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 Id="rId5" Type="http://schemas.microsoft.com/office/2020/02/relationships/classificationlabels" Target="docMetadata/LabelInfo.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wpgovuk-my.sharepoint.com/personal/steven_heron1_dwp_gov_uk/Documents/Steven Heron DWP/Old Desktop/Steven Heron/DWP Policy/Steve Job Guarantee/"/>
    </mc:Choice>
  </mc:AlternateContent>
  <xr:revisionPtr revIDLastSave="0" documentId="8_{E75E5D92-1E9D-431C-9237-5BB3B84D65DC}" xr6:coauthVersionLast="47" xr6:coauthVersionMax="47" xr10:uidLastSave="{00000000-0000-0000-0000-000000000000}"/>
  <workbookProtection workbookAlgorithmName="SHA-512" workbookHashValue="6G8cnH0l8c8Oy59/qkgCSuQTW18DKM8NURYlo3HE4V4sDqyvoY2N1gIG4qvsEcwncaEbGTMu9Bs9j6kJy6GGKA==" workbookSaltValue="AHu7GkIfIkfD/Xhzh9zQ5g==" workbookSpinCount="100000" lockStructure="1"/>
  <bookViews>
    <workbookView xWindow="-110" yWindow="-110" windowWidth="19420" windowHeight="11500" tabRatio="803" firstSheet="3" activeTab="6" xr2:uid="{00000000-000D-0000-FFFF-FFFF00000000}"/>
  </bookViews>
  <sheets>
    <sheet name="Notes" sheetId="13" state="veryHidden" r:id="rId1"/>
    <sheet name="Delivery Area" sheetId="22" state="veryHidden" r:id="rId2"/>
    <sheet name="Volume By DA" sheetId="23" state="hidden" r:id="rId3"/>
    <sheet name="Instructions" sheetId="16" r:id="rId4"/>
    <sheet name="Checklist" sheetId="17" r:id="rId5"/>
    <sheet name="Error Checks" sheetId="14" r:id="rId6"/>
    <sheet name="1. Declaration" sheetId="2" r:id="rId7"/>
    <sheet name="2. Direct Staff Profile" sheetId="11" r:id="rId8"/>
    <sheet name="3. Indirect Staff Profile" sheetId="10" r:id="rId9"/>
    <sheet name="4. Subcontractor Profile" sheetId="9" r:id="rId10"/>
    <sheet name="4. Subcontractor Profile (ckV2)" sheetId="19" state="veryHidden" r:id="rId11"/>
    <sheet name="5. Cost Profile" sheetId="1" r:id="rId12"/>
    <sheet name="6. Volumes" sheetId="15" r:id="rId13"/>
    <sheet name="7. Additional Information" sheetId="7" r:id="rId14"/>
    <sheet name=" VAT" sheetId="27" state="veryHidden" r:id="rId15"/>
    <sheet name="Additional Information (Costs)" sheetId="3" state="veryHidden" r:id="rId16"/>
    <sheet name="Net Position" sheetId="8" state="veryHidden" r:id="rId17"/>
  </sheets>
  <definedNames>
    <definedName name="wkbook_error_total" localSheetId="14">#REF!</definedName>
    <definedName name="wkbook_error_total">#REF!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79" i="1" l="1"/>
  <c r="AY19" i="1"/>
  <c r="AX19" i="1"/>
  <c r="AW19" i="1"/>
  <c r="AV19" i="1"/>
  <c r="AP144" i="10"/>
  <c r="AN143" i="10"/>
  <c r="AP56" i="9"/>
  <c r="AX52" i="1"/>
  <c r="AW46" i="1"/>
  <c r="AV52" i="1"/>
  <c r="AY48" i="1"/>
  <c r="AX48" i="1"/>
  <c r="AW48" i="1"/>
  <c r="AY47" i="1"/>
  <c r="AX47" i="1"/>
  <c r="AW47" i="1"/>
  <c r="AY44" i="1"/>
  <c r="AX44" i="1"/>
  <c r="AW44" i="1"/>
  <c r="E83" i="1"/>
  <c r="AV83" i="1" s="1"/>
  <c r="Q26" i="23"/>
  <c r="Q25" i="23"/>
  <c r="Q24" i="23"/>
  <c r="Q23" i="23"/>
  <c r="Q22" i="23"/>
  <c r="Q21" i="23"/>
  <c r="Q20" i="23"/>
  <c r="Q19" i="23"/>
  <c r="Q18" i="23"/>
  <c r="Q17" i="23"/>
  <c r="Q16" i="23"/>
  <c r="Q15" i="23"/>
  <c r="Q14" i="23"/>
  <c r="Q13" i="23"/>
  <c r="Q11" i="23"/>
  <c r="Q10" i="23"/>
  <c r="Q9" i="23"/>
  <c r="Q8" i="23"/>
  <c r="Q7" i="23"/>
  <c r="Q6" i="23"/>
  <c r="Q5" i="23"/>
  <c r="Q4" i="23"/>
  <c r="Q3" i="23"/>
  <c r="Q2" i="23"/>
  <c r="C62" i="11"/>
  <c r="AM26" i="15"/>
  <c r="E105" i="10"/>
  <c r="AV79" i="1"/>
  <c r="AS79" i="1"/>
  <c r="G61" i="27"/>
  <c r="H61" i="27" s="1"/>
  <c r="A61" i="27" s="1"/>
  <c r="H68" i="27"/>
  <c r="A68" i="27" s="1"/>
  <c r="H67" i="27"/>
  <c r="A67" i="27" s="1"/>
  <c r="H66" i="27"/>
  <c r="A66" i="27" s="1"/>
  <c r="H65" i="27"/>
  <c r="A65" i="27" s="1"/>
  <c r="H64" i="27"/>
  <c r="A64" i="27" s="1"/>
  <c r="H63" i="27"/>
  <c r="A63" i="27" s="1"/>
  <c r="H62" i="27"/>
  <c r="A62" i="27" s="1"/>
  <c r="E6" i="27"/>
  <c r="E4" i="27"/>
  <c r="C4" i="27"/>
  <c r="E2" i="27"/>
  <c r="C2" i="27"/>
  <c r="E2" i="23" l="1"/>
  <c r="F2" i="23" s="1"/>
  <c r="G2" i="23" s="1"/>
  <c r="L2" i="23" s="1"/>
  <c r="L25" i="23"/>
  <c r="L13" i="23"/>
  <c r="L16" i="23"/>
  <c r="E19" i="23"/>
  <c r="F19" i="23" s="1"/>
  <c r="G19" i="23" s="1"/>
  <c r="L19" i="23" s="1"/>
  <c r="D3" i="23"/>
  <c r="E3" i="23"/>
  <c r="F3" i="23" s="1"/>
  <c r="G3" i="23" s="1"/>
  <c r="L3" i="23" s="1"/>
  <c r="D4" i="23"/>
  <c r="E4" i="23" s="1"/>
  <c r="F4" i="23" s="1"/>
  <c r="G4" i="23" s="1"/>
  <c r="L4" i="23" s="1"/>
  <c r="D5" i="23"/>
  <c r="E5" i="23"/>
  <c r="F5" i="23"/>
  <c r="G5" i="23"/>
  <c r="L5" i="23" s="1"/>
  <c r="D6" i="23"/>
  <c r="E6" i="23"/>
  <c r="F6" i="23" s="1"/>
  <c r="G6" i="23" s="1"/>
  <c r="L6" i="23" s="1"/>
  <c r="D7" i="23"/>
  <c r="E7" i="23"/>
  <c r="F7" i="23" s="1"/>
  <c r="G7" i="23" s="1"/>
  <c r="L7" i="23" s="1"/>
  <c r="D8" i="23"/>
  <c r="E8" i="23" s="1"/>
  <c r="F8" i="23" s="1"/>
  <c r="G8" i="23" s="1"/>
  <c r="L8" i="23" s="1"/>
  <c r="D9" i="23"/>
  <c r="E9" i="23"/>
  <c r="F9" i="23"/>
  <c r="G9" i="23"/>
  <c r="L9" i="23" s="1"/>
  <c r="D10" i="23"/>
  <c r="E10" i="23"/>
  <c r="F10" i="23"/>
  <c r="G10" i="23"/>
  <c r="L10" i="23" s="1"/>
  <c r="D11" i="23"/>
  <c r="E11" i="23"/>
  <c r="F11" i="23"/>
  <c r="G11" i="23" s="1"/>
  <c r="L11" i="23" s="1"/>
  <c r="D12" i="23"/>
  <c r="E12" i="23"/>
  <c r="F12" i="23"/>
  <c r="G12" i="23" s="1"/>
  <c r="L12" i="23" s="1"/>
  <c r="Q12" i="23" s="1"/>
  <c r="D13" i="23"/>
  <c r="E13" i="23"/>
  <c r="F13" i="23" s="1"/>
  <c r="G13" i="23" s="1"/>
  <c r="D14" i="23"/>
  <c r="E14" i="23"/>
  <c r="F14" i="23"/>
  <c r="G14" i="23"/>
  <c r="L14" i="23" s="1"/>
  <c r="D15" i="23"/>
  <c r="E15" i="23"/>
  <c r="F15" i="23"/>
  <c r="G15" i="23" s="1"/>
  <c r="L15" i="23" s="1"/>
  <c r="D16" i="23"/>
  <c r="E16" i="23"/>
  <c r="F16" i="23"/>
  <c r="G16" i="23"/>
  <c r="D17" i="23"/>
  <c r="E17" i="23"/>
  <c r="F17" i="23"/>
  <c r="G17" i="23"/>
  <c r="L17" i="23" s="1"/>
  <c r="D18" i="23"/>
  <c r="E18" i="23"/>
  <c r="F18" i="23" s="1"/>
  <c r="G18" i="23" s="1"/>
  <c r="L18" i="23" s="1"/>
  <c r="D19" i="23"/>
  <c r="D20" i="23"/>
  <c r="E20" i="23"/>
  <c r="F20" i="23" s="1"/>
  <c r="G20" i="23" s="1"/>
  <c r="L20" i="23" s="1"/>
  <c r="D21" i="23"/>
  <c r="E21" i="23"/>
  <c r="F21" i="23"/>
  <c r="G21" i="23"/>
  <c r="L21" i="23" s="1"/>
  <c r="D22" i="23"/>
  <c r="E22" i="23"/>
  <c r="F22" i="23"/>
  <c r="G22" i="23" s="1"/>
  <c r="L22" i="23" s="1"/>
  <c r="D23" i="23"/>
  <c r="E23" i="23"/>
  <c r="F23" i="23"/>
  <c r="G23" i="23" s="1"/>
  <c r="L23" i="23" s="1"/>
  <c r="D24" i="23"/>
  <c r="E24" i="23"/>
  <c r="F24" i="23"/>
  <c r="G24" i="23"/>
  <c r="L24" i="23" s="1"/>
  <c r="D25" i="23"/>
  <c r="E25" i="23"/>
  <c r="F25" i="23"/>
  <c r="G25" i="23"/>
  <c r="D26" i="23"/>
  <c r="E26" i="23" s="1"/>
  <c r="F26" i="23" s="1"/>
  <c r="G26" i="23" s="1"/>
  <c r="L26" i="23" s="1"/>
  <c r="D2" i="23"/>
  <c r="H19" i="23"/>
  <c r="I19" i="23" s="1"/>
  <c r="H26" i="23"/>
  <c r="I26" i="23" s="1"/>
  <c r="H3" i="23"/>
  <c r="I3" i="23" s="1"/>
  <c r="H4" i="23"/>
  <c r="I4" i="23" s="1"/>
  <c r="H5" i="23"/>
  <c r="I5" i="23" s="1"/>
  <c r="H6" i="23"/>
  <c r="I6" i="23" s="1"/>
  <c r="H7" i="23"/>
  <c r="I7" i="23" s="1"/>
  <c r="H8" i="23"/>
  <c r="I8" i="23" s="1"/>
  <c r="H9" i="23"/>
  <c r="I9" i="23" s="1"/>
  <c r="H10" i="23"/>
  <c r="I10" i="23" s="1"/>
  <c r="H11" i="23"/>
  <c r="I11" i="23" s="1"/>
  <c r="H12" i="23"/>
  <c r="I12" i="23" s="1"/>
  <c r="H13" i="23"/>
  <c r="I13" i="23" s="1"/>
  <c r="H14" i="23"/>
  <c r="I14" i="23" s="1"/>
  <c r="H15" i="23"/>
  <c r="I15" i="23" s="1"/>
  <c r="H16" i="23"/>
  <c r="I16" i="23" s="1"/>
  <c r="H17" i="23"/>
  <c r="I17" i="23" s="1"/>
  <c r="H18" i="23"/>
  <c r="I18" i="23" s="1"/>
  <c r="H20" i="23"/>
  <c r="I20" i="23" s="1"/>
  <c r="H21" i="23"/>
  <c r="I21" i="23" s="1"/>
  <c r="H22" i="23"/>
  <c r="I22" i="23" s="1"/>
  <c r="H23" i="23"/>
  <c r="I23" i="23" s="1"/>
  <c r="H24" i="23"/>
  <c r="I24" i="23" s="1"/>
  <c r="H25" i="23"/>
  <c r="I25" i="23" s="1"/>
  <c r="H2" i="23"/>
  <c r="I2" i="23" s="1"/>
  <c r="F16" i="19" l="1"/>
  <c r="F56" i="19"/>
  <c r="AP55" i="19"/>
  <c r="AP16" i="19"/>
  <c r="G16" i="19"/>
  <c r="H16" i="19"/>
  <c r="H56" i="19" s="1"/>
  <c r="I16" i="19"/>
  <c r="J16" i="19"/>
  <c r="K16" i="19"/>
  <c r="L16" i="19"/>
  <c r="M16" i="19"/>
  <c r="N16" i="19"/>
  <c r="O16" i="19"/>
  <c r="A16" i="19" s="1"/>
  <c r="P16" i="19"/>
  <c r="P56" i="19" s="1"/>
  <c r="Q16" i="19"/>
  <c r="Q56" i="19" s="1"/>
  <c r="R16" i="19"/>
  <c r="R56" i="19" s="1"/>
  <c r="S16" i="19"/>
  <c r="S56" i="19" s="1"/>
  <c r="T16" i="19"/>
  <c r="T56" i="19" s="1"/>
  <c r="U16" i="19"/>
  <c r="V16" i="19"/>
  <c r="V56" i="19" s="1"/>
  <c r="W16" i="19"/>
  <c r="X16" i="19"/>
  <c r="Y16" i="19"/>
  <c r="Z16" i="19"/>
  <c r="AA16" i="19"/>
  <c r="AB16" i="19"/>
  <c r="AC16" i="19"/>
  <c r="AC56" i="19" s="1"/>
  <c r="AD16" i="19"/>
  <c r="AD56" i="19" s="1"/>
  <c r="AE16" i="19"/>
  <c r="AE56" i="19" s="1"/>
  <c r="AF16" i="19"/>
  <c r="AF56" i="19" s="1"/>
  <c r="AG16" i="19"/>
  <c r="AG56" i="19" s="1"/>
  <c r="AH16" i="19"/>
  <c r="AH56" i="19" s="1"/>
  <c r="AI16" i="19"/>
  <c r="AJ16" i="19"/>
  <c r="AJ56" i="19" s="1"/>
  <c r="AK16" i="19"/>
  <c r="AL16" i="19"/>
  <c r="AM16" i="19"/>
  <c r="AN16" i="19"/>
  <c r="AO16" i="19"/>
  <c r="G17" i="19"/>
  <c r="G56" i="19" s="1"/>
  <c r="H17" i="19"/>
  <c r="A17" i="19" s="1"/>
  <c r="I17" i="19"/>
  <c r="J17" i="19"/>
  <c r="K17" i="19"/>
  <c r="K56" i="19" s="1"/>
  <c r="L17" i="19"/>
  <c r="L56" i="19" s="1"/>
  <c r="M17" i="19"/>
  <c r="N17" i="19"/>
  <c r="O17" i="19"/>
  <c r="P17" i="19"/>
  <c r="Q17" i="19"/>
  <c r="R17" i="19"/>
  <c r="S17" i="19"/>
  <c r="T17" i="19"/>
  <c r="U17" i="19"/>
  <c r="U56" i="19" s="1"/>
  <c r="V17" i="19"/>
  <c r="W17" i="19"/>
  <c r="X17" i="19"/>
  <c r="Y17" i="19"/>
  <c r="Y56" i="19" s="1"/>
  <c r="Z17" i="19"/>
  <c r="Z56" i="19" s="1"/>
  <c r="AA17" i="19"/>
  <c r="AB17" i="19"/>
  <c r="AC17" i="19"/>
  <c r="AD17" i="19"/>
  <c r="AE17" i="19"/>
  <c r="AF17" i="19"/>
  <c r="AG17" i="19"/>
  <c r="AH17" i="19"/>
  <c r="AI17" i="19"/>
  <c r="AI56" i="19" s="1"/>
  <c r="AJ17" i="19"/>
  <c r="AK17" i="19"/>
  <c r="AL17" i="19"/>
  <c r="AM17" i="19"/>
  <c r="AM56" i="19" s="1"/>
  <c r="AN17" i="19"/>
  <c r="AN56" i="19" s="1"/>
  <c r="AO17" i="19"/>
  <c r="AP17" i="19"/>
  <c r="G18" i="19"/>
  <c r="H18" i="19"/>
  <c r="I18" i="19"/>
  <c r="J18" i="19"/>
  <c r="K18" i="19"/>
  <c r="L18" i="19"/>
  <c r="M18" i="19"/>
  <c r="N18" i="19"/>
  <c r="N56" i="19" s="1"/>
  <c r="O18" i="19"/>
  <c r="P18" i="19"/>
  <c r="Q18" i="19"/>
  <c r="R18" i="19"/>
  <c r="S18" i="19"/>
  <c r="T18" i="19"/>
  <c r="U18" i="19"/>
  <c r="V18" i="19"/>
  <c r="W18" i="19"/>
  <c r="X18" i="19"/>
  <c r="Y18" i="19"/>
  <c r="Z18" i="19"/>
  <c r="AA18" i="19"/>
  <c r="AB18" i="19"/>
  <c r="AB56" i="19" s="1"/>
  <c r="AC18" i="19"/>
  <c r="AD18" i="19"/>
  <c r="AE18" i="19"/>
  <c r="AF18" i="19"/>
  <c r="AG18" i="19"/>
  <c r="AH18" i="19"/>
  <c r="AI18" i="19"/>
  <c r="AJ18" i="19"/>
  <c r="AK18" i="19"/>
  <c r="AL18" i="19"/>
  <c r="AM18" i="19"/>
  <c r="AN18" i="19"/>
  <c r="AO18" i="19"/>
  <c r="AP18" i="19"/>
  <c r="AP56" i="19" s="1"/>
  <c r="G19" i="19"/>
  <c r="A19" i="19" s="1"/>
  <c r="H19" i="19"/>
  <c r="I19" i="19"/>
  <c r="J19" i="19"/>
  <c r="J56" i="19" s="1"/>
  <c r="K19" i="19"/>
  <c r="L19" i="19"/>
  <c r="M19" i="19"/>
  <c r="N19" i="19"/>
  <c r="O19" i="19"/>
  <c r="P19" i="19"/>
  <c r="Q19" i="19"/>
  <c r="R19" i="19"/>
  <c r="S19" i="19"/>
  <c r="T19" i="19"/>
  <c r="U19" i="19"/>
  <c r="V19" i="19"/>
  <c r="W19" i="19"/>
  <c r="X19" i="19"/>
  <c r="X56" i="19" s="1"/>
  <c r="Y19" i="19"/>
  <c r="Z19" i="19"/>
  <c r="AA19" i="19"/>
  <c r="AB19" i="19"/>
  <c r="AC19" i="19"/>
  <c r="AD19" i="19"/>
  <c r="AE19" i="19"/>
  <c r="AF19" i="19"/>
  <c r="AG19" i="19"/>
  <c r="AH19" i="19"/>
  <c r="AI19" i="19"/>
  <c r="AJ19" i="19"/>
  <c r="AK19" i="19"/>
  <c r="AL19" i="19"/>
  <c r="AL56" i="19" s="1"/>
  <c r="AM19" i="19"/>
  <c r="AN19" i="19"/>
  <c r="AO19" i="19"/>
  <c r="AP19" i="19"/>
  <c r="G20" i="19"/>
  <c r="A20" i="19" s="1"/>
  <c r="H20" i="19"/>
  <c r="I20" i="19"/>
  <c r="J20" i="19"/>
  <c r="K20" i="19"/>
  <c r="L20" i="19"/>
  <c r="M20" i="19"/>
  <c r="M56" i="19" s="1"/>
  <c r="N20" i="19"/>
  <c r="O20" i="19"/>
  <c r="P20" i="19"/>
  <c r="Q20" i="19"/>
  <c r="R20" i="19"/>
  <c r="S20" i="19"/>
  <c r="T20" i="19"/>
  <c r="U20" i="19"/>
  <c r="V20" i="19"/>
  <c r="W20" i="19"/>
  <c r="X20" i="19"/>
  <c r="Y20" i="19"/>
  <c r="Z20" i="19"/>
  <c r="AA20" i="19"/>
  <c r="AA56" i="19" s="1"/>
  <c r="AB20" i="19"/>
  <c r="AC20" i="19"/>
  <c r="AD20" i="19"/>
  <c r="AE20" i="19"/>
  <c r="AF20" i="19"/>
  <c r="AG20" i="19"/>
  <c r="AH20" i="19"/>
  <c r="AI20" i="19"/>
  <c r="AJ20" i="19"/>
  <c r="AK20" i="19"/>
  <c r="AL20" i="19"/>
  <c r="AM20" i="19"/>
  <c r="AN20" i="19"/>
  <c r="AO20" i="19"/>
  <c r="AO56" i="19" s="1"/>
  <c r="AP20" i="19"/>
  <c r="G21" i="19"/>
  <c r="A21" i="19" s="1"/>
  <c r="H21" i="19"/>
  <c r="I21" i="19"/>
  <c r="J21" i="19"/>
  <c r="K21" i="19"/>
  <c r="L21" i="19"/>
  <c r="M21" i="19"/>
  <c r="N21" i="19"/>
  <c r="O21" i="19"/>
  <c r="P21" i="19"/>
  <c r="Q21" i="19"/>
  <c r="R21" i="19"/>
  <c r="S21" i="19"/>
  <c r="T21" i="19"/>
  <c r="U21" i="19"/>
  <c r="V21" i="19"/>
  <c r="W21" i="19"/>
  <c r="X21" i="19"/>
  <c r="Y21" i="19"/>
  <c r="Z21" i="19"/>
  <c r="AA21" i="19"/>
  <c r="AB21" i="19"/>
  <c r="AC21" i="19"/>
  <c r="AD21" i="19"/>
  <c r="AE21" i="19"/>
  <c r="AF21" i="19"/>
  <c r="AG21" i="19"/>
  <c r="AH21" i="19"/>
  <c r="AI21" i="19"/>
  <c r="AJ21" i="19"/>
  <c r="AK21" i="19"/>
  <c r="AL21" i="19"/>
  <c r="AM21" i="19"/>
  <c r="AN21" i="19"/>
  <c r="AO21" i="19"/>
  <c r="AP21" i="19"/>
  <c r="G22" i="19"/>
  <c r="H22" i="19"/>
  <c r="I22" i="19"/>
  <c r="A22" i="19" s="1"/>
  <c r="J22" i="19"/>
  <c r="K22" i="19"/>
  <c r="L22" i="19"/>
  <c r="M22" i="19"/>
  <c r="N22" i="19"/>
  <c r="O22" i="19"/>
  <c r="P22" i="19"/>
  <c r="Q22" i="19"/>
  <c r="R22" i="19"/>
  <c r="S22" i="19"/>
  <c r="T22" i="19"/>
  <c r="U22" i="19"/>
  <c r="V22" i="19"/>
  <c r="W22" i="19"/>
  <c r="X22" i="19"/>
  <c r="Y22" i="19"/>
  <c r="Z22" i="19"/>
  <c r="AA22" i="19"/>
  <c r="AB22" i="19"/>
  <c r="AC22" i="19"/>
  <c r="AD22" i="19"/>
  <c r="AE22" i="19"/>
  <c r="AF22" i="19"/>
  <c r="AG22" i="19"/>
  <c r="AH22" i="19"/>
  <c r="AI22" i="19"/>
  <c r="AJ22" i="19"/>
  <c r="AK22" i="19"/>
  <c r="AL22" i="19"/>
  <c r="AM22" i="19"/>
  <c r="AN22" i="19"/>
  <c r="AO22" i="19"/>
  <c r="AP22" i="19"/>
  <c r="G23" i="19"/>
  <c r="H23" i="19"/>
  <c r="I23" i="19"/>
  <c r="J23" i="19"/>
  <c r="K23" i="19"/>
  <c r="A23" i="19" s="1"/>
  <c r="L23" i="19"/>
  <c r="M23" i="19"/>
  <c r="N23" i="19"/>
  <c r="O23" i="19"/>
  <c r="P23" i="19"/>
  <c r="Q23" i="19"/>
  <c r="R23" i="19"/>
  <c r="S23" i="19"/>
  <c r="T23" i="19"/>
  <c r="U23" i="19"/>
  <c r="V23" i="19"/>
  <c r="W23" i="19"/>
  <c r="X23" i="19"/>
  <c r="Y23" i="19"/>
  <c r="Z23" i="19"/>
  <c r="AA23" i="19"/>
  <c r="AB23" i="19"/>
  <c r="AC23" i="19"/>
  <c r="AD23" i="19"/>
  <c r="AE23" i="19"/>
  <c r="AF23" i="19"/>
  <c r="AG23" i="19"/>
  <c r="AH23" i="19"/>
  <c r="AI23" i="19"/>
  <c r="AJ23" i="19"/>
  <c r="AK23" i="19"/>
  <c r="AL23" i="19"/>
  <c r="AM23" i="19"/>
  <c r="AN23" i="19"/>
  <c r="AO23" i="19"/>
  <c r="AP23" i="19"/>
  <c r="G24" i="19"/>
  <c r="A24" i="19" s="1"/>
  <c r="H24" i="19"/>
  <c r="I24" i="19"/>
  <c r="J24" i="19"/>
  <c r="K24" i="19"/>
  <c r="L24" i="19"/>
  <c r="M24" i="19"/>
  <c r="N24" i="19"/>
  <c r="O24" i="19"/>
  <c r="P24" i="19"/>
  <c r="Q24" i="19"/>
  <c r="R24" i="19"/>
  <c r="S24" i="19"/>
  <c r="T24" i="19"/>
  <c r="U24" i="19"/>
  <c r="V24" i="19"/>
  <c r="W24" i="19"/>
  <c r="X24" i="19"/>
  <c r="Y24" i="19"/>
  <c r="Z24" i="19"/>
  <c r="AA24" i="19"/>
  <c r="AB24" i="19"/>
  <c r="AC24" i="19"/>
  <c r="AD24" i="19"/>
  <c r="AE24" i="19"/>
  <c r="AF24" i="19"/>
  <c r="AG24" i="19"/>
  <c r="AH24" i="19"/>
  <c r="AI24" i="19"/>
  <c r="AJ24" i="19"/>
  <c r="AK24" i="19"/>
  <c r="AL24" i="19"/>
  <c r="AM24" i="19"/>
  <c r="AN24" i="19"/>
  <c r="AO24" i="19"/>
  <c r="AP24" i="19"/>
  <c r="G25" i="19"/>
  <c r="H25" i="19"/>
  <c r="I25" i="19"/>
  <c r="J25" i="19"/>
  <c r="K25" i="19"/>
  <c r="L25" i="19"/>
  <c r="M25" i="19"/>
  <c r="N25" i="19"/>
  <c r="O25" i="19"/>
  <c r="P25" i="19"/>
  <c r="Q25" i="19"/>
  <c r="R25" i="19"/>
  <c r="S25" i="19"/>
  <c r="T25" i="19"/>
  <c r="U25" i="19"/>
  <c r="V25" i="19"/>
  <c r="W25" i="19"/>
  <c r="X25" i="19"/>
  <c r="Y25" i="19"/>
  <c r="Z25" i="19"/>
  <c r="AA25" i="19"/>
  <c r="AB25" i="19"/>
  <c r="AC25" i="19"/>
  <c r="AD25" i="19"/>
  <c r="AE25" i="19"/>
  <c r="AF25" i="19"/>
  <c r="AG25" i="19"/>
  <c r="AH25" i="19"/>
  <c r="AI25" i="19"/>
  <c r="AJ25" i="19"/>
  <c r="AK25" i="19"/>
  <c r="AL25" i="19"/>
  <c r="AM25" i="19"/>
  <c r="AN25" i="19"/>
  <c r="AO25" i="19"/>
  <c r="AP25" i="19"/>
  <c r="G26" i="19"/>
  <c r="H26" i="19"/>
  <c r="I26" i="19"/>
  <c r="J26" i="19"/>
  <c r="K26" i="19"/>
  <c r="L26" i="19"/>
  <c r="M26" i="19"/>
  <c r="N26" i="19"/>
  <c r="O26" i="19"/>
  <c r="P26" i="19"/>
  <c r="Q26" i="19"/>
  <c r="R26" i="19"/>
  <c r="S26" i="19"/>
  <c r="T26" i="19"/>
  <c r="U26" i="19"/>
  <c r="V26" i="19"/>
  <c r="W26" i="19"/>
  <c r="X26" i="19"/>
  <c r="Y26" i="19"/>
  <c r="Z26" i="19"/>
  <c r="AA26" i="19"/>
  <c r="AB26" i="19"/>
  <c r="AC26" i="19"/>
  <c r="AD26" i="19"/>
  <c r="AE26" i="19"/>
  <c r="AF26" i="19"/>
  <c r="AG26" i="19"/>
  <c r="AH26" i="19"/>
  <c r="AI26" i="19"/>
  <c r="AJ26" i="19"/>
  <c r="AK26" i="19"/>
  <c r="AL26" i="19"/>
  <c r="AM26" i="19"/>
  <c r="AN26" i="19"/>
  <c r="AO26" i="19"/>
  <c r="AP26" i="19"/>
  <c r="G27" i="19"/>
  <c r="H27" i="19"/>
  <c r="I27" i="19"/>
  <c r="J27" i="19"/>
  <c r="K27" i="19"/>
  <c r="L27" i="19"/>
  <c r="M27" i="19"/>
  <c r="N27" i="19"/>
  <c r="O27" i="19"/>
  <c r="P27" i="19"/>
  <c r="Q27" i="19"/>
  <c r="R27" i="19"/>
  <c r="S27" i="19"/>
  <c r="T27" i="19"/>
  <c r="U27" i="19"/>
  <c r="V27" i="19"/>
  <c r="W27" i="19"/>
  <c r="X27" i="19"/>
  <c r="Y27" i="19"/>
  <c r="Z27" i="19"/>
  <c r="AA27" i="19"/>
  <c r="AB27" i="19"/>
  <c r="AC27" i="19"/>
  <c r="AD27" i="19"/>
  <c r="AE27" i="19"/>
  <c r="AF27" i="19"/>
  <c r="AG27" i="19"/>
  <c r="AH27" i="19"/>
  <c r="AI27" i="19"/>
  <c r="AJ27" i="19"/>
  <c r="AK27" i="19"/>
  <c r="AL27" i="19"/>
  <c r="AM27" i="19"/>
  <c r="AN27" i="19"/>
  <c r="AO27" i="19"/>
  <c r="AP27" i="19"/>
  <c r="G28" i="19"/>
  <c r="H28" i="19"/>
  <c r="I28" i="19"/>
  <c r="J28" i="19"/>
  <c r="K28" i="19"/>
  <c r="L28" i="19"/>
  <c r="M28" i="19"/>
  <c r="N28" i="19"/>
  <c r="O28" i="19"/>
  <c r="P28" i="19"/>
  <c r="Q28" i="19"/>
  <c r="R28" i="19"/>
  <c r="S28" i="19"/>
  <c r="T28" i="19"/>
  <c r="U28" i="19"/>
  <c r="V28" i="19"/>
  <c r="W28" i="19"/>
  <c r="X28" i="19"/>
  <c r="Y28" i="19"/>
  <c r="Z28" i="19"/>
  <c r="AA28" i="19"/>
  <c r="AB28" i="19"/>
  <c r="AC28" i="19"/>
  <c r="AD28" i="19"/>
  <c r="AE28" i="19"/>
  <c r="AF28" i="19"/>
  <c r="AG28" i="19"/>
  <c r="AH28" i="19"/>
  <c r="AI28" i="19"/>
  <c r="AJ28" i="19"/>
  <c r="AK28" i="19"/>
  <c r="AL28" i="19"/>
  <c r="AM28" i="19"/>
  <c r="AN28" i="19"/>
  <c r="AO28" i="19"/>
  <c r="AP28" i="19"/>
  <c r="G29" i="19"/>
  <c r="H29" i="19"/>
  <c r="I29" i="19"/>
  <c r="J29" i="19"/>
  <c r="K29" i="19"/>
  <c r="L29" i="19"/>
  <c r="M29" i="19"/>
  <c r="N29" i="19"/>
  <c r="O29" i="19"/>
  <c r="P29" i="19"/>
  <c r="Q29" i="19"/>
  <c r="R29" i="19"/>
  <c r="S29" i="19"/>
  <c r="T29" i="19"/>
  <c r="U29" i="19"/>
  <c r="V29" i="19"/>
  <c r="W29" i="19"/>
  <c r="X29" i="19"/>
  <c r="Y29" i="19"/>
  <c r="Z29" i="19"/>
  <c r="AA29" i="19"/>
  <c r="AB29" i="19"/>
  <c r="AC29" i="19"/>
  <c r="AD29" i="19"/>
  <c r="AE29" i="19"/>
  <c r="AF29" i="19"/>
  <c r="AG29" i="19"/>
  <c r="AH29" i="19"/>
  <c r="AI29" i="19"/>
  <c r="AJ29" i="19"/>
  <c r="AK29" i="19"/>
  <c r="AL29" i="19"/>
  <c r="AM29" i="19"/>
  <c r="AN29" i="19"/>
  <c r="AO29" i="19"/>
  <c r="AP29" i="19"/>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G31" i="19"/>
  <c r="A31" i="19" s="1"/>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G32" i="19"/>
  <c r="H32" i="19"/>
  <c r="I32" i="19"/>
  <c r="J32" i="19"/>
  <c r="K32" i="19"/>
  <c r="L32" i="19"/>
  <c r="M32" i="19"/>
  <c r="N32" i="19"/>
  <c r="O32" i="19"/>
  <c r="P32" i="19"/>
  <c r="Q32" i="19"/>
  <c r="R32" i="19"/>
  <c r="S32" i="19"/>
  <c r="T32" i="19"/>
  <c r="U32" i="19"/>
  <c r="V32" i="19"/>
  <c r="W32" i="19"/>
  <c r="X32" i="19"/>
  <c r="Y32" i="19"/>
  <c r="Z32" i="19"/>
  <c r="AA32" i="19"/>
  <c r="AB32" i="19"/>
  <c r="AC32" i="19"/>
  <c r="AD32" i="19"/>
  <c r="AE32" i="19"/>
  <c r="AF32" i="19"/>
  <c r="AG32" i="19"/>
  <c r="AH32" i="19"/>
  <c r="AI32" i="19"/>
  <c r="AJ32" i="19"/>
  <c r="AK32" i="19"/>
  <c r="AL32" i="19"/>
  <c r="AM32" i="19"/>
  <c r="AN32" i="19"/>
  <c r="AO32" i="19"/>
  <c r="AP32" i="19"/>
  <c r="G33" i="19"/>
  <c r="A33" i="19" s="1"/>
  <c r="H33" i="19"/>
  <c r="I33" i="19"/>
  <c r="J33" i="19"/>
  <c r="K33" i="19"/>
  <c r="L33" i="19"/>
  <c r="M33" i="19"/>
  <c r="N33" i="19"/>
  <c r="O33" i="19"/>
  <c r="P33" i="19"/>
  <c r="Q33" i="19"/>
  <c r="R33" i="19"/>
  <c r="S33" i="19"/>
  <c r="T33" i="19"/>
  <c r="U33" i="19"/>
  <c r="V33" i="19"/>
  <c r="W33" i="19"/>
  <c r="X33" i="19"/>
  <c r="Y33" i="19"/>
  <c r="Z33" i="19"/>
  <c r="AA33" i="19"/>
  <c r="AB33" i="19"/>
  <c r="AC33" i="19"/>
  <c r="AD33" i="19"/>
  <c r="AE33" i="19"/>
  <c r="AF33" i="19"/>
  <c r="AG33" i="19"/>
  <c r="AH33" i="19"/>
  <c r="AI33" i="19"/>
  <c r="AJ33" i="19"/>
  <c r="AK33" i="19"/>
  <c r="AL33" i="19"/>
  <c r="AM33" i="19"/>
  <c r="AN33" i="19"/>
  <c r="AO33" i="19"/>
  <c r="AP33" i="19"/>
  <c r="G34" i="19"/>
  <c r="H34" i="19"/>
  <c r="I34" i="19"/>
  <c r="J34" i="19"/>
  <c r="K34" i="19"/>
  <c r="L34" i="19"/>
  <c r="M34" i="19"/>
  <c r="N34" i="19"/>
  <c r="O34" i="19"/>
  <c r="P34" i="19"/>
  <c r="Q34" i="19"/>
  <c r="R34" i="19"/>
  <c r="S34" i="19"/>
  <c r="T34" i="19"/>
  <c r="U34" i="19"/>
  <c r="V34" i="19"/>
  <c r="W34" i="19"/>
  <c r="X34" i="19"/>
  <c r="Y34" i="19"/>
  <c r="Z34" i="19"/>
  <c r="AA34" i="19"/>
  <c r="AB34" i="19"/>
  <c r="AC34" i="19"/>
  <c r="AD34" i="19"/>
  <c r="AE34" i="19"/>
  <c r="AF34" i="19"/>
  <c r="AG34" i="19"/>
  <c r="AH34" i="19"/>
  <c r="AI34" i="19"/>
  <c r="AJ34" i="19"/>
  <c r="AK34" i="19"/>
  <c r="AL34" i="19"/>
  <c r="AM34" i="19"/>
  <c r="AN34" i="19"/>
  <c r="AO34" i="19"/>
  <c r="AP34" i="19"/>
  <c r="G35" i="19"/>
  <c r="H35" i="19"/>
  <c r="A35" i="19" s="1"/>
  <c r="I35" i="19"/>
  <c r="J35" i="19"/>
  <c r="K35" i="19"/>
  <c r="L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G36" i="19"/>
  <c r="H36" i="19"/>
  <c r="I36" i="19"/>
  <c r="J36" i="19"/>
  <c r="K36" i="19"/>
  <c r="L36" i="19"/>
  <c r="M36" i="19"/>
  <c r="A36" i="19" s="1"/>
  <c r="N36" i="19"/>
  <c r="O36" i="19"/>
  <c r="P36" i="19"/>
  <c r="Q36" i="19"/>
  <c r="R36" i="19"/>
  <c r="S36" i="19"/>
  <c r="T36" i="19"/>
  <c r="U36" i="19"/>
  <c r="V36" i="19"/>
  <c r="W36" i="19"/>
  <c r="X36" i="19"/>
  <c r="Y36" i="19"/>
  <c r="Z36" i="19"/>
  <c r="AA36" i="19"/>
  <c r="AB36" i="19"/>
  <c r="AC36" i="19"/>
  <c r="AD36" i="19"/>
  <c r="AE36" i="19"/>
  <c r="AF36" i="19"/>
  <c r="AG36" i="19"/>
  <c r="AH36" i="19"/>
  <c r="AI36" i="19"/>
  <c r="AJ36" i="19"/>
  <c r="AK36" i="19"/>
  <c r="AL36" i="19"/>
  <c r="AM36" i="19"/>
  <c r="AN36" i="19"/>
  <c r="AO36" i="19"/>
  <c r="AP36" i="19"/>
  <c r="G37" i="19"/>
  <c r="H37" i="19"/>
  <c r="I37" i="19"/>
  <c r="J37" i="19"/>
  <c r="K37" i="19"/>
  <c r="L37" i="19"/>
  <c r="M37" i="19"/>
  <c r="N37" i="19"/>
  <c r="O37" i="19"/>
  <c r="P37" i="19"/>
  <c r="Q37" i="19"/>
  <c r="R37" i="19"/>
  <c r="A37" i="19" s="1"/>
  <c r="S37" i="19"/>
  <c r="T37" i="19"/>
  <c r="U37" i="19"/>
  <c r="V37" i="19"/>
  <c r="W37" i="19"/>
  <c r="X37" i="19"/>
  <c r="Y37" i="19"/>
  <c r="Z37" i="19"/>
  <c r="AA37" i="19"/>
  <c r="AB37" i="19"/>
  <c r="AC37" i="19"/>
  <c r="AD37" i="19"/>
  <c r="AE37" i="19"/>
  <c r="AF37" i="19"/>
  <c r="AG37" i="19"/>
  <c r="AH37" i="19"/>
  <c r="AI37" i="19"/>
  <c r="AJ37" i="19"/>
  <c r="AK37" i="19"/>
  <c r="AL37" i="19"/>
  <c r="AM37" i="19"/>
  <c r="AN37" i="19"/>
  <c r="AO37" i="19"/>
  <c r="AP37" i="19"/>
  <c r="G38" i="19"/>
  <c r="H38" i="19"/>
  <c r="I38" i="19"/>
  <c r="A38" i="19" s="1"/>
  <c r="J38" i="19"/>
  <c r="K38" i="19"/>
  <c r="L38" i="19"/>
  <c r="M38" i="19"/>
  <c r="N38" i="19"/>
  <c r="O38" i="19"/>
  <c r="P38" i="19"/>
  <c r="Q38" i="19"/>
  <c r="R38" i="19"/>
  <c r="S38" i="19"/>
  <c r="T38" i="19"/>
  <c r="U38" i="19"/>
  <c r="V38" i="19"/>
  <c r="W38" i="19"/>
  <c r="X38" i="19"/>
  <c r="Y38" i="19"/>
  <c r="Z38" i="19"/>
  <c r="AA38" i="19"/>
  <c r="AB38" i="19"/>
  <c r="AC38" i="19"/>
  <c r="AD38" i="19"/>
  <c r="AE38" i="19"/>
  <c r="AF38" i="19"/>
  <c r="AG38" i="19"/>
  <c r="AH38" i="19"/>
  <c r="AI38" i="19"/>
  <c r="AJ38" i="19"/>
  <c r="AK38" i="19"/>
  <c r="AL38" i="19"/>
  <c r="AM38" i="19"/>
  <c r="AN38" i="19"/>
  <c r="AO38" i="19"/>
  <c r="AP38" i="19"/>
  <c r="G39" i="19"/>
  <c r="H39" i="19"/>
  <c r="I39" i="19"/>
  <c r="J39" i="19"/>
  <c r="K39" i="19"/>
  <c r="L39" i="19"/>
  <c r="M39" i="19"/>
  <c r="N39" i="19"/>
  <c r="O39" i="19"/>
  <c r="P39" i="19"/>
  <c r="Q39" i="19"/>
  <c r="R39" i="19"/>
  <c r="S39" i="19"/>
  <c r="T39" i="19"/>
  <c r="U39" i="19"/>
  <c r="V39" i="19"/>
  <c r="W39" i="19"/>
  <c r="X39" i="19"/>
  <c r="Y39" i="19"/>
  <c r="Z39" i="19"/>
  <c r="AA39" i="19"/>
  <c r="AB39" i="19"/>
  <c r="AC39" i="19"/>
  <c r="AD39" i="19"/>
  <c r="AE39" i="19"/>
  <c r="AF39" i="19"/>
  <c r="AG39" i="19"/>
  <c r="AH39" i="19"/>
  <c r="AI39" i="19"/>
  <c r="AJ39" i="19"/>
  <c r="AK39" i="19"/>
  <c r="AL39" i="19"/>
  <c r="AM39" i="19"/>
  <c r="AN39" i="19"/>
  <c r="AO39" i="19"/>
  <c r="AP39" i="19"/>
  <c r="G40" i="19"/>
  <c r="H40" i="19"/>
  <c r="I40" i="19"/>
  <c r="J40" i="19"/>
  <c r="K40" i="19"/>
  <c r="L40" i="19"/>
  <c r="M40" i="19"/>
  <c r="N40" i="19"/>
  <c r="O40" i="19"/>
  <c r="P40" i="19"/>
  <c r="Q40" i="19"/>
  <c r="R40" i="19"/>
  <c r="S40" i="19"/>
  <c r="T40" i="19"/>
  <c r="U40" i="19"/>
  <c r="V40" i="19"/>
  <c r="W40" i="19"/>
  <c r="X40" i="19"/>
  <c r="Y40" i="19"/>
  <c r="Z40" i="19"/>
  <c r="AA40" i="19"/>
  <c r="AB40" i="19"/>
  <c r="AC40" i="19"/>
  <c r="AD40" i="19"/>
  <c r="AE40" i="19"/>
  <c r="AF40" i="19"/>
  <c r="AG40" i="19"/>
  <c r="AH40" i="19"/>
  <c r="AI40" i="19"/>
  <c r="AJ40" i="19"/>
  <c r="AK40" i="19"/>
  <c r="AL40" i="19"/>
  <c r="AM40" i="19"/>
  <c r="AN40" i="19"/>
  <c r="AO40" i="19"/>
  <c r="AP40" i="19"/>
  <c r="G41" i="19"/>
  <c r="H41" i="19"/>
  <c r="I41" i="19"/>
  <c r="J41" i="19"/>
  <c r="K41" i="19"/>
  <c r="L41" i="19"/>
  <c r="M41" i="19"/>
  <c r="N41" i="19"/>
  <c r="O41" i="19"/>
  <c r="P41" i="19"/>
  <c r="Q41" i="19"/>
  <c r="R41" i="19"/>
  <c r="S41" i="19"/>
  <c r="T41" i="19"/>
  <c r="U41" i="19"/>
  <c r="V41" i="19"/>
  <c r="W41" i="19"/>
  <c r="X41" i="19"/>
  <c r="Y41" i="19"/>
  <c r="Z41" i="19"/>
  <c r="AA41" i="19"/>
  <c r="AB41" i="19"/>
  <c r="AC41" i="19"/>
  <c r="AD41" i="19"/>
  <c r="AE41" i="19"/>
  <c r="AF41" i="19"/>
  <c r="AG41" i="19"/>
  <c r="AH41" i="19"/>
  <c r="AI41" i="19"/>
  <c r="AJ41" i="19"/>
  <c r="AK41" i="19"/>
  <c r="AL41" i="19"/>
  <c r="AM41" i="19"/>
  <c r="AN41" i="19"/>
  <c r="AO41" i="19"/>
  <c r="AP41" i="19"/>
  <c r="G42" i="19"/>
  <c r="H42" i="19"/>
  <c r="I42" i="19"/>
  <c r="J42" i="19"/>
  <c r="K42" i="19"/>
  <c r="L42" i="19"/>
  <c r="M42" i="19"/>
  <c r="N42" i="19"/>
  <c r="O42" i="19"/>
  <c r="P42" i="19"/>
  <c r="Q42" i="19"/>
  <c r="R42" i="19"/>
  <c r="S42" i="19"/>
  <c r="T42" i="19"/>
  <c r="U42" i="19"/>
  <c r="V42" i="19"/>
  <c r="W42" i="19"/>
  <c r="X42" i="19"/>
  <c r="Y42" i="19"/>
  <c r="Z42" i="19"/>
  <c r="AA42" i="19"/>
  <c r="AB42" i="19"/>
  <c r="AC42" i="19"/>
  <c r="AD42" i="19"/>
  <c r="AE42" i="19"/>
  <c r="AF42" i="19"/>
  <c r="AG42" i="19"/>
  <c r="AH42" i="19"/>
  <c r="AI42" i="19"/>
  <c r="AJ42" i="19"/>
  <c r="AK42" i="19"/>
  <c r="AL42" i="19"/>
  <c r="AM42" i="19"/>
  <c r="AN42" i="19"/>
  <c r="AO42" i="19"/>
  <c r="AP42" i="19"/>
  <c r="G43" i="19"/>
  <c r="H43" i="19"/>
  <c r="I43" i="19"/>
  <c r="J43" i="19"/>
  <c r="K43" i="19"/>
  <c r="L43" i="19"/>
  <c r="M43" i="19"/>
  <c r="N43" i="19"/>
  <c r="O43" i="19"/>
  <c r="P43" i="19"/>
  <c r="Q43" i="19"/>
  <c r="R43" i="19"/>
  <c r="S43" i="19"/>
  <c r="T43" i="19"/>
  <c r="U43" i="19"/>
  <c r="V43" i="19"/>
  <c r="W43" i="19"/>
  <c r="X43" i="19"/>
  <c r="Y43" i="19"/>
  <c r="Z43" i="19"/>
  <c r="AA43" i="19"/>
  <c r="AB43" i="19"/>
  <c r="AC43" i="19"/>
  <c r="AD43" i="19"/>
  <c r="AE43" i="19"/>
  <c r="AF43" i="19"/>
  <c r="AG43" i="19"/>
  <c r="AH43" i="19"/>
  <c r="AI43" i="19"/>
  <c r="AJ43" i="19"/>
  <c r="AK43" i="19"/>
  <c r="AL43" i="19"/>
  <c r="AM43" i="19"/>
  <c r="AN43" i="19"/>
  <c r="AO43" i="19"/>
  <c r="AP43" i="19"/>
  <c r="G44" i="19"/>
  <c r="H44" i="19"/>
  <c r="I44" i="19"/>
  <c r="J44" i="19"/>
  <c r="K44" i="19"/>
  <c r="L44" i="19"/>
  <c r="M44" i="19"/>
  <c r="N44" i="19"/>
  <c r="O44" i="19"/>
  <c r="P44" i="19"/>
  <c r="Q44" i="19"/>
  <c r="R44" i="19"/>
  <c r="S44" i="19"/>
  <c r="T44" i="19"/>
  <c r="U44" i="19"/>
  <c r="V44" i="19"/>
  <c r="W44" i="19"/>
  <c r="X44" i="19"/>
  <c r="Y44" i="19"/>
  <c r="Z44" i="19"/>
  <c r="AA44" i="19"/>
  <c r="AB44" i="19"/>
  <c r="AC44" i="19"/>
  <c r="AD44" i="19"/>
  <c r="AE44" i="19"/>
  <c r="AF44" i="19"/>
  <c r="AG44" i="19"/>
  <c r="AH44" i="19"/>
  <c r="AI44" i="19"/>
  <c r="AJ44" i="19"/>
  <c r="AK44" i="19"/>
  <c r="AL44" i="19"/>
  <c r="AM44" i="19"/>
  <c r="AN44" i="19"/>
  <c r="AO44" i="19"/>
  <c r="AP44" i="19"/>
  <c r="G45" i="19"/>
  <c r="H45" i="19"/>
  <c r="A45" i="19" s="1"/>
  <c r="I45" i="19"/>
  <c r="J45" i="19"/>
  <c r="K45" i="19"/>
  <c r="L45" i="19"/>
  <c r="M45" i="19"/>
  <c r="N45" i="19"/>
  <c r="O45" i="19"/>
  <c r="P45" i="19"/>
  <c r="Q45" i="19"/>
  <c r="R45" i="19"/>
  <c r="S45" i="19"/>
  <c r="T45" i="19"/>
  <c r="U45" i="19"/>
  <c r="V45" i="19"/>
  <c r="W45" i="19"/>
  <c r="X45" i="19"/>
  <c r="Y45" i="19"/>
  <c r="Z45" i="19"/>
  <c r="AA45" i="19"/>
  <c r="AB45" i="19"/>
  <c r="AC45" i="19"/>
  <c r="AD45" i="19"/>
  <c r="AE45" i="19"/>
  <c r="AF45" i="19"/>
  <c r="AG45" i="19"/>
  <c r="AH45" i="19"/>
  <c r="AI45" i="19"/>
  <c r="AJ45" i="19"/>
  <c r="AK45" i="19"/>
  <c r="AL45" i="19"/>
  <c r="AM45" i="19"/>
  <c r="AN45" i="19"/>
  <c r="AO45" i="19"/>
  <c r="AP45" i="19"/>
  <c r="G46" i="19"/>
  <c r="H46" i="19"/>
  <c r="I46" i="19"/>
  <c r="J46" i="19"/>
  <c r="K46" i="19"/>
  <c r="L46" i="19"/>
  <c r="M46" i="19"/>
  <c r="N46" i="19"/>
  <c r="O46" i="19"/>
  <c r="P46" i="19"/>
  <c r="Q46" i="19"/>
  <c r="R46" i="19"/>
  <c r="S46" i="19"/>
  <c r="T46" i="19"/>
  <c r="U46" i="19"/>
  <c r="V46" i="19"/>
  <c r="W46" i="19"/>
  <c r="X46" i="19"/>
  <c r="Y46" i="19"/>
  <c r="Z46" i="19"/>
  <c r="AA46" i="19"/>
  <c r="AB46" i="19"/>
  <c r="AC46" i="19"/>
  <c r="AD46" i="19"/>
  <c r="AE46" i="19"/>
  <c r="AF46" i="19"/>
  <c r="AG46" i="19"/>
  <c r="AH46" i="19"/>
  <c r="AI46" i="19"/>
  <c r="AJ46" i="19"/>
  <c r="AK46" i="19"/>
  <c r="AL46" i="19"/>
  <c r="AM46" i="19"/>
  <c r="AN46" i="19"/>
  <c r="AO46" i="19"/>
  <c r="AP46" i="19"/>
  <c r="G47" i="19"/>
  <c r="A47" i="19" s="1"/>
  <c r="H47" i="19"/>
  <c r="I47" i="19"/>
  <c r="J47" i="19"/>
  <c r="K47" i="19"/>
  <c r="L47" i="19"/>
  <c r="M47" i="19"/>
  <c r="N47" i="19"/>
  <c r="O47" i="19"/>
  <c r="P47" i="19"/>
  <c r="Q47" i="19"/>
  <c r="R47" i="19"/>
  <c r="S47" i="19"/>
  <c r="T47" i="19"/>
  <c r="U47" i="19"/>
  <c r="V47" i="19"/>
  <c r="W47" i="19"/>
  <c r="X47" i="19"/>
  <c r="Y47" i="19"/>
  <c r="Z47" i="19"/>
  <c r="AA47" i="19"/>
  <c r="AB47" i="19"/>
  <c r="AC47" i="19"/>
  <c r="AD47" i="19"/>
  <c r="AE47" i="19"/>
  <c r="AF47" i="19"/>
  <c r="AG47" i="19"/>
  <c r="AH47" i="19"/>
  <c r="AI47" i="19"/>
  <c r="AJ47" i="19"/>
  <c r="AK47" i="19"/>
  <c r="AL47" i="19"/>
  <c r="AM47" i="19"/>
  <c r="AN47" i="19"/>
  <c r="AO47" i="19"/>
  <c r="AP47" i="19"/>
  <c r="G48" i="19"/>
  <c r="A48" i="19" s="1"/>
  <c r="H48" i="19"/>
  <c r="I48" i="19"/>
  <c r="J48" i="19"/>
  <c r="K48" i="19"/>
  <c r="L48" i="19"/>
  <c r="M48" i="19"/>
  <c r="N48" i="19"/>
  <c r="O48" i="19"/>
  <c r="P48" i="19"/>
  <c r="Q48" i="19"/>
  <c r="R48" i="19"/>
  <c r="S48" i="19"/>
  <c r="T48" i="19"/>
  <c r="U48" i="19"/>
  <c r="V48" i="19"/>
  <c r="W48" i="19"/>
  <c r="X48" i="19"/>
  <c r="Y48" i="19"/>
  <c r="Z48" i="19"/>
  <c r="AA48" i="19"/>
  <c r="AB48" i="19"/>
  <c r="AC48" i="19"/>
  <c r="AD48" i="19"/>
  <c r="AE48" i="19"/>
  <c r="AF48" i="19"/>
  <c r="AG48" i="19"/>
  <c r="AH48" i="19"/>
  <c r="AI48" i="19"/>
  <c r="AJ48" i="19"/>
  <c r="AK48" i="19"/>
  <c r="AL48" i="19"/>
  <c r="AM48" i="19"/>
  <c r="AN48" i="19"/>
  <c r="AO48" i="19"/>
  <c r="AP48" i="19"/>
  <c r="G49" i="19"/>
  <c r="A49" i="19" s="1"/>
  <c r="H49" i="19"/>
  <c r="I49" i="19"/>
  <c r="J49" i="19"/>
  <c r="K49" i="19"/>
  <c r="L49" i="19"/>
  <c r="M49" i="19"/>
  <c r="N49" i="19"/>
  <c r="O49" i="19"/>
  <c r="P49" i="19"/>
  <c r="Q49" i="19"/>
  <c r="R49" i="19"/>
  <c r="S49" i="19"/>
  <c r="T49" i="19"/>
  <c r="U49" i="19"/>
  <c r="V49" i="19"/>
  <c r="W49" i="19"/>
  <c r="X49" i="19"/>
  <c r="Y49" i="19"/>
  <c r="Z49" i="19"/>
  <c r="AA49" i="19"/>
  <c r="AB49" i="19"/>
  <c r="AC49" i="19"/>
  <c r="AD49" i="19"/>
  <c r="AE49" i="19"/>
  <c r="AF49" i="19"/>
  <c r="AG49" i="19"/>
  <c r="AH49" i="19"/>
  <c r="AI49" i="19"/>
  <c r="AJ49" i="19"/>
  <c r="AK49" i="19"/>
  <c r="AL49" i="19"/>
  <c r="AM49" i="19"/>
  <c r="AN49" i="19"/>
  <c r="AO49" i="19"/>
  <c r="AP49" i="19"/>
  <c r="G50" i="19"/>
  <c r="H50" i="19"/>
  <c r="I50" i="19"/>
  <c r="A50" i="19" s="1"/>
  <c r="J50" i="19"/>
  <c r="K50" i="19"/>
  <c r="L50" i="19"/>
  <c r="M50" i="19"/>
  <c r="N50" i="19"/>
  <c r="O50" i="19"/>
  <c r="P50" i="19"/>
  <c r="Q50" i="19"/>
  <c r="R50" i="19"/>
  <c r="S50" i="19"/>
  <c r="T50" i="19"/>
  <c r="U50" i="19"/>
  <c r="V50" i="19"/>
  <c r="W50" i="19"/>
  <c r="X50" i="19"/>
  <c r="Y50" i="19"/>
  <c r="Z50" i="19"/>
  <c r="AA50" i="19"/>
  <c r="AB50" i="19"/>
  <c r="AC50" i="19"/>
  <c r="AD50" i="19"/>
  <c r="AE50" i="19"/>
  <c r="AF50" i="19"/>
  <c r="AG50" i="19"/>
  <c r="AH50" i="19"/>
  <c r="AI50" i="19"/>
  <c r="AJ50" i="19"/>
  <c r="AK50" i="19"/>
  <c r="AL50" i="19"/>
  <c r="AM50" i="19"/>
  <c r="AN50" i="19"/>
  <c r="AO50" i="19"/>
  <c r="AP50" i="19"/>
  <c r="G51" i="19"/>
  <c r="H51" i="19"/>
  <c r="I51" i="19"/>
  <c r="J51" i="19"/>
  <c r="K51" i="19"/>
  <c r="A51" i="19" s="1"/>
  <c r="L51" i="19"/>
  <c r="M51" i="19"/>
  <c r="N51" i="19"/>
  <c r="O51" i="19"/>
  <c r="P51" i="19"/>
  <c r="Q51" i="19"/>
  <c r="R51" i="19"/>
  <c r="S51" i="19"/>
  <c r="T51" i="19"/>
  <c r="U51" i="19"/>
  <c r="V51" i="19"/>
  <c r="W51" i="19"/>
  <c r="X51" i="19"/>
  <c r="Y51" i="19"/>
  <c r="Z51" i="19"/>
  <c r="AA51" i="19"/>
  <c r="AB51" i="19"/>
  <c r="AC51" i="19"/>
  <c r="AD51" i="19"/>
  <c r="AE51" i="19"/>
  <c r="AF51" i="19"/>
  <c r="AG51" i="19"/>
  <c r="AH51" i="19"/>
  <c r="AI51" i="19"/>
  <c r="AJ51" i="19"/>
  <c r="AK51" i="19"/>
  <c r="AL51" i="19"/>
  <c r="AM51" i="19"/>
  <c r="AN51" i="19"/>
  <c r="AO51" i="19"/>
  <c r="AP51" i="19"/>
  <c r="G52" i="19"/>
  <c r="A52" i="19" s="1"/>
  <c r="H52" i="19"/>
  <c r="I52" i="19"/>
  <c r="J52" i="19"/>
  <c r="K52" i="19"/>
  <c r="L52" i="19"/>
  <c r="M52" i="19"/>
  <c r="N52" i="19"/>
  <c r="O52" i="19"/>
  <c r="P52" i="19"/>
  <c r="Q52" i="19"/>
  <c r="R52" i="19"/>
  <c r="S52" i="19"/>
  <c r="T52" i="19"/>
  <c r="U52" i="19"/>
  <c r="V52" i="19"/>
  <c r="W52" i="19"/>
  <c r="X52" i="19"/>
  <c r="Y52" i="19"/>
  <c r="Z52" i="19"/>
  <c r="AA52" i="19"/>
  <c r="AB52" i="19"/>
  <c r="AC52" i="19"/>
  <c r="AD52" i="19"/>
  <c r="AE52" i="19"/>
  <c r="AF52" i="19"/>
  <c r="AG52" i="19"/>
  <c r="AH52" i="19"/>
  <c r="AI52" i="19"/>
  <c r="AJ52" i="19"/>
  <c r="AK52" i="19"/>
  <c r="AL52" i="19"/>
  <c r="AM52" i="19"/>
  <c r="AN52" i="19"/>
  <c r="AO52" i="19"/>
  <c r="AP52" i="19"/>
  <c r="G53" i="19"/>
  <c r="H53" i="19"/>
  <c r="I53" i="19"/>
  <c r="J53" i="19"/>
  <c r="K53" i="19"/>
  <c r="L53" i="19"/>
  <c r="M53" i="19"/>
  <c r="N53" i="19"/>
  <c r="O53" i="19"/>
  <c r="P53" i="19"/>
  <c r="Q53" i="19"/>
  <c r="R53" i="19"/>
  <c r="S53" i="19"/>
  <c r="T53" i="19"/>
  <c r="U53" i="19"/>
  <c r="V53" i="19"/>
  <c r="W53" i="19"/>
  <c r="X53" i="19"/>
  <c r="Y53" i="19"/>
  <c r="Z53" i="19"/>
  <c r="AA53" i="19"/>
  <c r="AB53" i="19"/>
  <c r="AC53" i="19"/>
  <c r="AD53" i="19"/>
  <c r="AE53" i="19"/>
  <c r="AF53" i="19"/>
  <c r="AG53" i="19"/>
  <c r="AH53" i="19"/>
  <c r="AI53" i="19"/>
  <c r="AJ53" i="19"/>
  <c r="AK53" i="19"/>
  <c r="AL53" i="19"/>
  <c r="AM53" i="19"/>
  <c r="AN53" i="19"/>
  <c r="AO53" i="19"/>
  <c r="AP53" i="19"/>
  <c r="G54" i="19"/>
  <c r="H54" i="19"/>
  <c r="I54" i="19"/>
  <c r="J54" i="19"/>
  <c r="K54" i="19"/>
  <c r="L54" i="19"/>
  <c r="M54" i="19"/>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G55" i="19"/>
  <c r="H55" i="19"/>
  <c r="I55" i="19"/>
  <c r="J55" i="19"/>
  <c r="K55" i="19"/>
  <c r="L55" i="19"/>
  <c r="M55" i="19"/>
  <c r="N55" i="19"/>
  <c r="O55" i="19"/>
  <c r="P55" i="19"/>
  <c r="Q55" i="19"/>
  <c r="R55" i="19"/>
  <c r="S55" i="19"/>
  <c r="T55" i="19"/>
  <c r="U55" i="19"/>
  <c r="V55" i="19"/>
  <c r="W55" i="19"/>
  <c r="X55" i="19"/>
  <c r="Y55" i="19"/>
  <c r="Z55" i="19"/>
  <c r="AA55" i="19"/>
  <c r="AB55" i="19"/>
  <c r="AC55" i="19"/>
  <c r="AD55" i="19"/>
  <c r="AE55" i="19"/>
  <c r="AF55" i="19"/>
  <c r="AG55" i="19"/>
  <c r="AH55" i="19"/>
  <c r="AI55" i="19"/>
  <c r="AJ55" i="19"/>
  <c r="AK55" i="19"/>
  <c r="AL55" i="19"/>
  <c r="AM55" i="19"/>
  <c r="AN55" i="19"/>
  <c r="AO55" i="19"/>
  <c r="F17" i="19"/>
  <c r="F18" i="19"/>
  <c r="A18" i="19" s="1"/>
  <c r="F19" i="19"/>
  <c r="F20" i="19"/>
  <c r="F21" i="19"/>
  <c r="F22" i="19"/>
  <c r="F23" i="19"/>
  <c r="F24" i="19"/>
  <c r="F25" i="19"/>
  <c r="F26" i="19"/>
  <c r="F27" i="19"/>
  <c r="F28" i="19"/>
  <c r="F29" i="19"/>
  <c r="F30" i="19"/>
  <c r="F31" i="19"/>
  <c r="F32" i="19"/>
  <c r="A32" i="19" s="1"/>
  <c r="F33" i="19"/>
  <c r="F34" i="19"/>
  <c r="F35" i="19"/>
  <c r="F36" i="19"/>
  <c r="F37" i="19"/>
  <c r="F38" i="19"/>
  <c r="F39" i="19"/>
  <c r="F40" i="19"/>
  <c r="F41" i="19"/>
  <c r="F42" i="19"/>
  <c r="F43" i="19"/>
  <c r="F44" i="19"/>
  <c r="F45" i="19"/>
  <c r="F46" i="19"/>
  <c r="A46" i="19" s="1"/>
  <c r="F47" i="19"/>
  <c r="F48" i="19"/>
  <c r="F49" i="19"/>
  <c r="F50" i="19"/>
  <c r="F51" i="19"/>
  <c r="F52" i="19"/>
  <c r="F53" i="19"/>
  <c r="F54" i="19"/>
  <c r="F55"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97" i="19"/>
  <c r="C98" i="19"/>
  <c r="C99" i="19"/>
  <c r="AP232" i="19"/>
  <c r="AO232" i="19"/>
  <c r="AN232" i="19"/>
  <c r="AM232" i="19"/>
  <c r="AL232" i="19"/>
  <c r="AK232" i="19"/>
  <c r="AJ232" i="19"/>
  <c r="AI232" i="19"/>
  <c r="AH232" i="19"/>
  <c r="AG232" i="19"/>
  <c r="AF232" i="19"/>
  <c r="AE232" i="19"/>
  <c r="AD232" i="19"/>
  <c r="AC232" i="19"/>
  <c r="AB232" i="19"/>
  <c r="AA232" i="19"/>
  <c r="Z232" i="19"/>
  <c r="Y232" i="19"/>
  <c r="X232" i="19"/>
  <c r="W232" i="19"/>
  <c r="V232" i="19"/>
  <c r="U232" i="19"/>
  <c r="T232" i="19"/>
  <c r="S232" i="19"/>
  <c r="R232" i="19"/>
  <c r="Q232" i="19"/>
  <c r="P232" i="19"/>
  <c r="O232" i="19"/>
  <c r="N232" i="19"/>
  <c r="M232" i="19"/>
  <c r="L232" i="19"/>
  <c r="K232" i="19"/>
  <c r="J232" i="19"/>
  <c r="I232" i="19"/>
  <c r="H232" i="19"/>
  <c r="G232" i="19"/>
  <c r="F232" i="19"/>
  <c r="A231" i="19"/>
  <c r="C230" i="19"/>
  <c r="A230" i="19"/>
  <c r="C229" i="19"/>
  <c r="A229" i="19"/>
  <c r="A228" i="19"/>
  <c r="A227" i="19"/>
  <c r="A226" i="19"/>
  <c r="A225" i="19"/>
  <c r="A224" i="19"/>
  <c r="A223" i="19"/>
  <c r="C222" i="19"/>
  <c r="A222" i="19"/>
  <c r="A221" i="19"/>
  <c r="A220" i="19"/>
  <c r="A219" i="19"/>
  <c r="A218" i="19"/>
  <c r="A217" i="19"/>
  <c r="A216" i="19"/>
  <c r="A215" i="19"/>
  <c r="A214" i="19"/>
  <c r="A213" i="19"/>
  <c r="A212" i="19"/>
  <c r="A211" i="19"/>
  <c r="A210" i="19"/>
  <c r="C209" i="19"/>
  <c r="A209" i="19"/>
  <c r="C208" i="19"/>
  <c r="A208" i="19"/>
  <c r="A207" i="19"/>
  <c r="A206" i="19"/>
  <c r="A205" i="19"/>
  <c r="A204" i="19"/>
  <c r="A203" i="19"/>
  <c r="A202" i="19"/>
  <c r="C201" i="19"/>
  <c r="A201" i="19"/>
  <c r="A200" i="19"/>
  <c r="A199" i="19"/>
  <c r="A198" i="19"/>
  <c r="A197" i="19"/>
  <c r="A196" i="19"/>
  <c r="C195" i="19"/>
  <c r="A195" i="19"/>
  <c r="A194" i="19"/>
  <c r="A193" i="19"/>
  <c r="A192" i="19"/>
  <c r="AP188" i="19"/>
  <c r="AO188" i="19"/>
  <c r="AN188" i="19"/>
  <c r="AM188" i="19"/>
  <c r="AL188" i="19"/>
  <c r="AK188" i="19"/>
  <c r="AJ188" i="19"/>
  <c r="AI188" i="19"/>
  <c r="AH188" i="19"/>
  <c r="AG188" i="19"/>
  <c r="AF188" i="19"/>
  <c r="AE188" i="19"/>
  <c r="AD188" i="19"/>
  <c r="AC188" i="19"/>
  <c r="AB188" i="19"/>
  <c r="AA188" i="19"/>
  <c r="Z188" i="19"/>
  <c r="Y188" i="19"/>
  <c r="X188" i="19"/>
  <c r="W188" i="19"/>
  <c r="V188" i="19"/>
  <c r="U188" i="19"/>
  <c r="T188" i="19"/>
  <c r="S188" i="19"/>
  <c r="R188" i="19"/>
  <c r="Q188" i="19"/>
  <c r="P188" i="19"/>
  <c r="O188" i="19"/>
  <c r="N188" i="19"/>
  <c r="M188" i="19"/>
  <c r="L188" i="19"/>
  <c r="K188" i="19"/>
  <c r="J188" i="19"/>
  <c r="I188" i="19"/>
  <c r="H188" i="19"/>
  <c r="G188" i="19"/>
  <c r="F188" i="19"/>
  <c r="A187" i="19"/>
  <c r="C186" i="19"/>
  <c r="A186" i="19"/>
  <c r="A185" i="19"/>
  <c r="A184" i="19"/>
  <c r="A183" i="19"/>
  <c r="A182" i="19"/>
  <c r="A181" i="19"/>
  <c r="A180" i="19"/>
  <c r="C179" i="19"/>
  <c r="A179" i="19"/>
  <c r="C178" i="19"/>
  <c r="A178" i="19"/>
  <c r="A177" i="19"/>
  <c r="A176" i="19"/>
  <c r="A175" i="19"/>
  <c r="A174" i="19"/>
  <c r="A173" i="19"/>
  <c r="C172" i="19"/>
  <c r="A172" i="19"/>
  <c r="C171" i="19"/>
  <c r="A171" i="19"/>
  <c r="A170" i="19"/>
  <c r="A169" i="19"/>
  <c r="A168" i="19"/>
  <c r="A167" i="19"/>
  <c r="A166" i="19"/>
  <c r="C165" i="19"/>
  <c r="A165" i="19"/>
  <c r="C164" i="19"/>
  <c r="A164" i="19"/>
  <c r="A163" i="19"/>
  <c r="A162" i="19"/>
  <c r="A161" i="19"/>
  <c r="A160" i="19"/>
  <c r="A159" i="19"/>
  <c r="C158" i="19"/>
  <c r="A158" i="19"/>
  <c r="C157" i="19"/>
  <c r="A157" i="19"/>
  <c r="A156" i="19"/>
  <c r="A155" i="19"/>
  <c r="A154" i="19"/>
  <c r="A153" i="19"/>
  <c r="A152" i="19"/>
  <c r="A151" i="19"/>
  <c r="C150" i="19"/>
  <c r="A150" i="19"/>
  <c r="A149" i="19"/>
  <c r="A148" i="19"/>
  <c r="AO147" i="19"/>
  <c r="AO191" i="19" s="1"/>
  <c r="AN147" i="19"/>
  <c r="AN191" i="19" s="1"/>
  <c r="AM147" i="19"/>
  <c r="AM191" i="19" s="1"/>
  <c r="AK147" i="19"/>
  <c r="AK191" i="19" s="1"/>
  <c r="W147" i="19"/>
  <c r="W191" i="19" s="1"/>
  <c r="V147" i="19"/>
  <c r="V191" i="19" s="1"/>
  <c r="U147" i="19"/>
  <c r="U191" i="19" s="1"/>
  <c r="T147" i="19"/>
  <c r="T191" i="19" s="1"/>
  <c r="M147" i="19"/>
  <c r="M191" i="19" s="1"/>
  <c r="L147" i="19"/>
  <c r="L191" i="19" s="1"/>
  <c r="K147" i="19"/>
  <c r="K191" i="19" s="1"/>
  <c r="I147" i="19"/>
  <c r="I191" i="19" s="1"/>
  <c r="AP144" i="19"/>
  <c r="AO144" i="19"/>
  <c r="AN144" i="19"/>
  <c r="AM144" i="19"/>
  <c r="AL144" i="19"/>
  <c r="AK144" i="19"/>
  <c r="AJ144" i="19"/>
  <c r="AI144" i="19"/>
  <c r="AH144" i="19"/>
  <c r="AG144" i="19"/>
  <c r="AF144" i="19"/>
  <c r="AE144" i="19"/>
  <c r="AD144" i="19"/>
  <c r="AC144" i="19"/>
  <c r="AB144" i="19"/>
  <c r="AA144" i="19"/>
  <c r="Z144" i="19"/>
  <c r="Y144" i="19"/>
  <c r="X144" i="19"/>
  <c r="W144" i="19"/>
  <c r="V144" i="19"/>
  <c r="U144" i="19"/>
  <c r="T144" i="19"/>
  <c r="S144" i="19"/>
  <c r="R144" i="19"/>
  <c r="Q144" i="19"/>
  <c r="P144" i="19"/>
  <c r="O144" i="19"/>
  <c r="N144" i="19"/>
  <c r="M144" i="19"/>
  <c r="L144" i="19"/>
  <c r="K144" i="19"/>
  <c r="J144" i="19"/>
  <c r="I144" i="19"/>
  <c r="H144" i="19"/>
  <c r="G144" i="19"/>
  <c r="F144" i="19"/>
  <c r="C143" i="19"/>
  <c r="C231" i="19" s="1"/>
  <c r="A143" i="19"/>
  <c r="C142" i="19"/>
  <c r="A142" i="19"/>
  <c r="C141" i="19"/>
  <c r="C185" i="19" s="1"/>
  <c r="A141" i="19"/>
  <c r="C140" i="19"/>
  <c r="C228" i="19" s="1"/>
  <c r="A140" i="19"/>
  <c r="C139" i="19"/>
  <c r="C227" i="19" s="1"/>
  <c r="A139" i="19"/>
  <c r="C138" i="19"/>
  <c r="C226" i="19" s="1"/>
  <c r="A138" i="19"/>
  <c r="C137" i="19"/>
  <c r="C225" i="19" s="1"/>
  <c r="A137" i="19"/>
  <c r="C136" i="19"/>
  <c r="C224" i="19" s="1"/>
  <c r="A136" i="19"/>
  <c r="C135" i="19"/>
  <c r="C223" i="19" s="1"/>
  <c r="A135" i="19"/>
  <c r="C134" i="19"/>
  <c r="A134" i="19"/>
  <c r="C133" i="19"/>
  <c r="C221" i="19" s="1"/>
  <c r="A133" i="19"/>
  <c r="C132" i="19"/>
  <c r="C220" i="19" s="1"/>
  <c r="A132" i="19"/>
  <c r="C131" i="19"/>
  <c r="C219" i="19" s="1"/>
  <c r="A131" i="19"/>
  <c r="C130" i="19"/>
  <c r="C218" i="19" s="1"/>
  <c r="A130" i="19"/>
  <c r="C129" i="19"/>
  <c r="C217" i="19" s="1"/>
  <c r="A129" i="19"/>
  <c r="C128" i="19"/>
  <c r="C216" i="19" s="1"/>
  <c r="A128" i="19"/>
  <c r="C127" i="19"/>
  <c r="C215" i="19" s="1"/>
  <c r="A127" i="19"/>
  <c r="C126" i="19"/>
  <c r="C214" i="19" s="1"/>
  <c r="A126" i="19"/>
  <c r="C125" i="19"/>
  <c r="C213" i="19" s="1"/>
  <c r="A125" i="19"/>
  <c r="C124" i="19"/>
  <c r="C212" i="19" s="1"/>
  <c r="A124" i="19"/>
  <c r="C123" i="19"/>
  <c r="C211" i="19" s="1"/>
  <c r="A123" i="19"/>
  <c r="C122" i="19"/>
  <c r="C210" i="19" s="1"/>
  <c r="A122" i="19"/>
  <c r="C121" i="19"/>
  <c r="A121" i="19"/>
  <c r="C120" i="19"/>
  <c r="A120" i="19"/>
  <c r="C119" i="19"/>
  <c r="C207" i="19" s="1"/>
  <c r="A119" i="19"/>
  <c r="C118" i="19"/>
  <c r="C206" i="19" s="1"/>
  <c r="A118" i="19"/>
  <c r="C117" i="19"/>
  <c r="C205" i="19" s="1"/>
  <c r="A117" i="19"/>
  <c r="C116" i="19"/>
  <c r="C204" i="19" s="1"/>
  <c r="A116" i="19"/>
  <c r="C115" i="19"/>
  <c r="C203" i="19" s="1"/>
  <c r="A115" i="19"/>
  <c r="C114" i="19"/>
  <c r="C202" i="19" s="1"/>
  <c r="A114" i="19"/>
  <c r="C113" i="19"/>
  <c r="A113" i="19"/>
  <c r="C112" i="19"/>
  <c r="C200" i="19" s="1"/>
  <c r="A112" i="19"/>
  <c r="C111" i="19"/>
  <c r="C199" i="19" s="1"/>
  <c r="A111" i="19"/>
  <c r="C110" i="19"/>
  <c r="C198" i="19" s="1"/>
  <c r="A110" i="19"/>
  <c r="C109" i="19"/>
  <c r="C197" i="19" s="1"/>
  <c r="A109" i="19"/>
  <c r="C108" i="19"/>
  <c r="C196" i="19" s="1"/>
  <c r="A108" i="19"/>
  <c r="C107" i="19"/>
  <c r="C151" i="19" s="1"/>
  <c r="A107" i="19"/>
  <c r="C106" i="19"/>
  <c r="C194" i="19" s="1"/>
  <c r="A106" i="19"/>
  <c r="C105" i="19"/>
  <c r="C193" i="19" s="1"/>
  <c r="A105" i="19"/>
  <c r="C104" i="19"/>
  <c r="C192" i="19" s="1"/>
  <c r="A104" i="19"/>
  <c r="AP100" i="19"/>
  <c r="AO100" i="19"/>
  <c r="AN100" i="19"/>
  <c r="AM100" i="19"/>
  <c r="AL100" i="19"/>
  <c r="AK100" i="19"/>
  <c r="AJ100" i="19"/>
  <c r="AI100" i="19"/>
  <c r="AH100" i="19"/>
  <c r="AG100" i="19"/>
  <c r="AF100" i="19"/>
  <c r="AE100" i="19"/>
  <c r="AD100" i="19"/>
  <c r="AC100" i="19"/>
  <c r="AB100" i="19"/>
  <c r="AA100" i="19"/>
  <c r="Z100" i="19"/>
  <c r="Y100" i="19"/>
  <c r="X100" i="19"/>
  <c r="W100" i="19"/>
  <c r="V100" i="19"/>
  <c r="U100" i="19"/>
  <c r="T100" i="19"/>
  <c r="S100" i="19"/>
  <c r="R100" i="19"/>
  <c r="Q100" i="19"/>
  <c r="P100" i="19"/>
  <c r="O100" i="19"/>
  <c r="N100" i="19"/>
  <c r="M100" i="19"/>
  <c r="L100" i="19"/>
  <c r="K100" i="19"/>
  <c r="J100" i="19"/>
  <c r="I100" i="19"/>
  <c r="H100" i="19"/>
  <c r="G100" i="19"/>
  <c r="F100" i="19"/>
  <c r="A99" i="19"/>
  <c r="A98" i="19"/>
  <c r="A97" i="19"/>
  <c r="A96" i="19"/>
  <c r="A95" i="19"/>
  <c r="A94" i="19"/>
  <c r="A93" i="19"/>
  <c r="A92" i="19"/>
  <c r="A91" i="19"/>
  <c r="A90" i="19"/>
  <c r="A89" i="19"/>
  <c r="A88" i="19"/>
  <c r="A87" i="19"/>
  <c r="A86" i="19"/>
  <c r="A85" i="19"/>
  <c r="A84" i="19"/>
  <c r="A83" i="19"/>
  <c r="A82" i="19"/>
  <c r="A81" i="19"/>
  <c r="A80" i="19"/>
  <c r="A79" i="19"/>
  <c r="A78" i="19"/>
  <c r="A77" i="19"/>
  <c r="A76" i="19"/>
  <c r="A75" i="19"/>
  <c r="A74" i="19"/>
  <c r="A73" i="19"/>
  <c r="A72" i="19"/>
  <c r="A71" i="19"/>
  <c r="A70" i="19"/>
  <c r="A69" i="19"/>
  <c r="A68" i="19"/>
  <c r="A67" i="19"/>
  <c r="A66" i="19"/>
  <c r="A65" i="19"/>
  <c r="A64" i="19"/>
  <c r="A63" i="19"/>
  <c r="A62" i="19"/>
  <c r="A61" i="19"/>
  <c r="A60" i="19"/>
  <c r="AI59" i="19"/>
  <c r="AI103" i="19" s="1"/>
  <c r="AI147" i="19" s="1"/>
  <c r="AI191" i="19" s="1"/>
  <c r="AK56" i="19"/>
  <c r="W56" i="19"/>
  <c r="I56" i="19"/>
  <c r="A34" i="19"/>
  <c r="AP15" i="19"/>
  <c r="AP59" i="19" s="1"/>
  <c r="AP103" i="19" s="1"/>
  <c r="AP147" i="19" s="1"/>
  <c r="AP191" i="19" s="1"/>
  <c r="AO15" i="19"/>
  <c r="AO59" i="19" s="1"/>
  <c r="AO103" i="19" s="1"/>
  <c r="AN15" i="19"/>
  <c r="AN59" i="19" s="1"/>
  <c r="AN103" i="19" s="1"/>
  <c r="AM15" i="19"/>
  <c r="AM59" i="19" s="1"/>
  <c r="AM103" i="19" s="1"/>
  <c r="AL15" i="19"/>
  <c r="AL59" i="19" s="1"/>
  <c r="AL103" i="19" s="1"/>
  <c r="AL147" i="19" s="1"/>
  <c r="AL191" i="19" s="1"/>
  <c r="AK15" i="19"/>
  <c r="AK59" i="19" s="1"/>
  <c r="AK103" i="19" s="1"/>
  <c r="AJ15" i="19"/>
  <c r="AJ59" i="19" s="1"/>
  <c r="AJ103" i="19" s="1"/>
  <c r="AJ147" i="19" s="1"/>
  <c r="AJ191" i="19" s="1"/>
  <c r="AI15" i="19"/>
  <c r="AH15" i="19"/>
  <c r="AH59" i="19" s="1"/>
  <c r="AH103" i="19" s="1"/>
  <c r="AH147" i="19" s="1"/>
  <c r="AH191" i="19" s="1"/>
  <c r="AG15" i="19"/>
  <c r="AG59" i="19" s="1"/>
  <c r="AG103" i="19" s="1"/>
  <c r="AG147" i="19" s="1"/>
  <c r="AG191" i="19" s="1"/>
  <c r="AF15" i="19"/>
  <c r="AF59" i="19" s="1"/>
  <c r="AF103" i="19" s="1"/>
  <c r="AF147" i="19" s="1"/>
  <c r="AF191" i="19" s="1"/>
  <c r="AE15" i="19"/>
  <c r="AE59" i="19" s="1"/>
  <c r="AE103" i="19" s="1"/>
  <c r="AE147" i="19" s="1"/>
  <c r="AE191" i="19" s="1"/>
  <c r="AD15" i="19"/>
  <c r="AD59" i="19" s="1"/>
  <c r="AD103" i="19" s="1"/>
  <c r="AD147" i="19" s="1"/>
  <c r="AD191" i="19" s="1"/>
  <c r="AC15" i="19"/>
  <c r="AC59" i="19" s="1"/>
  <c r="AC103" i="19" s="1"/>
  <c r="AC147" i="19" s="1"/>
  <c r="AC191" i="19" s="1"/>
  <c r="AB15" i="19"/>
  <c r="AB59" i="19" s="1"/>
  <c r="AB103" i="19" s="1"/>
  <c r="AB147" i="19" s="1"/>
  <c r="AB191" i="19" s="1"/>
  <c r="AA15" i="19"/>
  <c r="AA59" i="19" s="1"/>
  <c r="AA103" i="19" s="1"/>
  <c r="AA147" i="19" s="1"/>
  <c r="AA191" i="19" s="1"/>
  <c r="Z15" i="19"/>
  <c r="Z59" i="19" s="1"/>
  <c r="Z103" i="19" s="1"/>
  <c r="Z147" i="19" s="1"/>
  <c r="Z191" i="19" s="1"/>
  <c r="Y15" i="19"/>
  <c r="Y59" i="19" s="1"/>
  <c r="Y103" i="19" s="1"/>
  <c r="Y147" i="19" s="1"/>
  <c r="Y191" i="19" s="1"/>
  <c r="X15" i="19"/>
  <c r="X59" i="19" s="1"/>
  <c r="X103" i="19" s="1"/>
  <c r="X147" i="19" s="1"/>
  <c r="X191" i="19" s="1"/>
  <c r="W15" i="19"/>
  <c r="W59" i="19" s="1"/>
  <c r="W103" i="19" s="1"/>
  <c r="V15" i="19"/>
  <c r="V59" i="19" s="1"/>
  <c r="V103" i="19" s="1"/>
  <c r="U15" i="19"/>
  <c r="U59" i="19" s="1"/>
  <c r="U103" i="19" s="1"/>
  <c r="T15" i="19"/>
  <c r="T59" i="19" s="1"/>
  <c r="T103" i="19" s="1"/>
  <c r="S15" i="19"/>
  <c r="S59" i="19" s="1"/>
  <c r="S103" i="19" s="1"/>
  <c r="S147" i="19" s="1"/>
  <c r="S191" i="19" s="1"/>
  <c r="R15" i="19"/>
  <c r="R59" i="19" s="1"/>
  <c r="R103" i="19" s="1"/>
  <c r="R147" i="19" s="1"/>
  <c r="R191" i="19" s="1"/>
  <c r="Q15" i="19"/>
  <c r="Q59" i="19" s="1"/>
  <c r="Q103" i="19" s="1"/>
  <c r="Q147" i="19" s="1"/>
  <c r="Q191" i="19" s="1"/>
  <c r="P15" i="19"/>
  <c r="P59" i="19" s="1"/>
  <c r="P103" i="19" s="1"/>
  <c r="P147" i="19" s="1"/>
  <c r="P191" i="19" s="1"/>
  <c r="O15" i="19"/>
  <c r="O59" i="19" s="1"/>
  <c r="O103" i="19" s="1"/>
  <c r="O147" i="19" s="1"/>
  <c r="O191" i="19" s="1"/>
  <c r="N15" i="19"/>
  <c r="N59" i="19" s="1"/>
  <c r="N103" i="19" s="1"/>
  <c r="N147" i="19" s="1"/>
  <c r="N191" i="19" s="1"/>
  <c r="M15" i="19"/>
  <c r="M59" i="19" s="1"/>
  <c r="M103" i="19" s="1"/>
  <c r="L15" i="19"/>
  <c r="L59" i="19" s="1"/>
  <c r="L103" i="19" s="1"/>
  <c r="K15" i="19"/>
  <c r="K59" i="19" s="1"/>
  <c r="K103" i="19" s="1"/>
  <c r="J15" i="19"/>
  <c r="J59" i="19" s="1"/>
  <c r="J103" i="19" s="1"/>
  <c r="J147" i="19" s="1"/>
  <c r="J191" i="19" s="1"/>
  <c r="I15" i="19"/>
  <c r="I59" i="19" s="1"/>
  <c r="I103" i="19" s="1"/>
  <c r="H15" i="19"/>
  <c r="H59" i="19" s="1"/>
  <c r="H103" i="19" s="1"/>
  <c r="H147" i="19" s="1"/>
  <c r="H191" i="19" s="1"/>
  <c r="G15" i="19"/>
  <c r="G59" i="19" s="1"/>
  <c r="G103" i="19" s="1"/>
  <c r="G147" i="19" s="1"/>
  <c r="G191" i="19" s="1"/>
  <c r="F15" i="19"/>
  <c r="F59" i="19" s="1"/>
  <c r="E8" i="19"/>
  <c r="E6" i="19"/>
  <c r="E4" i="19"/>
  <c r="C4" i="19" a="1"/>
  <c r="C4" i="19" s="1"/>
  <c r="E2" i="19"/>
  <c r="C2" i="19"/>
  <c r="F56" i="9"/>
  <c r="E104" i="10"/>
  <c r="E8" i="15"/>
  <c r="E6" i="15"/>
  <c r="E4" i="15"/>
  <c r="C4" i="15" a="1"/>
  <c r="C4" i="15" s="1"/>
  <c r="E2" i="15"/>
  <c r="C2" i="15"/>
  <c r="C4" i="14" a="1"/>
  <c r="C4" i="14" s="1"/>
  <c r="C4" i="1" a="1"/>
  <c r="C4" i="1" s="1"/>
  <c r="C4" i="9" a="1"/>
  <c r="C4" i="9" s="1"/>
  <c r="C4" i="10" a="1"/>
  <c r="C4" i="10" s="1"/>
  <c r="C4" i="11" a="1"/>
  <c r="C4" i="11" s="1"/>
  <c r="E8" i="1"/>
  <c r="E8" i="9"/>
  <c r="E8" i="10"/>
  <c r="E8" i="11"/>
  <c r="E8" i="14"/>
  <c r="L8" i="14"/>
  <c r="C2" i="14"/>
  <c r="C2" i="1"/>
  <c r="C2" i="9"/>
  <c r="C2" i="10"/>
  <c r="C2" i="11"/>
  <c r="L18" i="2"/>
  <c r="D105" i="11"/>
  <c r="D61" i="11"/>
  <c r="F21" i="15" l="1"/>
  <c r="I21" i="15" s="1"/>
  <c r="A53" i="19"/>
  <c r="A39" i="19"/>
  <c r="A25" i="19"/>
  <c r="A44" i="19"/>
  <c r="A30" i="19"/>
  <c r="A43" i="19"/>
  <c r="A29" i="19"/>
  <c r="A55" i="19"/>
  <c r="A27" i="19"/>
  <c r="L8" i="19" s="1"/>
  <c r="O56" i="19"/>
  <c r="A40" i="19"/>
  <c r="A42" i="19"/>
  <c r="A28" i="19"/>
  <c r="A41" i="19"/>
  <c r="A54" i="19"/>
  <c r="A26" i="19"/>
  <c r="F103" i="19"/>
  <c r="C154" i="19"/>
  <c r="C161" i="19"/>
  <c r="C168" i="19"/>
  <c r="C175" i="19"/>
  <c r="C182" i="19"/>
  <c r="C152" i="19"/>
  <c r="C159" i="19"/>
  <c r="C166" i="19"/>
  <c r="C173" i="19"/>
  <c r="C180" i="19"/>
  <c r="C187" i="19"/>
  <c r="C153" i="19"/>
  <c r="C160" i="19"/>
  <c r="C167" i="19"/>
  <c r="C174" i="19"/>
  <c r="C181" i="19"/>
  <c r="C148" i="19"/>
  <c r="C155" i="19"/>
  <c r="C162" i="19"/>
  <c r="C169" i="19"/>
  <c r="C176" i="19"/>
  <c r="C183" i="19"/>
  <c r="C149" i="19"/>
  <c r="C156" i="19"/>
  <c r="C163" i="19"/>
  <c r="C170" i="19"/>
  <c r="C177" i="19"/>
  <c r="C184" i="19"/>
  <c r="E17" i="1"/>
  <c r="D15" i="10"/>
  <c r="A43" i="1"/>
  <c r="A81" i="1"/>
  <c r="A79" i="1"/>
  <c r="A75" i="1"/>
  <c r="A72" i="1"/>
  <c r="A71" i="1"/>
  <c r="A70" i="1"/>
  <c r="A69" i="1"/>
  <c r="A66" i="1"/>
  <c r="A65" i="1"/>
  <c r="A64" i="1"/>
  <c r="A63" i="1"/>
  <c r="A60" i="1"/>
  <c r="A59" i="1"/>
  <c r="A58" i="1"/>
  <c r="A57" i="1"/>
  <c r="A56" i="1"/>
  <c r="A55" i="1"/>
  <c r="A54" i="1"/>
  <c r="A49" i="1"/>
  <c r="A48" i="1"/>
  <c r="A47" i="1"/>
  <c r="A46" i="1"/>
  <c r="A45" i="1"/>
  <c r="A44" i="1"/>
  <c r="A42" i="1"/>
  <c r="A39" i="1"/>
  <c r="A38" i="1"/>
  <c r="A36" i="1"/>
  <c r="A35" i="1"/>
  <c r="A34" i="1"/>
  <c r="A31" i="1"/>
  <c r="A30" i="1"/>
  <c r="A29" i="1"/>
  <c r="A26" i="1"/>
  <c r="AX81" i="1"/>
  <c r="AX79" i="1"/>
  <c r="AX75" i="1"/>
  <c r="AX72" i="1"/>
  <c r="AX71" i="1"/>
  <c r="AX70" i="1"/>
  <c r="AX69" i="1"/>
  <c r="AX66" i="1"/>
  <c r="AX65" i="1"/>
  <c r="AX64" i="1"/>
  <c r="AX63" i="1"/>
  <c r="AX60" i="1"/>
  <c r="AX59" i="1"/>
  <c r="AX58" i="1"/>
  <c r="AX57" i="1"/>
  <c r="AX56" i="1"/>
  <c r="AX55" i="1"/>
  <c r="AX54" i="1"/>
  <c r="AX49" i="1"/>
  <c r="AX46" i="1"/>
  <c r="AX45" i="1"/>
  <c r="AX43" i="1"/>
  <c r="AX42" i="1"/>
  <c r="AX39" i="1"/>
  <c r="AX38" i="1"/>
  <c r="AX37" i="1"/>
  <c r="AX36" i="1"/>
  <c r="AX35" i="1"/>
  <c r="AX34" i="1"/>
  <c r="AX31" i="1"/>
  <c r="AX30" i="1"/>
  <c r="AX29" i="1"/>
  <c r="AX26" i="1"/>
  <c r="AS81" i="1"/>
  <c r="AY81" i="1" s="1"/>
  <c r="AS75" i="1"/>
  <c r="AS72" i="1"/>
  <c r="AS71" i="1"/>
  <c r="AS70" i="1"/>
  <c r="AS69" i="1"/>
  <c r="AS66" i="1"/>
  <c r="AS65" i="1"/>
  <c r="AS64" i="1"/>
  <c r="AS63" i="1"/>
  <c r="AS60" i="1"/>
  <c r="AS59" i="1"/>
  <c r="AS58" i="1"/>
  <c r="AS57" i="1"/>
  <c r="AS56" i="1"/>
  <c r="AS55" i="1"/>
  <c r="AS54" i="1"/>
  <c r="AS49" i="1"/>
  <c r="AS48" i="1"/>
  <c r="G42" i="27" s="1"/>
  <c r="AS47" i="1"/>
  <c r="G41" i="27" s="1"/>
  <c r="H41" i="27" s="1"/>
  <c r="A41" i="27" s="1"/>
  <c r="AS46" i="1"/>
  <c r="AS45" i="1"/>
  <c r="AS44" i="1"/>
  <c r="G38" i="27" s="1"/>
  <c r="H38" i="27" s="1"/>
  <c r="A38" i="27" s="1"/>
  <c r="AS43" i="1"/>
  <c r="AS42" i="1"/>
  <c r="AS39" i="1"/>
  <c r="AS38" i="1"/>
  <c r="AS36" i="1"/>
  <c r="AS35" i="1"/>
  <c r="AS34" i="1"/>
  <c r="AS31" i="1"/>
  <c r="AS30" i="1"/>
  <c r="AS29" i="1"/>
  <c r="AS26" i="1"/>
  <c r="Z32" i="1"/>
  <c r="AA32" i="1"/>
  <c r="AB32" i="1"/>
  <c r="AC32" i="1"/>
  <c r="AD32" i="1"/>
  <c r="AE32" i="1"/>
  <c r="AF32" i="1"/>
  <c r="AG32" i="1"/>
  <c r="AH32" i="1"/>
  <c r="AI32" i="1"/>
  <c r="AJ32" i="1"/>
  <c r="AK32" i="1"/>
  <c r="AL32" i="1"/>
  <c r="AM32" i="1"/>
  <c r="AN32" i="1"/>
  <c r="AO32" i="1"/>
  <c r="Z40" i="1"/>
  <c r="AA40" i="1"/>
  <c r="AB40" i="1"/>
  <c r="AC40" i="1"/>
  <c r="AD40" i="1"/>
  <c r="AE40" i="1"/>
  <c r="AF40" i="1"/>
  <c r="AG40" i="1"/>
  <c r="AH40" i="1"/>
  <c r="AI40" i="1"/>
  <c r="AJ40" i="1"/>
  <c r="AK40" i="1"/>
  <c r="AL40" i="1"/>
  <c r="AM40" i="1"/>
  <c r="AN40" i="1"/>
  <c r="AO40" i="1"/>
  <c r="Z50" i="1"/>
  <c r="AA50" i="1"/>
  <c r="AB50" i="1"/>
  <c r="AC50" i="1"/>
  <c r="AD50" i="1"/>
  <c r="AE50" i="1"/>
  <c r="AF50" i="1"/>
  <c r="AG50" i="1"/>
  <c r="AH50" i="1"/>
  <c r="AI50" i="1"/>
  <c r="AJ50" i="1"/>
  <c r="AK50" i="1"/>
  <c r="AL50" i="1"/>
  <c r="AM50" i="1"/>
  <c r="AN50" i="1"/>
  <c r="AO50" i="1"/>
  <c r="Z61" i="1"/>
  <c r="AA61" i="1"/>
  <c r="AB61" i="1"/>
  <c r="AC61" i="1"/>
  <c r="AD61" i="1"/>
  <c r="AE61" i="1"/>
  <c r="AF61" i="1"/>
  <c r="AG61" i="1"/>
  <c r="AH61" i="1"/>
  <c r="AI61" i="1"/>
  <c r="AJ61" i="1"/>
  <c r="AK61" i="1"/>
  <c r="AL61" i="1"/>
  <c r="AM61" i="1"/>
  <c r="AN61" i="1"/>
  <c r="AO61" i="1"/>
  <c r="Z67" i="1"/>
  <c r="AA67" i="1"/>
  <c r="AB67" i="1"/>
  <c r="AC67" i="1"/>
  <c r="AD67" i="1"/>
  <c r="AE67" i="1"/>
  <c r="AF67" i="1"/>
  <c r="AG67" i="1"/>
  <c r="AH67" i="1"/>
  <c r="AI67" i="1"/>
  <c r="AJ67" i="1"/>
  <c r="AK67" i="1"/>
  <c r="AL67" i="1"/>
  <c r="AM67" i="1"/>
  <c r="AN67" i="1"/>
  <c r="AO67" i="1"/>
  <c r="Z73" i="1"/>
  <c r="AA73" i="1"/>
  <c r="AB73" i="1"/>
  <c r="AC73" i="1"/>
  <c r="AD73" i="1"/>
  <c r="AE73" i="1"/>
  <c r="AF73" i="1"/>
  <c r="AG73" i="1"/>
  <c r="AH73" i="1"/>
  <c r="AI73" i="1"/>
  <c r="AJ73" i="1"/>
  <c r="AK73" i="1"/>
  <c r="AL73" i="1"/>
  <c r="AM73" i="1"/>
  <c r="AN73" i="1"/>
  <c r="AO73" i="1"/>
  <c r="AA144" i="9"/>
  <c r="AB144" i="9"/>
  <c r="AC144" i="9"/>
  <c r="AD144" i="9"/>
  <c r="AE144" i="9"/>
  <c r="AF144" i="9"/>
  <c r="AG144" i="9"/>
  <c r="AH144" i="9"/>
  <c r="AI144" i="9"/>
  <c r="AJ144" i="9"/>
  <c r="AK144" i="9"/>
  <c r="AL144" i="9"/>
  <c r="AM144" i="9"/>
  <c r="AN144" i="9"/>
  <c r="AO144" i="9"/>
  <c r="AP144" i="9"/>
  <c r="AA100" i="9"/>
  <c r="AB100" i="9"/>
  <c r="AC100" i="9"/>
  <c r="AD100" i="9"/>
  <c r="AE100" i="9"/>
  <c r="AF100" i="9"/>
  <c r="AG100" i="9"/>
  <c r="AH100" i="9"/>
  <c r="AI100" i="9"/>
  <c r="AJ100" i="9"/>
  <c r="AK100" i="9"/>
  <c r="AL100" i="9"/>
  <c r="AM100" i="9"/>
  <c r="AN100" i="9"/>
  <c r="AO100" i="9"/>
  <c r="AP100" i="9"/>
  <c r="AA56" i="9"/>
  <c r="Z52" i="1" s="1"/>
  <c r="AB56" i="9"/>
  <c r="AA52" i="1" s="1"/>
  <c r="AC56" i="9"/>
  <c r="AB52" i="1" s="1"/>
  <c r="AD56" i="9"/>
  <c r="AC52" i="1" s="1"/>
  <c r="AE56" i="9"/>
  <c r="AD52" i="1" s="1"/>
  <c r="AF56" i="9"/>
  <c r="AE52" i="1" s="1"/>
  <c r="AG56" i="9"/>
  <c r="AF52" i="1" s="1"/>
  <c r="AH56" i="9"/>
  <c r="AG52" i="1" s="1"/>
  <c r="AI56" i="9"/>
  <c r="AH52" i="1" s="1"/>
  <c r="AJ56" i="9"/>
  <c r="AI52" i="1" s="1"/>
  <c r="AK56" i="9"/>
  <c r="AJ52" i="1" s="1"/>
  <c r="AL56" i="9"/>
  <c r="AK52" i="1" s="1"/>
  <c r="AM56" i="9"/>
  <c r="AL52" i="1" s="1"/>
  <c r="AN56" i="9"/>
  <c r="AM52" i="1" s="1"/>
  <c r="AO56" i="9"/>
  <c r="AN52" i="1" s="1"/>
  <c r="AO52" i="1"/>
  <c r="Y111" i="10"/>
  <c r="Z111" i="10"/>
  <c r="AA111" i="10"/>
  <c r="AB111" i="10"/>
  <c r="AC111" i="10"/>
  <c r="AD111" i="10"/>
  <c r="AE111" i="10"/>
  <c r="AF111" i="10"/>
  <c r="AG111" i="10"/>
  <c r="AH111" i="10"/>
  <c r="AI111" i="10"/>
  <c r="AJ111" i="10"/>
  <c r="AK111" i="10"/>
  <c r="AL111" i="10"/>
  <c r="AM111" i="10"/>
  <c r="AN111" i="10"/>
  <c r="Y112" i="10"/>
  <c r="Z112" i="10"/>
  <c r="AA112" i="10"/>
  <c r="AB112" i="10"/>
  <c r="AC112" i="10"/>
  <c r="AD112" i="10"/>
  <c r="AE112" i="10"/>
  <c r="AF112" i="10"/>
  <c r="AG112" i="10"/>
  <c r="AH112" i="10"/>
  <c r="AI112" i="10"/>
  <c r="AJ112" i="10"/>
  <c r="AK112" i="10"/>
  <c r="AL112" i="10"/>
  <c r="AM112" i="10"/>
  <c r="AN112" i="10"/>
  <c r="Y113" i="10"/>
  <c r="Z113" i="10"/>
  <c r="AA113" i="10"/>
  <c r="AB113" i="10"/>
  <c r="AC113" i="10"/>
  <c r="AD113" i="10"/>
  <c r="AE113" i="10"/>
  <c r="AF113" i="10"/>
  <c r="AG113" i="10"/>
  <c r="AH113" i="10"/>
  <c r="AI113" i="10"/>
  <c r="AJ113" i="10"/>
  <c r="AK113" i="10"/>
  <c r="AL113" i="10"/>
  <c r="AM113" i="10"/>
  <c r="AN113" i="10"/>
  <c r="Y114" i="10"/>
  <c r="Z114" i="10"/>
  <c r="AA114" i="10"/>
  <c r="AB114" i="10"/>
  <c r="AC114" i="10"/>
  <c r="AD114" i="10"/>
  <c r="AE114" i="10"/>
  <c r="AF114" i="10"/>
  <c r="AG114" i="10"/>
  <c r="AH114" i="10"/>
  <c r="AI114" i="10"/>
  <c r="AJ114" i="10"/>
  <c r="AK114" i="10"/>
  <c r="AL114" i="10"/>
  <c r="AM114" i="10"/>
  <c r="AN114" i="10"/>
  <c r="Y115" i="10"/>
  <c r="Z115" i="10"/>
  <c r="AA115" i="10"/>
  <c r="AB115" i="10"/>
  <c r="AC115" i="10"/>
  <c r="AD115" i="10"/>
  <c r="AE115" i="10"/>
  <c r="AF115" i="10"/>
  <c r="AG115" i="10"/>
  <c r="AH115" i="10"/>
  <c r="AI115" i="10"/>
  <c r="AJ115" i="10"/>
  <c r="AK115" i="10"/>
  <c r="AL115" i="10"/>
  <c r="AM115" i="10"/>
  <c r="AN115" i="10"/>
  <c r="Y116" i="10"/>
  <c r="Z116" i="10"/>
  <c r="AA116" i="10"/>
  <c r="AB116" i="10"/>
  <c r="AC116" i="10"/>
  <c r="AD116" i="10"/>
  <c r="AE116" i="10"/>
  <c r="AF116" i="10"/>
  <c r="AG116" i="10"/>
  <c r="AH116" i="10"/>
  <c r="AI116" i="10"/>
  <c r="AJ116" i="10"/>
  <c r="AK116" i="10"/>
  <c r="AL116" i="10"/>
  <c r="AM116" i="10"/>
  <c r="AN116" i="10"/>
  <c r="Y117" i="10"/>
  <c r="Z117" i="10"/>
  <c r="AA117" i="10"/>
  <c r="AB117" i="10"/>
  <c r="AC117" i="10"/>
  <c r="AD117" i="10"/>
  <c r="AE117" i="10"/>
  <c r="AF117" i="10"/>
  <c r="AG117" i="10"/>
  <c r="AH117" i="10"/>
  <c r="AI117" i="10"/>
  <c r="AJ117" i="10"/>
  <c r="AK117" i="10"/>
  <c r="AL117" i="10"/>
  <c r="AM117" i="10"/>
  <c r="AN117" i="10"/>
  <c r="Y118" i="10"/>
  <c r="Z118" i="10"/>
  <c r="AA118" i="10"/>
  <c r="AB118" i="10"/>
  <c r="AC118" i="10"/>
  <c r="AD118" i="10"/>
  <c r="AE118" i="10"/>
  <c r="AF118" i="10"/>
  <c r="AG118" i="10"/>
  <c r="AH118" i="10"/>
  <c r="AI118" i="10"/>
  <c r="AJ118" i="10"/>
  <c r="AK118" i="10"/>
  <c r="AL118" i="10"/>
  <c r="AM118" i="10"/>
  <c r="AN118" i="10"/>
  <c r="Y119" i="10"/>
  <c r="Z119" i="10"/>
  <c r="AA119" i="10"/>
  <c r="AB119" i="10"/>
  <c r="AC119" i="10"/>
  <c r="AD119" i="10"/>
  <c r="AE119" i="10"/>
  <c r="AF119" i="10"/>
  <c r="AG119" i="10"/>
  <c r="AH119" i="10"/>
  <c r="AI119" i="10"/>
  <c r="AJ119" i="10"/>
  <c r="AK119" i="10"/>
  <c r="AL119" i="10"/>
  <c r="AM119" i="10"/>
  <c r="AN119" i="10"/>
  <c r="Y120" i="10"/>
  <c r="Z120" i="10"/>
  <c r="AA120" i="10"/>
  <c r="AB120" i="10"/>
  <c r="AC120" i="10"/>
  <c r="AD120" i="10"/>
  <c r="AE120" i="10"/>
  <c r="AF120" i="10"/>
  <c r="AG120" i="10"/>
  <c r="AH120" i="10"/>
  <c r="AI120" i="10"/>
  <c r="AJ120" i="10"/>
  <c r="AK120" i="10"/>
  <c r="AL120" i="10"/>
  <c r="AM120" i="10"/>
  <c r="AN120" i="10"/>
  <c r="Y121" i="10"/>
  <c r="Z121" i="10"/>
  <c r="AA121" i="10"/>
  <c r="AB121" i="10"/>
  <c r="AC121" i="10"/>
  <c r="AD121" i="10"/>
  <c r="AE121" i="10"/>
  <c r="AF121" i="10"/>
  <c r="AG121" i="10"/>
  <c r="AH121" i="10"/>
  <c r="AI121" i="10"/>
  <c r="AJ121" i="10"/>
  <c r="AK121" i="10"/>
  <c r="AL121" i="10"/>
  <c r="AM121" i="10"/>
  <c r="AN121" i="10"/>
  <c r="Y122" i="10"/>
  <c r="Z122" i="10"/>
  <c r="AA122" i="10"/>
  <c r="AB122" i="10"/>
  <c r="AC122" i="10"/>
  <c r="AD122" i="10"/>
  <c r="AE122" i="10"/>
  <c r="AF122" i="10"/>
  <c r="AG122" i="10"/>
  <c r="AH122" i="10"/>
  <c r="AI122" i="10"/>
  <c r="AJ122" i="10"/>
  <c r="AK122" i="10"/>
  <c r="AL122" i="10"/>
  <c r="AM122" i="10"/>
  <c r="AN122" i="10"/>
  <c r="Y123" i="10"/>
  <c r="Z123" i="10"/>
  <c r="AA123" i="10"/>
  <c r="AB123" i="10"/>
  <c r="AC123" i="10"/>
  <c r="AD123" i="10"/>
  <c r="AE123" i="10"/>
  <c r="AF123" i="10"/>
  <c r="AG123" i="10"/>
  <c r="AH123" i="10"/>
  <c r="AI123" i="10"/>
  <c r="AJ123" i="10"/>
  <c r="AK123" i="10"/>
  <c r="AL123" i="10"/>
  <c r="AM123" i="10"/>
  <c r="AN123" i="10"/>
  <c r="Y124" i="10"/>
  <c r="Z124" i="10"/>
  <c r="AA124" i="10"/>
  <c r="AB124" i="10"/>
  <c r="AC124" i="10"/>
  <c r="AD124" i="10"/>
  <c r="AE124" i="10"/>
  <c r="AF124" i="10"/>
  <c r="AG124" i="10"/>
  <c r="AH124" i="10"/>
  <c r="AI124" i="10"/>
  <c r="AJ124" i="10"/>
  <c r="AK124" i="10"/>
  <c r="AL124" i="10"/>
  <c r="AM124" i="10"/>
  <c r="AN124" i="10"/>
  <c r="Y125" i="10"/>
  <c r="Z125" i="10"/>
  <c r="AA125" i="10"/>
  <c r="AB125" i="10"/>
  <c r="AC125" i="10"/>
  <c r="AD125" i="10"/>
  <c r="AE125" i="10"/>
  <c r="AF125" i="10"/>
  <c r="AG125" i="10"/>
  <c r="AH125" i="10"/>
  <c r="AI125" i="10"/>
  <c r="AJ125" i="10"/>
  <c r="AK125" i="10"/>
  <c r="AL125" i="10"/>
  <c r="AM125" i="10"/>
  <c r="AN125" i="10"/>
  <c r="Y126" i="10"/>
  <c r="Z126" i="10"/>
  <c r="AA126" i="10"/>
  <c r="AB126" i="10"/>
  <c r="AC126" i="10"/>
  <c r="AD126" i="10"/>
  <c r="AE126" i="10"/>
  <c r="AF126" i="10"/>
  <c r="AG126" i="10"/>
  <c r="AH126" i="10"/>
  <c r="AI126" i="10"/>
  <c r="AJ126" i="10"/>
  <c r="AK126" i="10"/>
  <c r="AL126" i="10"/>
  <c r="AM126" i="10"/>
  <c r="AN126" i="10"/>
  <c r="Y127" i="10"/>
  <c r="Z127" i="10"/>
  <c r="AA127" i="10"/>
  <c r="AB127" i="10"/>
  <c r="AC127" i="10"/>
  <c r="AD127" i="10"/>
  <c r="AE127" i="10"/>
  <c r="AF127" i="10"/>
  <c r="AG127" i="10"/>
  <c r="AH127" i="10"/>
  <c r="AI127" i="10"/>
  <c r="AJ127" i="10"/>
  <c r="AK127" i="10"/>
  <c r="AL127" i="10"/>
  <c r="AM127" i="10"/>
  <c r="AN127" i="10"/>
  <c r="Y128" i="10"/>
  <c r="Z128" i="10"/>
  <c r="AA128" i="10"/>
  <c r="AB128" i="10"/>
  <c r="AC128" i="10"/>
  <c r="AD128" i="10"/>
  <c r="AE128" i="10"/>
  <c r="AF128" i="10"/>
  <c r="AG128" i="10"/>
  <c r="AH128" i="10"/>
  <c r="AI128" i="10"/>
  <c r="AJ128" i="10"/>
  <c r="AK128" i="10"/>
  <c r="AL128" i="10"/>
  <c r="AM128" i="10"/>
  <c r="AN128" i="10"/>
  <c r="Y129" i="10"/>
  <c r="Z129" i="10"/>
  <c r="AA129" i="10"/>
  <c r="AB129" i="10"/>
  <c r="AC129" i="10"/>
  <c r="AD129" i="10"/>
  <c r="AE129" i="10"/>
  <c r="AF129" i="10"/>
  <c r="AG129" i="10"/>
  <c r="AH129" i="10"/>
  <c r="AI129" i="10"/>
  <c r="AJ129" i="10"/>
  <c r="AK129" i="10"/>
  <c r="AL129" i="10"/>
  <c r="AM129" i="10"/>
  <c r="AN129" i="10"/>
  <c r="Y130" i="10"/>
  <c r="Z130" i="10"/>
  <c r="AA130" i="10"/>
  <c r="AB130" i="10"/>
  <c r="AC130" i="10"/>
  <c r="AD130" i="10"/>
  <c r="AE130" i="10"/>
  <c r="AF130" i="10"/>
  <c r="AG130" i="10"/>
  <c r="AH130" i="10"/>
  <c r="AI130" i="10"/>
  <c r="AJ130" i="10"/>
  <c r="AK130" i="10"/>
  <c r="AL130" i="10"/>
  <c r="AM130" i="10"/>
  <c r="AN130" i="10"/>
  <c r="Y131" i="10"/>
  <c r="Z131" i="10"/>
  <c r="AA131" i="10"/>
  <c r="AB131" i="10"/>
  <c r="AC131" i="10"/>
  <c r="AD131" i="10"/>
  <c r="AE131" i="10"/>
  <c r="AF131" i="10"/>
  <c r="AG131" i="10"/>
  <c r="AH131" i="10"/>
  <c r="AI131" i="10"/>
  <c r="AJ131" i="10"/>
  <c r="AK131" i="10"/>
  <c r="AL131" i="10"/>
  <c r="AM131" i="10"/>
  <c r="AN131" i="10"/>
  <c r="Y132" i="10"/>
  <c r="Z132" i="10"/>
  <c r="AA132" i="10"/>
  <c r="AB132" i="10"/>
  <c r="AC132" i="10"/>
  <c r="AD132" i="10"/>
  <c r="AE132" i="10"/>
  <c r="AF132" i="10"/>
  <c r="AG132" i="10"/>
  <c r="AH132" i="10"/>
  <c r="AI132" i="10"/>
  <c r="AJ132" i="10"/>
  <c r="AK132" i="10"/>
  <c r="AL132" i="10"/>
  <c r="AM132" i="10"/>
  <c r="AN132" i="10"/>
  <c r="Y133" i="10"/>
  <c r="Z133" i="10"/>
  <c r="AA133" i="10"/>
  <c r="AB133" i="10"/>
  <c r="AC133" i="10"/>
  <c r="AD133" i="10"/>
  <c r="AE133" i="10"/>
  <c r="AF133" i="10"/>
  <c r="AG133" i="10"/>
  <c r="AH133" i="10"/>
  <c r="AI133" i="10"/>
  <c r="AJ133" i="10"/>
  <c r="AK133" i="10"/>
  <c r="AL133" i="10"/>
  <c r="AM133" i="10"/>
  <c r="AN133" i="10"/>
  <c r="Y134" i="10"/>
  <c r="Z134" i="10"/>
  <c r="AA134" i="10"/>
  <c r="AB134" i="10"/>
  <c r="AC134" i="10"/>
  <c r="AD134" i="10"/>
  <c r="AE134" i="10"/>
  <c r="AF134" i="10"/>
  <c r="AG134" i="10"/>
  <c r="AH134" i="10"/>
  <c r="AI134" i="10"/>
  <c r="AJ134" i="10"/>
  <c r="AK134" i="10"/>
  <c r="AL134" i="10"/>
  <c r="AM134" i="10"/>
  <c r="AN134" i="10"/>
  <c r="Y135" i="10"/>
  <c r="Z135" i="10"/>
  <c r="AA135" i="10"/>
  <c r="AB135" i="10"/>
  <c r="AC135" i="10"/>
  <c r="AD135" i="10"/>
  <c r="AE135" i="10"/>
  <c r="AF135" i="10"/>
  <c r="AG135" i="10"/>
  <c r="AH135" i="10"/>
  <c r="AI135" i="10"/>
  <c r="AJ135" i="10"/>
  <c r="AK135" i="10"/>
  <c r="AL135" i="10"/>
  <c r="AM135" i="10"/>
  <c r="AN135" i="10"/>
  <c r="Y136" i="10"/>
  <c r="Z136" i="10"/>
  <c r="AA136" i="10"/>
  <c r="AB136" i="10"/>
  <c r="AC136" i="10"/>
  <c r="AD136" i="10"/>
  <c r="AE136" i="10"/>
  <c r="AF136" i="10"/>
  <c r="AG136" i="10"/>
  <c r="AH136" i="10"/>
  <c r="AI136" i="10"/>
  <c r="AJ136" i="10"/>
  <c r="AK136" i="10"/>
  <c r="AL136" i="10"/>
  <c r="AM136" i="10"/>
  <c r="AN136" i="10"/>
  <c r="Y137" i="10"/>
  <c r="Z137" i="10"/>
  <c r="AA137" i="10"/>
  <c r="AB137" i="10"/>
  <c r="AC137" i="10"/>
  <c r="AD137" i="10"/>
  <c r="AE137" i="10"/>
  <c r="AF137" i="10"/>
  <c r="AG137" i="10"/>
  <c r="AH137" i="10"/>
  <c r="AI137" i="10"/>
  <c r="AJ137" i="10"/>
  <c r="AK137" i="10"/>
  <c r="AL137" i="10"/>
  <c r="AM137" i="10"/>
  <c r="AN137" i="10"/>
  <c r="Y138" i="10"/>
  <c r="Z138" i="10"/>
  <c r="AA138" i="10"/>
  <c r="AB138" i="10"/>
  <c r="AC138" i="10"/>
  <c r="AD138" i="10"/>
  <c r="AE138" i="10"/>
  <c r="AF138" i="10"/>
  <c r="AG138" i="10"/>
  <c r="AH138" i="10"/>
  <c r="AI138" i="10"/>
  <c r="AJ138" i="10"/>
  <c r="AK138" i="10"/>
  <c r="AL138" i="10"/>
  <c r="AM138" i="10"/>
  <c r="AN138" i="10"/>
  <c r="Y139" i="10"/>
  <c r="Z139" i="10"/>
  <c r="AA139" i="10"/>
  <c r="AB139" i="10"/>
  <c r="AC139" i="10"/>
  <c r="AD139" i="10"/>
  <c r="AE139" i="10"/>
  <c r="AF139" i="10"/>
  <c r="AG139" i="10"/>
  <c r="AH139" i="10"/>
  <c r="AI139" i="10"/>
  <c r="AJ139" i="10"/>
  <c r="AK139" i="10"/>
  <c r="AL139" i="10"/>
  <c r="AM139" i="10"/>
  <c r="AN139" i="10"/>
  <c r="Y140" i="10"/>
  <c r="Z140" i="10"/>
  <c r="AA140" i="10"/>
  <c r="AB140" i="10"/>
  <c r="AC140" i="10"/>
  <c r="AD140" i="10"/>
  <c r="AE140" i="10"/>
  <c r="AF140" i="10"/>
  <c r="AG140" i="10"/>
  <c r="AH140" i="10"/>
  <c r="AI140" i="10"/>
  <c r="AJ140" i="10"/>
  <c r="AK140" i="10"/>
  <c r="AL140" i="10"/>
  <c r="AM140" i="10"/>
  <c r="AN140" i="10"/>
  <c r="Y141" i="10"/>
  <c r="Z141" i="10"/>
  <c r="AA141" i="10"/>
  <c r="AB141" i="10"/>
  <c r="AC141" i="10"/>
  <c r="AD141" i="10"/>
  <c r="AE141" i="10"/>
  <c r="AF141" i="10"/>
  <c r="AG141" i="10"/>
  <c r="AH141" i="10"/>
  <c r="AI141" i="10"/>
  <c r="AJ141" i="10"/>
  <c r="AK141" i="10"/>
  <c r="AL141" i="10"/>
  <c r="AM141" i="10"/>
  <c r="AN141" i="10"/>
  <c r="Y142" i="10"/>
  <c r="Z142" i="10"/>
  <c r="AA142" i="10"/>
  <c r="AB142" i="10"/>
  <c r="AC142" i="10"/>
  <c r="AD142" i="10"/>
  <c r="AE142" i="10"/>
  <c r="AF142" i="10"/>
  <c r="AG142" i="10"/>
  <c r="AH142" i="10"/>
  <c r="AI142" i="10"/>
  <c r="AJ142" i="10"/>
  <c r="AK142" i="10"/>
  <c r="AL142" i="10"/>
  <c r="AM142" i="10"/>
  <c r="AN142" i="10"/>
  <c r="Y143" i="10"/>
  <c r="Z143" i="10"/>
  <c r="AA143" i="10"/>
  <c r="AB143" i="10"/>
  <c r="AC143" i="10"/>
  <c r="AD143" i="10"/>
  <c r="AE143" i="10"/>
  <c r="AF143" i="10"/>
  <c r="AG143" i="10"/>
  <c r="AH143" i="10"/>
  <c r="AI143" i="10"/>
  <c r="AJ143" i="10"/>
  <c r="AK143" i="10"/>
  <c r="AL143" i="10"/>
  <c r="AM143" i="10"/>
  <c r="Y106" i="11"/>
  <c r="Z106" i="11"/>
  <c r="AA106" i="11"/>
  <c r="AB106" i="11"/>
  <c r="AC106" i="11"/>
  <c r="AD106" i="11"/>
  <c r="AE106" i="11"/>
  <c r="AF106" i="11"/>
  <c r="AG106" i="11"/>
  <c r="AH106" i="11"/>
  <c r="AI106" i="11"/>
  <c r="AJ106" i="11"/>
  <c r="AK106" i="11"/>
  <c r="AL106" i="11"/>
  <c r="AM106" i="11"/>
  <c r="AN106" i="11"/>
  <c r="Y107" i="11"/>
  <c r="Z107" i="11"/>
  <c r="AA107" i="11"/>
  <c r="AB107" i="11"/>
  <c r="AC107" i="11"/>
  <c r="AD107" i="11"/>
  <c r="AE107" i="11"/>
  <c r="AF107" i="11"/>
  <c r="AG107" i="11"/>
  <c r="AH107" i="11"/>
  <c r="AI107" i="11"/>
  <c r="AJ107" i="11"/>
  <c r="AK107" i="11"/>
  <c r="AL107" i="11"/>
  <c r="AM107" i="11"/>
  <c r="AN107" i="11"/>
  <c r="Y108" i="11"/>
  <c r="Z108" i="11"/>
  <c r="AA108" i="11"/>
  <c r="AB108" i="11"/>
  <c r="AC108" i="11"/>
  <c r="AD108" i="11"/>
  <c r="AE108" i="11"/>
  <c r="AF108" i="11"/>
  <c r="AG108" i="11"/>
  <c r="AH108" i="11"/>
  <c r="AI108" i="11"/>
  <c r="AJ108" i="11"/>
  <c r="AK108" i="11"/>
  <c r="AL108" i="11"/>
  <c r="AM108" i="11"/>
  <c r="AN108" i="11"/>
  <c r="Y109" i="11"/>
  <c r="Z109" i="11"/>
  <c r="AA109" i="11"/>
  <c r="AB109" i="11"/>
  <c r="AC109" i="11"/>
  <c r="AD109" i="11"/>
  <c r="AE109" i="11"/>
  <c r="AF109" i="11"/>
  <c r="AG109" i="11"/>
  <c r="AH109" i="11"/>
  <c r="AI109" i="11"/>
  <c r="AJ109" i="11"/>
  <c r="AK109" i="11"/>
  <c r="AL109" i="11"/>
  <c r="AM109" i="11"/>
  <c r="AN109" i="11"/>
  <c r="Y110" i="11"/>
  <c r="Z110" i="11"/>
  <c r="AA110" i="11"/>
  <c r="AB110" i="11"/>
  <c r="AC110" i="11"/>
  <c r="AD110" i="11"/>
  <c r="AE110" i="11"/>
  <c r="AF110" i="11"/>
  <c r="AG110" i="11"/>
  <c r="AH110" i="11"/>
  <c r="AI110" i="11"/>
  <c r="AJ110" i="11"/>
  <c r="AK110" i="11"/>
  <c r="AL110" i="11"/>
  <c r="AM110" i="11"/>
  <c r="AN110" i="11"/>
  <c r="Y111" i="11"/>
  <c r="Z111" i="11"/>
  <c r="AA111" i="11"/>
  <c r="AB111" i="11"/>
  <c r="AC111" i="11"/>
  <c r="AD111" i="11"/>
  <c r="AE111" i="11"/>
  <c r="AF111" i="11"/>
  <c r="AG111" i="11"/>
  <c r="AH111" i="11"/>
  <c r="AI111" i="11"/>
  <c r="AJ111" i="11"/>
  <c r="AK111" i="11"/>
  <c r="AL111" i="11"/>
  <c r="AM111" i="11"/>
  <c r="AN111" i="11"/>
  <c r="Y112" i="11"/>
  <c r="Z112" i="11"/>
  <c r="AA112" i="11"/>
  <c r="AB112" i="11"/>
  <c r="AC112" i="11"/>
  <c r="AD112" i="11"/>
  <c r="AE112" i="11"/>
  <c r="AF112" i="11"/>
  <c r="AG112" i="11"/>
  <c r="AH112" i="11"/>
  <c r="AI112" i="11"/>
  <c r="AJ112" i="11"/>
  <c r="AK112" i="11"/>
  <c r="AL112" i="11"/>
  <c r="AM112" i="11"/>
  <c r="AN112" i="11"/>
  <c r="Y113" i="11"/>
  <c r="Z113" i="11"/>
  <c r="AA113" i="11"/>
  <c r="AB113" i="11"/>
  <c r="AC113" i="11"/>
  <c r="AD113" i="11"/>
  <c r="AE113" i="11"/>
  <c r="AF113" i="11"/>
  <c r="AG113" i="11"/>
  <c r="AH113" i="11"/>
  <c r="AI113" i="11"/>
  <c r="AJ113" i="11"/>
  <c r="AK113" i="11"/>
  <c r="AL113" i="11"/>
  <c r="AM113" i="11"/>
  <c r="AN113" i="11"/>
  <c r="Y114" i="11"/>
  <c r="Z114" i="11"/>
  <c r="AA114" i="11"/>
  <c r="AB114" i="11"/>
  <c r="AC114" i="11"/>
  <c r="AD114" i="11"/>
  <c r="AE114" i="11"/>
  <c r="AF114" i="11"/>
  <c r="AG114" i="11"/>
  <c r="AH114" i="11"/>
  <c r="AI114" i="11"/>
  <c r="AJ114" i="11"/>
  <c r="AK114" i="11"/>
  <c r="AL114" i="11"/>
  <c r="AM114" i="11"/>
  <c r="AN114" i="11"/>
  <c r="Y115" i="11"/>
  <c r="Z115" i="11"/>
  <c r="AA115" i="11"/>
  <c r="AB115" i="11"/>
  <c r="AC115" i="11"/>
  <c r="AD115" i="11"/>
  <c r="AE115" i="11"/>
  <c r="AF115" i="11"/>
  <c r="AG115" i="11"/>
  <c r="AH115" i="11"/>
  <c r="AI115" i="11"/>
  <c r="AJ115" i="11"/>
  <c r="AK115" i="11"/>
  <c r="AL115" i="11"/>
  <c r="AM115" i="11"/>
  <c r="AN115" i="11"/>
  <c r="Y116" i="11"/>
  <c r="Z116" i="11"/>
  <c r="AA116" i="11"/>
  <c r="AB116" i="11"/>
  <c r="AC116" i="11"/>
  <c r="AD116" i="11"/>
  <c r="AE116" i="11"/>
  <c r="AF116" i="11"/>
  <c r="AG116" i="11"/>
  <c r="AH116" i="11"/>
  <c r="AI116" i="11"/>
  <c r="AJ116" i="11"/>
  <c r="AK116" i="11"/>
  <c r="AL116" i="11"/>
  <c r="AM116" i="11"/>
  <c r="AN116" i="11"/>
  <c r="Y117" i="11"/>
  <c r="Z117" i="11"/>
  <c r="AA117" i="11"/>
  <c r="AB117" i="11"/>
  <c r="AC117" i="11"/>
  <c r="AD117" i="11"/>
  <c r="AE117" i="11"/>
  <c r="AF117" i="11"/>
  <c r="AG117" i="11"/>
  <c r="AH117" i="11"/>
  <c r="AI117" i="11"/>
  <c r="AJ117" i="11"/>
  <c r="AK117" i="11"/>
  <c r="AL117" i="11"/>
  <c r="AM117" i="11"/>
  <c r="AN117" i="11"/>
  <c r="Y118" i="11"/>
  <c r="Z118" i="11"/>
  <c r="AA118" i="11"/>
  <c r="AB118" i="11"/>
  <c r="AC118" i="11"/>
  <c r="AD118" i="11"/>
  <c r="AE118" i="11"/>
  <c r="AF118" i="11"/>
  <c r="AG118" i="11"/>
  <c r="AH118" i="11"/>
  <c r="AI118" i="11"/>
  <c r="AJ118" i="11"/>
  <c r="AK118" i="11"/>
  <c r="AL118" i="11"/>
  <c r="AM118" i="11"/>
  <c r="AN118" i="11"/>
  <c r="Y119" i="11"/>
  <c r="Z119" i="11"/>
  <c r="AA119" i="11"/>
  <c r="AB119" i="11"/>
  <c r="AC119" i="11"/>
  <c r="AD119" i="11"/>
  <c r="AE119" i="11"/>
  <c r="AF119" i="11"/>
  <c r="AG119" i="11"/>
  <c r="AH119" i="11"/>
  <c r="AI119" i="11"/>
  <c r="AJ119" i="11"/>
  <c r="AK119" i="11"/>
  <c r="AL119" i="11"/>
  <c r="AM119" i="11"/>
  <c r="AN119" i="11"/>
  <c r="Y121" i="11"/>
  <c r="Z121" i="11"/>
  <c r="AA121" i="11"/>
  <c r="AB121" i="11"/>
  <c r="AC121" i="11"/>
  <c r="AD121" i="11"/>
  <c r="AE121" i="11"/>
  <c r="AF121" i="11"/>
  <c r="AG121" i="11"/>
  <c r="AH121" i="11"/>
  <c r="AI121" i="11"/>
  <c r="AJ121" i="11"/>
  <c r="AK121" i="11"/>
  <c r="AL121" i="11"/>
  <c r="AM121" i="11"/>
  <c r="AN121" i="11"/>
  <c r="Y122" i="11"/>
  <c r="Z122" i="11"/>
  <c r="AA122" i="11"/>
  <c r="AB122" i="11"/>
  <c r="AC122" i="11"/>
  <c r="AD122" i="11"/>
  <c r="AE122" i="11"/>
  <c r="AF122" i="11"/>
  <c r="AG122" i="11"/>
  <c r="AH122" i="11"/>
  <c r="AI122" i="11"/>
  <c r="AJ122" i="11"/>
  <c r="AK122" i="11"/>
  <c r="AL122" i="11"/>
  <c r="AM122" i="11"/>
  <c r="AN122" i="11"/>
  <c r="Y123" i="11"/>
  <c r="Z123" i="11"/>
  <c r="AA123" i="11"/>
  <c r="AB123" i="11"/>
  <c r="AC123" i="11"/>
  <c r="AD123" i="11"/>
  <c r="AE123" i="11"/>
  <c r="AF123" i="11"/>
  <c r="AG123" i="11"/>
  <c r="AH123" i="11"/>
  <c r="AI123" i="11"/>
  <c r="AJ123" i="11"/>
  <c r="AK123" i="11"/>
  <c r="AL123" i="11"/>
  <c r="AM123" i="11"/>
  <c r="AN123" i="11"/>
  <c r="Y124" i="11"/>
  <c r="Z124" i="11"/>
  <c r="AA124" i="11"/>
  <c r="AB124" i="11"/>
  <c r="AC124" i="11"/>
  <c r="AD124" i="11"/>
  <c r="AE124" i="11"/>
  <c r="AF124" i="11"/>
  <c r="AG124" i="11"/>
  <c r="AH124" i="11"/>
  <c r="AI124" i="11"/>
  <c r="AJ124" i="11"/>
  <c r="AK124" i="11"/>
  <c r="AL124" i="11"/>
  <c r="AM124" i="11"/>
  <c r="AN124" i="11"/>
  <c r="Y125" i="11"/>
  <c r="Z125" i="11"/>
  <c r="AA125" i="11"/>
  <c r="AB125" i="11"/>
  <c r="AC125" i="11"/>
  <c r="AD125" i="11"/>
  <c r="AE125" i="11"/>
  <c r="AF125" i="11"/>
  <c r="AG125" i="11"/>
  <c r="AH125" i="11"/>
  <c r="AI125" i="11"/>
  <c r="AJ125" i="11"/>
  <c r="AK125" i="11"/>
  <c r="AL125" i="11"/>
  <c r="AM125" i="11"/>
  <c r="AN125" i="11"/>
  <c r="Y126" i="11"/>
  <c r="Z126" i="11"/>
  <c r="AA126" i="11"/>
  <c r="AB126" i="11"/>
  <c r="AC126" i="11"/>
  <c r="AD126" i="11"/>
  <c r="AE126" i="11"/>
  <c r="AF126" i="11"/>
  <c r="AG126" i="11"/>
  <c r="AH126" i="11"/>
  <c r="AI126" i="11"/>
  <c r="AJ126" i="11"/>
  <c r="AK126" i="11"/>
  <c r="AL126" i="11"/>
  <c r="AM126" i="11"/>
  <c r="AN126" i="11"/>
  <c r="Y127" i="11"/>
  <c r="Z127" i="11"/>
  <c r="AA127" i="11"/>
  <c r="AB127" i="11"/>
  <c r="AC127" i="11"/>
  <c r="AD127" i="11"/>
  <c r="AE127" i="11"/>
  <c r="AF127" i="11"/>
  <c r="AG127" i="11"/>
  <c r="AH127" i="11"/>
  <c r="AI127" i="11"/>
  <c r="AJ127" i="11"/>
  <c r="AK127" i="11"/>
  <c r="AL127" i="11"/>
  <c r="AM127" i="11"/>
  <c r="AN127" i="11"/>
  <c r="Y128" i="11"/>
  <c r="Z128" i="11"/>
  <c r="AA128" i="11"/>
  <c r="AB128" i="11"/>
  <c r="AC128" i="11"/>
  <c r="AD128" i="11"/>
  <c r="AE128" i="11"/>
  <c r="AF128" i="11"/>
  <c r="AG128" i="11"/>
  <c r="AH128" i="11"/>
  <c r="AI128" i="11"/>
  <c r="AJ128" i="11"/>
  <c r="AK128" i="11"/>
  <c r="AL128" i="11"/>
  <c r="AM128" i="11"/>
  <c r="AN128" i="11"/>
  <c r="Y129" i="11"/>
  <c r="Z129" i="11"/>
  <c r="AA129" i="11"/>
  <c r="AB129" i="11"/>
  <c r="AC129" i="11"/>
  <c r="AD129" i="11"/>
  <c r="AE129" i="11"/>
  <c r="AF129" i="11"/>
  <c r="AG129" i="11"/>
  <c r="AH129" i="11"/>
  <c r="AI129" i="11"/>
  <c r="AJ129" i="11"/>
  <c r="AK129" i="11"/>
  <c r="AL129" i="11"/>
  <c r="AM129" i="11"/>
  <c r="AN129" i="11"/>
  <c r="Y130" i="11"/>
  <c r="Z130" i="11"/>
  <c r="AA130" i="11"/>
  <c r="AB130" i="11"/>
  <c r="AC130" i="11"/>
  <c r="AD130" i="11"/>
  <c r="AE130" i="11"/>
  <c r="AF130" i="11"/>
  <c r="AG130" i="11"/>
  <c r="AH130" i="11"/>
  <c r="AI130" i="11"/>
  <c r="AJ130" i="11"/>
  <c r="AK130" i="11"/>
  <c r="AL130" i="11"/>
  <c r="AM130" i="11"/>
  <c r="AN130" i="11"/>
  <c r="Y131" i="11"/>
  <c r="Z131" i="11"/>
  <c r="AA131" i="11"/>
  <c r="AB131" i="11"/>
  <c r="AC131" i="11"/>
  <c r="AD131" i="11"/>
  <c r="AE131" i="11"/>
  <c r="AF131" i="11"/>
  <c r="AG131" i="11"/>
  <c r="AH131" i="11"/>
  <c r="AI131" i="11"/>
  <c r="AJ131" i="11"/>
  <c r="AK131" i="11"/>
  <c r="AL131" i="11"/>
  <c r="AM131" i="11"/>
  <c r="AN131" i="11"/>
  <c r="Y132" i="11"/>
  <c r="Z132" i="11"/>
  <c r="AA132" i="11"/>
  <c r="AB132" i="11"/>
  <c r="AC132" i="11"/>
  <c r="AD132" i="11"/>
  <c r="AE132" i="11"/>
  <c r="AF132" i="11"/>
  <c r="AG132" i="11"/>
  <c r="AH132" i="11"/>
  <c r="AI132" i="11"/>
  <c r="AJ132" i="11"/>
  <c r="AK132" i="11"/>
  <c r="AL132" i="11"/>
  <c r="AM132" i="11"/>
  <c r="AN132" i="11"/>
  <c r="Y133" i="11"/>
  <c r="Z133" i="11"/>
  <c r="AA133" i="11"/>
  <c r="AB133" i="11"/>
  <c r="AC133" i="11"/>
  <c r="AD133" i="11"/>
  <c r="AE133" i="11"/>
  <c r="AF133" i="11"/>
  <c r="AG133" i="11"/>
  <c r="AH133" i="11"/>
  <c r="AI133" i="11"/>
  <c r="AJ133" i="11"/>
  <c r="AK133" i="11"/>
  <c r="AL133" i="11"/>
  <c r="AM133" i="11"/>
  <c r="AN133" i="11"/>
  <c r="Y134" i="11"/>
  <c r="Z134" i="11"/>
  <c r="AA134" i="11"/>
  <c r="AB134" i="11"/>
  <c r="AC134" i="11"/>
  <c r="AD134" i="11"/>
  <c r="AE134" i="11"/>
  <c r="AF134" i="11"/>
  <c r="AG134" i="11"/>
  <c r="AH134" i="11"/>
  <c r="AI134" i="11"/>
  <c r="AJ134" i="11"/>
  <c r="AK134" i="11"/>
  <c r="AL134" i="11"/>
  <c r="AM134" i="11"/>
  <c r="AN134" i="11"/>
  <c r="Y135" i="11"/>
  <c r="Z135" i="11"/>
  <c r="AA135" i="11"/>
  <c r="AB135" i="11"/>
  <c r="AC135" i="11"/>
  <c r="AD135" i="11"/>
  <c r="AE135" i="11"/>
  <c r="AF135" i="11"/>
  <c r="AG135" i="11"/>
  <c r="AH135" i="11"/>
  <c r="AI135" i="11"/>
  <c r="AJ135" i="11"/>
  <c r="AK135" i="11"/>
  <c r="AL135" i="11"/>
  <c r="AM135" i="11"/>
  <c r="AN135" i="11"/>
  <c r="Y136" i="11"/>
  <c r="Z136" i="11"/>
  <c r="AA136" i="11"/>
  <c r="AB136" i="11"/>
  <c r="AC136" i="11"/>
  <c r="AD136" i="11"/>
  <c r="AE136" i="11"/>
  <c r="AF136" i="11"/>
  <c r="AG136" i="11"/>
  <c r="AH136" i="11"/>
  <c r="AI136" i="11"/>
  <c r="AJ136" i="11"/>
  <c r="AK136" i="11"/>
  <c r="AL136" i="11"/>
  <c r="AM136" i="11"/>
  <c r="AN136" i="11"/>
  <c r="Y137" i="11"/>
  <c r="Z137" i="11"/>
  <c r="AA137" i="11"/>
  <c r="AB137" i="11"/>
  <c r="AC137" i="11"/>
  <c r="AD137" i="11"/>
  <c r="AE137" i="11"/>
  <c r="AF137" i="11"/>
  <c r="AG137" i="11"/>
  <c r="AH137" i="11"/>
  <c r="AI137" i="11"/>
  <c r="AJ137" i="11"/>
  <c r="AK137" i="11"/>
  <c r="AL137" i="11"/>
  <c r="AM137" i="11"/>
  <c r="AN137" i="11"/>
  <c r="Y138" i="11"/>
  <c r="Z138" i="11"/>
  <c r="AA138" i="11"/>
  <c r="AB138" i="11"/>
  <c r="AC138" i="11"/>
  <c r="AD138" i="11"/>
  <c r="AE138" i="11"/>
  <c r="AF138" i="11"/>
  <c r="AG138" i="11"/>
  <c r="AH138" i="11"/>
  <c r="AI138" i="11"/>
  <c r="AJ138" i="11"/>
  <c r="AK138" i="11"/>
  <c r="AL138" i="11"/>
  <c r="AM138" i="11"/>
  <c r="AN138" i="11"/>
  <c r="Y139" i="11"/>
  <c r="Z139" i="11"/>
  <c r="AA139" i="11"/>
  <c r="AB139" i="11"/>
  <c r="AC139" i="11"/>
  <c r="AD139" i="11"/>
  <c r="AE139" i="11"/>
  <c r="AF139" i="11"/>
  <c r="AG139" i="11"/>
  <c r="AH139" i="11"/>
  <c r="AI139" i="11"/>
  <c r="AJ139" i="11"/>
  <c r="AK139" i="11"/>
  <c r="AL139" i="11"/>
  <c r="AM139" i="11"/>
  <c r="AN139" i="11"/>
  <c r="Y140" i="11"/>
  <c r="Z140" i="11"/>
  <c r="AA140" i="11"/>
  <c r="AB140" i="11"/>
  <c r="AC140" i="11"/>
  <c r="AD140" i="11"/>
  <c r="AE140" i="11"/>
  <c r="AF140" i="11"/>
  <c r="AG140" i="11"/>
  <c r="AH140" i="11"/>
  <c r="AI140" i="11"/>
  <c r="AJ140" i="11"/>
  <c r="AK140" i="11"/>
  <c r="AL140" i="11"/>
  <c r="AM140" i="11"/>
  <c r="AN140" i="11"/>
  <c r="Y141" i="11"/>
  <c r="Z141" i="11"/>
  <c r="AA141" i="11"/>
  <c r="AB141" i="11"/>
  <c r="AC141" i="11"/>
  <c r="AD141" i="11"/>
  <c r="AE141" i="11"/>
  <c r="AF141" i="11"/>
  <c r="AG141" i="11"/>
  <c r="AH141" i="11"/>
  <c r="AI141" i="11"/>
  <c r="AJ141" i="11"/>
  <c r="AK141" i="11"/>
  <c r="AL141" i="11"/>
  <c r="AM141" i="11"/>
  <c r="AN141" i="11"/>
  <c r="Y142" i="11"/>
  <c r="Z142" i="11"/>
  <c r="AA142" i="11"/>
  <c r="AB142" i="11"/>
  <c r="AC142" i="11"/>
  <c r="AD142" i="11"/>
  <c r="AE142" i="11"/>
  <c r="AF142" i="11"/>
  <c r="AG142" i="11"/>
  <c r="AH142" i="11"/>
  <c r="AI142" i="11"/>
  <c r="AJ142" i="11"/>
  <c r="AK142" i="11"/>
  <c r="AL142" i="11"/>
  <c r="AM142" i="11"/>
  <c r="AN142" i="11"/>
  <c r="Y143" i="11"/>
  <c r="Z143" i="11"/>
  <c r="AA143" i="11"/>
  <c r="AB143" i="11"/>
  <c r="AC143" i="11"/>
  <c r="AD143" i="11"/>
  <c r="AE143" i="11"/>
  <c r="AF143" i="11"/>
  <c r="AG143" i="11"/>
  <c r="AH143" i="11"/>
  <c r="AI143" i="11"/>
  <c r="AJ143" i="11"/>
  <c r="AK143" i="11"/>
  <c r="AL143" i="11"/>
  <c r="AM143" i="11"/>
  <c r="AN143" i="11"/>
  <c r="Y144" i="11"/>
  <c r="Z144" i="11"/>
  <c r="AA144" i="11"/>
  <c r="AB144" i="11"/>
  <c r="AC144" i="11"/>
  <c r="AD144" i="11"/>
  <c r="AE144" i="11"/>
  <c r="AF144" i="11"/>
  <c r="AG144" i="11"/>
  <c r="AH144" i="11"/>
  <c r="AI144" i="11"/>
  <c r="AJ144" i="11"/>
  <c r="AK144" i="11"/>
  <c r="AL144" i="11"/>
  <c r="AM144" i="11"/>
  <c r="AN144" i="11"/>
  <c r="Y145" i="11"/>
  <c r="Z145" i="11"/>
  <c r="AA145" i="11"/>
  <c r="AB145" i="11"/>
  <c r="AC145" i="11"/>
  <c r="AD145" i="11"/>
  <c r="AE145" i="11"/>
  <c r="AF145" i="11"/>
  <c r="AG145" i="11"/>
  <c r="AH145" i="11"/>
  <c r="AI145" i="11"/>
  <c r="AJ145" i="11"/>
  <c r="AK145" i="11"/>
  <c r="AL145" i="11"/>
  <c r="AM145" i="11"/>
  <c r="AN145" i="11"/>
  <c r="Y61" i="11"/>
  <c r="Y105" i="11" s="1"/>
  <c r="Z61" i="11"/>
  <c r="Z105" i="11" s="1"/>
  <c r="AA61" i="11"/>
  <c r="AA105" i="11" s="1"/>
  <c r="AB61" i="11"/>
  <c r="AB105" i="11" s="1"/>
  <c r="AC61" i="11"/>
  <c r="AC105" i="11" s="1"/>
  <c r="AD61" i="11"/>
  <c r="AD105" i="11" s="1"/>
  <c r="AE61" i="11"/>
  <c r="AE105" i="11" s="1"/>
  <c r="AF61" i="11"/>
  <c r="AF105" i="11" s="1"/>
  <c r="AG61" i="11"/>
  <c r="AG105" i="11" s="1"/>
  <c r="AH61" i="11"/>
  <c r="AH105" i="11" s="1"/>
  <c r="AI61" i="11"/>
  <c r="AI105" i="11" s="1"/>
  <c r="AJ61" i="11"/>
  <c r="AJ105" i="11" s="1"/>
  <c r="AK61" i="11"/>
  <c r="AK105" i="11" s="1"/>
  <c r="AL61" i="11"/>
  <c r="AL105" i="11" s="1"/>
  <c r="AM61" i="11"/>
  <c r="AM105" i="11" s="1"/>
  <c r="AN61" i="11"/>
  <c r="AN105" i="11" s="1"/>
  <c r="E73" i="1"/>
  <c r="AY75" i="1" l="1"/>
  <c r="G60" i="27"/>
  <c r="H60" i="27" s="1"/>
  <c r="A60" i="27" s="1"/>
  <c r="AY70" i="1"/>
  <c r="G57" i="27"/>
  <c r="H57" i="27" s="1"/>
  <c r="A57" i="27" s="1"/>
  <c r="AY72" i="1"/>
  <c r="G59" i="27"/>
  <c r="H59" i="27" s="1"/>
  <c r="A59" i="27" s="1"/>
  <c r="AY69" i="1"/>
  <c r="G56" i="27"/>
  <c r="H56" i="27" s="1"/>
  <c r="A56" i="27" s="1"/>
  <c r="AY65" i="1"/>
  <c r="G54" i="27"/>
  <c r="H54" i="27" s="1"/>
  <c r="A54" i="27" s="1"/>
  <c r="AY66" i="1"/>
  <c r="G55" i="27"/>
  <c r="H55" i="27" s="1"/>
  <c r="A55" i="27" s="1"/>
  <c r="AY64" i="1"/>
  <c r="G53" i="27"/>
  <c r="H53" i="27" s="1"/>
  <c r="A53" i="27" s="1"/>
  <c r="AY63" i="1"/>
  <c r="G52" i="27"/>
  <c r="H52" i="27" s="1"/>
  <c r="A52" i="27" s="1"/>
  <c r="AY54" i="1"/>
  <c r="G45" i="27"/>
  <c r="H45" i="27" s="1"/>
  <c r="A45" i="27" s="1"/>
  <c r="AY55" i="1"/>
  <c r="G46" i="27"/>
  <c r="AY56" i="1"/>
  <c r="G47" i="27"/>
  <c r="H47" i="27" s="1"/>
  <c r="A47" i="27" s="1"/>
  <c r="AY57" i="1"/>
  <c r="G48" i="27"/>
  <c r="H48" i="27" s="1"/>
  <c r="A48" i="27" s="1"/>
  <c r="AY58" i="1"/>
  <c r="G49" i="27"/>
  <c r="H49" i="27" s="1"/>
  <c r="A49" i="27" s="1"/>
  <c r="AY59" i="1"/>
  <c r="G50" i="27"/>
  <c r="H50" i="27" s="1"/>
  <c r="A50" i="27" s="1"/>
  <c r="AY60" i="1"/>
  <c r="AY45" i="1"/>
  <c r="G39" i="27"/>
  <c r="H39" i="27" s="1"/>
  <c r="A39" i="27" s="1"/>
  <c r="AY46" i="1"/>
  <c r="G40" i="27"/>
  <c r="H40" i="27" s="1"/>
  <c r="A40" i="27" s="1"/>
  <c r="AY49" i="1"/>
  <c r="G43" i="27"/>
  <c r="H43" i="27" s="1"/>
  <c r="A43" i="27" s="1"/>
  <c r="AY42" i="1"/>
  <c r="G36" i="27"/>
  <c r="H36" i="27" s="1"/>
  <c r="A36" i="27" s="1"/>
  <c r="AY43" i="1"/>
  <c r="G37" i="27"/>
  <c r="H37" i="27" s="1"/>
  <c r="A37" i="27" s="1"/>
  <c r="AY34" i="1"/>
  <c r="G30" i="27"/>
  <c r="H30" i="27" s="1"/>
  <c r="A30" i="27" s="1"/>
  <c r="AY35" i="1"/>
  <c r="G31" i="27"/>
  <c r="H31" i="27" s="1"/>
  <c r="A31" i="27" s="1"/>
  <c r="AY36" i="1"/>
  <c r="G32" i="27"/>
  <c r="H32" i="27" s="1"/>
  <c r="A32" i="27" s="1"/>
  <c r="AY38" i="1"/>
  <c r="G34" i="27"/>
  <c r="H34" i="27" s="1"/>
  <c r="A34" i="27" s="1"/>
  <c r="AY39" i="1"/>
  <c r="G35" i="27"/>
  <c r="H35" i="27" s="1"/>
  <c r="A35" i="27" s="1"/>
  <c r="AY29" i="1"/>
  <c r="G27" i="27"/>
  <c r="H27" i="27" s="1"/>
  <c r="A27" i="27" s="1"/>
  <c r="AY30" i="1"/>
  <c r="G28" i="27"/>
  <c r="H28" i="27" s="1"/>
  <c r="A28" i="27" s="1"/>
  <c r="AY31" i="1"/>
  <c r="G29" i="27"/>
  <c r="H29" i="27" s="1"/>
  <c r="A29" i="27" s="1"/>
  <c r="AY26" i="1"/>
  <c r="G24" i="27"/>
  <c r="AY71" i="1"/>
  <c r="G58" i="27"/>
  <c r="H58" i="27" s="1"/>
  <c r="A58" i="27" s="1"/>
  <c r="H42" i="27"/>
  <c r="A26" i="15"/>
  <c r="F191" i="19"/>
  <c r="F147" i="19"/>
  <c r="F15" i="9"/>
  <c r="D59" i="10"/>
  <c r="D103" i="10" s="1"/>
  <c r="AV75" i="1"/>
  <c r="AV72" i="1"/>
  <c r="AV71" i="1"/>
  <c r="AV70" i="1"/>
  <c r="AV69" i="1"/>
  <c r="AV66" i="1"/>
  <c r="AV65" i="1"/>
  <c r="AV64" i="1"/>
  <c r="AV63" i="1"/>
  <c r="AV60" i="1"/>
  <c r="AV59" i="1"/>
  <c r="AV58" i="1"/>
  <c r="AV57" i="1"/>
  <c r="AV56" i="1"/>
  <c r="AV55" i="1"/>
  <c r="AV54" i="1"/>
  <c r="AV42" i="1"/>
  <c r="AV49" i="1"/>
  <c r="AV48" i="1"/>
  <c r="AV47" i="1"/>
  <c r="AV46" i="1"/>
  <c r="AV45" i="1"/>
  <c r="AV44" i="1"/>
  <c r="AV43" i="1"/>
  <c r="AV39" i="1"/>
  <c r="AV38" i="1"/>
  <c r="AV36" i="1"/>
  <c r="AV35" i="1"/>
  <c r="AV34" i="1"/>
  <c r="AV31" i="1"/>
  <c r="AV30" i="1"/>
  <c r="AV29" i="1"/>
  <c r="AV28" i="1"/>
  <c r="AV27" i="1"/>
  <c r="AV26" i="1"/>
  <c r="AW39" i="1"/>
  <c r="AV23" i="1"/>
  <c r="AV22" i="1"/>
  <c r="AV21" i="1"/>
  <c r="AV20" i="1"/>
  <c r="E67" i="1"/>
  <c r="E61" i="1"/>
  <c r="E50" i="1"/>
  <c r="E40" i="1"/>
  <c r="E32" i="1"/>
  <c r="F144" i="9"/>
  <c r="F100" i="9"/>
  <c r="E52" i="1"/>
  <c r="D56"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17" i="11"/>
  <c r="D145" i="11"/>
  <c r="D144" i="11"/>
  <c r="D143" i="11"/>
  <c r="D142" i="11"/>
  <c r="D141" i="11"/>
  <c r="D140" i="11"/>
  <c r="D139" i="11"/>
  <c r="D138" i="11"/>
  <c r="D137" i="11"/>
  <c r="D136" i="11"/>
  <c r="D135" i="11"/>
  <c r="D134" i="11"/>
  <c r="D133" i="11"/>
  <c r="D132" i="11"/>
  <c r="D131" i="11"/>
  <c r="D130" i="11"/>
  <c r="D129" i="11"/>
  <c r="D128" i="11"/>
  <c r="D127" i="11"/>
  <c r="D126" i="11"/>
  <c r="D125" i="11"/>
  <c r="D124" i="11"/>
  <c r="D123" i="11"/>
  <c r="D122" i="11"/>
  <c r="D121" i="11"/>
  <c r="D120" i="11"/>
  <c r="D119" i="11"/>
  <c r="D118" i="11"/>
  <c r="D116" i="11"/>
  <c r="D115" i="11"/>
  <c r="D114" i="11"/>
  <c r="D113" i="11"/>
  <c r="D112" i="11"/>
  <c r="D111" i="11"/>
  <c r="D110" i="11"/>
  <c r="D109" i="11"/>
  <c r="D108" i="11"/>
  <c r="D107" i="11"/>
  <c r="D106" i="11"/>
  <c r="D58" i="11"/>
  <c r="A28" i="1"/>
  <c r="A21" i="1"/>
  <c r="A22" i="1"/>
  <c r="A23" i="1"/>
  <c r="A27" i="1"/>
  <c r="A20" i="1"/>
  <c r="L41" i="1"/>
  <c r="M41" i="1"/>
  <c r="N41" i="1"/>
  <c r="O41" i="1"/>
  <c r="P41" i="1"/>
  <c r="Q41" i="1"/>
  <c r="R41" i="1"/>
  <c r="S41" i="1"/>
  <c r="T41" i="1"/>
  <c r="U41" i="1"/>
  <c r="V41" i="1"/>
  <c r="W41" i="1"/>
  <c r="K41" i="1"/>
  <c r="J41" i="1"/>
  <c r="I41" i="1"/>
  <c r="H41" i="1"/>
  <c r="B45" i="1"/>
  <c r="B46" i="1" s="1"/>
  <c r="B47" i="1" s="1"/>
  <c r="B48" i="1" s="1"/>
  <c r="B49" i="1" s="1"/>
  <c r="E2" i="1"/>
  <c r="E2" i="9"/>
  <c r="E2" i="10"/>
  <c r="E2" i="11"/>
  <c r="H46" i="27" l="1"/>
  <c r="A46" i="27" s="1"/>
  <c r="H24" i="27"/>
  <c r="A24" i="27" s="1"/>
  <c r="A42" i="27"/>
  <c r="AO26" i="15"/>
  <c r="L8" i="15" s="1"/>
  <c r="E20" i="14" s="1"/>
  <c r="D146" i="11"/>
  <c r="F103" i="9"/>
  <c r="F59" i="9"/>
  <c r="F41" i="1"/>
  <c r="AS28" i="1"/>
  <c r="AX28" i="1"/>
  <c r="AS27" i="1"/>
  <c r="AX27" i="1"/>
  <c r="AX20" i="1"/>
  <c r="AS20" i="1"/>
  <c r="AX21" i="1"/>
  <c r="AS21" i="1"/>
  <c r="AX23" i="1"/>
  <c r="AS23" i="1"/>
  <c r="AX22" i="1"/>
  <c r="AS22" i="1"/>
  <c r="D144" i="10"/>
  <c r="E19" i="1" s="1"/>
  <c r="AV81" i="1"/>
  <c r="AW81" i="1"/>
  <c r="E18" i="1"/>
  <c r="AV18" i="1" s="1"/>
  <c r="B50" i="1"/>
  <c r="AY27" i="1" l="1"/>
  <c r="G25" i="27"/>
  <c r="H25" i="27" s="1"/>
  <c r="A25" i="27" s="1"/>
  <c r="AY20" i="1"/>
  <c r="G20" i="27"/>
  <c r="H20" i="27" s="1"/>
  <c r="A20" i="27" s="1"/>
  <c r="AY23" i="1"/>
  <c r="G23" i="27"/>
  <c r="H23" i="27" s="1"/>
  <c r="A23" i="27" s="1"/>
  <c r="AY21" i="1"/>
  <c r="G21" i="27"/>
  <c r="H21" i="27" s="1"/>
  <c r="A21" i="27" s="1"/>
  <c r="AY28" i="1"/>
  <c r="G26" i="27"/>
  <c r="H26" i="27" s="1"/>
  <c r="A26" i="27" s="1"/>
  <c r="AY22" i="1"/>
  <c r="G22" i="27"/>
  <c r="E24" i="1"/>
  <c r="B52" i="1"/>
  <c r="B54" i="1" s="1"/>
  <c r="B55" i="1" s="1"/>
  <c r="B56" i="1" s="1"/>
  <c r="B57" i="1" s="1"/>
  <c r="B58" i="1" s="1"/>
  <c r="B59" i="1" s="1"/>
  <c r="B60" i="1" s="1"/>
  <c r="B61" i="1" s="1"/>
  <c r="H22" i="27" l="1"/>
  <c r="E77" i="1"/>
  <c r="B63" i="1"/>
  <c r="B64" i="1" s="1"/>
  <c r="B65" i="1" s="1"/>
  <c r="B66" i="1" s="1"/>
  <c r="B67" i="1" s="1"/>
  <c r="A22" i="27" l="1"/>
  <c r="E85" i="1"/>
  <c r="B69" i="1"/>
  <c r="B70" i="1" s="1"/>
  <c r="B71" i="1" s="1"/>
  <c r="B72" i="1" s="1"/>
  <c r="B73" i="1" s="1"/>
  <c r="AW72" i="1"/>
  <c r="AW71" i="1"/>
  <c r="AW70" i="1"/>
  <c r="AW69" i="1"/>
  <c r="AW75" i="1"/>
  <c r="AW66" i="1"/>
  <c r="AW65" i="1"/>
  <c r="AW64" i="1"/>
  <c r="AW63" i="1"/>
  <c r="AW60" i="1"/>
  <c r="AW59" i="1"/>
  <c r="AW58" i="1"/>
  <c r="AW57" i="1"/>
  <c r="AW56" i="1"/>
  <c r="AW55" i="1"/>
  <c r="AW54" i="1"/>
  <c r="AW43" i="1"/>
  <c r="AW45" i="1"/>
  <c r="AW49" i="1"/>
  <c r="AW42" i="1"/>
  <c r="AW38" i="1"/>
  <c r="AW35" i="1"/>
  <c r="N111" i="10"/>
  <c r="O111" i="10"/>
  <c r="P111" i="10"/>
  <c r="Q111" i="10"/>
  <c r="R111" i="10"/>
  <c r="S111" i="10"/>
  <c r="T111" i="10"/>
  <c r="U111" i="10"/>
  <c r="V111" i="10"/>
  <c r="W111" i="10"/>
  <c r="X111" i="10"/>
  <c r="N112" i="10"/>
  <c r="O112" i="10"/>
  <c r="P112" i="10"/>
  <c r="Q112" i="10"/>
  <c r="R112" i="10"/>
  <c r="S112" i="10"/>
  <c r="T112" i="10"/>
  <c r="U112" i="10"/>
  <c r="V112" i="10"/>
  <c r="W112" i="10"/>
  <c r="X112" i="10"/>
  <c r="N113" i="10"/>
  <c r="O113" i="10"/>
  <c r="P113" i="10"/>
  <c r="Q113" i="10"/>
  <c r="R113" i="10"/>
  <c r="S113" i="10"/>
  <c r="T113" i="10"/>
  <c r="U113" i="10"/>
  <c r="V113" i="10"/>
  <c r="W113" i="10"/>
  <c r="X113" i="10"/>
  <c r="N114" i="10"/>
  <c r="O114" i="10"/>
  <c r="P114" i="10"/>
  <c r="Q114" i="10"/>
  <c r="R114" i="10"/>
  <c r="S114" i="10"/>
  <c r="T114" i="10"/>
  <c r="U114" i="10"/>
  <c r="V114" i="10"/>
  <c r="W114" i="10"/>
  <c r="X114" i="10"/>
  <c r="N115" i="10"/>
  <c r="O115" i="10"/>
  <c r="P115" i="10"/>
  <c r="Q115" i="10"/>
  <c r="R115" i="10"/>
  <c r="S115" i="10"/>
  <c r="T115" i="10"/>
  <c r="U115" i="10"/>
  <c r="V115" i="10"/>
  <c r="W115" i="10"/>
  <c r="X115" i="10"/>
  <c r="N116" i="10"/>
  <c r="O116" i="10"/>
  <c r="P116" i="10"/>
  <c r="Q116" i="10"/>
  <c r="R116" i="10"/>
  <c r="S116" i="10"/>
  <c r="T116" i="10"/>
  <c r="U116" i="10"/>
  <c r="V116" i="10"/>
  <c r="W116" i="10"/>
  <c r="X116" i="10"/>
  <c r="N117" i="10"/>
  <c r="O117" i="10"/>
  <c r="P117" i="10"/>
  <c r="Q117" i="10"/>
  <c r="R117" i="10"/>
  <c r="S117" i="10"/>
  <c r="T117" i="10"/>
  <c r="U117" i="10"/>
  <c r="V117" i="10"/>
  <c r="W117" i="10"/>
  <c r="X117" i="10"/>
  <c r="N118" i="10"/>
  <c r="O118" i="10"/>
  <c r="P118" i="10"/>
  <c r="Q118" i="10"/>
  <c r="R118" i="10"/>
  <c r="S118" i="10"/>
  <c r="T118" i="10"/>
  <c r="U118" i="10"/>
  <c r="V118" i="10"/>
  <c r="W118" i="10"/>
  <c r="X118" i="10"/>
  <c r="N119" i="10"/>
  <c r="O119" i="10"/>
  <c r="P119" i="10"/>
  <c r="Q119" i="10"/>
  <c r="R119" i="10"/>
  <c r="S119" i="10"/>
  <c r="T119" i="10"/>
  <c r="U119" i="10"/>
  <c r="V119" i="10"/>
  <c r="W119" i="10"/>
  <c r="X119" i="10"/>
  <c r="N120" i="10"/>
  <c r="O120" i="10"/>
  <c r="P120" i="10"/>
  <c r="Q120" i="10"/>
  <c r="R120" i="10"/>
  <c r="S120" i="10"/>
  <c r="T120" i="10"/>
  <c r="U120" i="10"/>
  <c r="V120" i="10"/>
  <c r="W120" i="10"/>
  <c r="X120" i="10"/>
  <c r="N121" i="10"/>
  <c r="O121" i="10"/>
  <c r="P121" i="10"/>
  <c r="Q121" i="10"/>
  <c r="R121" i="10"/>
  <c r="S121" i="10"/>
  <c r="T121" i="10"/>
  <c r="U121" i="10"/>
  <c r="V121" i="10"/>
  <c r="W121" i="10"/>
  <c r="X121" i="10"/>
  <c r="N122" i="10"/>
  <c r="O122" i="10"/>
  <c r="P122" i="10"/>
  <c r="Q122" i="10"/>
  <c r="R122" i="10"/>
  <c r="S122" i="10"/>
  <c r="T122" i="10"/>
  <c r="U122" i="10"/>
  <c r="V122" i="10"/>
  <c r="W122" i="10"/>
  <c r="X122" i="10"/>
  <c r="N123" i="10"/>
  <c r="O123" i="10"/>
  <c r="P123" i="10"/>
  <c r="Q123" i="10"/>
  <c r="R123" i="10"/>
  <c r="S123" i="10"/>
  <c r="T123" i="10"/>
  <c r="U123" i="10"/>
  <c r="V123" i="10"/>
  <c r="W123" i="10"/>
  <c r="X123" i="10"/>
  <c r="N124" i="10"/>
  <c r="O124" i="10"/>
  <c r="P124" i="10"/>
  <c r="Q124" i="10"/>
  <c r="R124" i="10"/>
  <c r="S124" i="10"/>
  <c r="T124" i="10"/>
  <c r="U124" i="10"/>
  <c r="V124" i="10"/>
  <c r="W124" i="10"/>
  <c r="X124" i="10"/>
  <c r="N125" i="10"/>
  <c r="O125" i="10"/>
  <c r="P125" i="10"/>
  <c r="Q125" i="10"/>
  <c r="R125" i="10"/>
  <c r="S125" i="10"/>
  <c r="T125" i="10"/>
  <c r="U125" i="10"/>
  <c r="V125" i="10"/>
  <c r="W125" i="10"/>
  <c r="X125" i="10"/>
  <c r="N126" i="10"/>
  <c r="O126" i="10"/>
  <c r="P126" i="10"/>
  <c r="Q126" i="10"/>
  <c r="R126" i="10"/>
  <c r="S126" i="10"/>
  <c r="T126" i="10"/>
  <c r="U126" i="10"/>
  <c r="V126" i="10"/>
  <c r="W126" i="10"/>
  <c r="X126" i="10"/>
  <c r="N127" i="10"/>
  <c r="O127" i="10"/>
  <c r="P127" i="10"/>
  <c r="Q127" i="10"/>
  <c r="R127" i="10"/>
  <c r="S127" i="10"/>
  <c r="T127" i="10"/>
  <c r="U127" i="10"/>
  <c r="V127" i="10"/>
  <c r="W127" i="10"/>
  <c r="X127" i="10"/>
  <c r="N128" i="10"/>
  <c r="O128" i="10"/>
  <c r="P128" i="10"/>
  <c r="Q128" i="10"/>
  <c r="R128" i="10"/>
  <c r="S128" i="10"/>
  <c r="T128" i="10"/>
  <c r="U128" i="10"/>
  <c r="V128" i="10"/>
  <c r="W128" i="10"/>
  <c r="X128" i="10"/>
  <c r="N129" i="10"/>
  <c r="O129" i="10"/>
  <c r="P129" i="10"/>
  <c r="Q129" i="10"/>
  <c r="R129" i="10"/>
  <c r="S129" i="10"/>
  <c r="T129" i="10"/>
  <c r="U129" i="10"/>
  <c r="V129" i="10"/>
  <c r="W129" i="10"/>
  <c r="X129" i="10"/>
  <c r="N130" i="10"/>
  <c r="O130" i="10"/>
  <c r="P130" i="10"/>
  <c r="Q130" i="10"/>
  <c r="R130" i="10"/>
  <c r="S130" i="10"/>
  <c r="T130" i="10"/>
  <c r="U130" i="10"/>
  <c r="V130" i="10"/>
  <c r="W130" i="10"/>
  <c r="X130" i="10"/>
  <c r="N131" i="10"/>
  <c r="O131" i="10"/>
  <c r="P131" i="10"/>
  <c r="Q131" i="10"/>
  <c r="R131" i="10"/>
  <c r="S131" i="10"/>
  <c r="T131" i="10"/>
  <c r="U131" i="10"/>
  <c r="V131" i="10"/>
  <c r="W131" i="10"/>
  <c r="X131" i="10"/>
  <c r="N132" i="10"/>
  <c r="O132" i="10"/>
  <c r="P132" i="10"/>
  <c r="Q132" i="10"/>
  <c r="R132" i="10"/>
  <c r="S132" i="10"/>
  <c r="T132" i="10"/>
  <c r="U132" i="10"/>
  <c r="V132" i="10"/>
  <c r="W132" i="10"/>
  <c r="X132" i="10"/>
  <c r="N133" i="10"/>
  <c r="O133" i="10"/>
  <c r="P133" i="10"/>
  <c r="Q133" i="10"/>
  <c r="R133" i="10"/>
  <c r="S133" i="10"/>
  <c r="T133" i="10"/>
  <c r="U133" i="10"/>
  <c r="V133" i="10"/>
  <c r="W133" i="10"/>
  <c r="X133" i="10"/>
  <c r="N134" i="10"/>
  <c r="O134" i="10"/>
  <c r="P134" i="10"/>
  <c r="Q134" i="10"/>
  <c r="R134" i="10"/>
  <c r="S134" i="10"/>
  <c r="T134" i="10"/>
  <c r="U134" i="10"/>
  <c r="V134" i="10"/>
  <c r="W134" i="10"/>
  <c r="X134" i="10"/>
  <c r="N135" i="10"/>
  <c r="O135" i="10"/>
  <c r="P135" i="10"/>
  <c r="Q135" i="10"/>
  <c r="R135" i="10"/>
  <c r="S135" i="10"/>
  <c r="T135" i="10"/>
  <c r="U135" i="10"/>
  <c r="V135" i="10"/>
  <c r="W135" i="10"/>
  <c r="X135" i="10"/>
  <c r="N136" i="10"/>
  <c r="O136" i="10"/>
  <c r="P136" i="10"/>
  <c r="Q136" i="10"/>
  <c r="R136" i="10"/>
  <c r="S136" i="10"/>
  <c r="T136" i="10"/>
  <c r="U136" i="10"/>
  <c r="V136" i="10"/>
  <c r="W136" i="10"/>
  <c r="X136" i="10"/>
  <c r="N137" i="10"/>
  <c r="O137" i="10"/>
  <c r="P137" i="10"/>
  <c r="Q137" i="10"/>
  <c r="R137" i="10"/>
  <c r="S137" i="10"/>
  <c r="T137" i="10"/>
  <c r="U137" i="10"/>
  <c r="V137" i="10"/>
  <c r="W137" i="10"/>
  <c r="X137" i="10"/>
  <c r="N138" i="10"/>
  <c r="O138" i="10"/>
  <c r="P138" i="10"/>
  <c r="Q138" i="10"/>
  <c r="R138" i="10"/>
  <c r="S138" i="10"/>
  <c r="T138" i="10"/>
  <c r="U138" i="10"/>
  <c r="V138" i="10"/>
  <c r="W138" i="10"/>
  <c r="X138" i="10"/>
  <c r="N139" i="10"/>
  <c r="O139" i="10"/>
  <c r="P139" i="10"/>
  <c r="Q139" i="10"/>
  <c r="R139" i="10"/>
  <c r="S139" i="10"/>
  <c r="T139" i="10"/>
  <c r="U139" i="10"/>
  <c r="V139" i="10"/>
  <c r="W139" i="10"/>
  <c r="X139" i="10"/>
  <c r="N140" i="10"/>
  <c r="O140" i="10"/>
  <c r="P140" i="10"/>
  <c r="Q140" i="10"/>
  <c r="R140" i="10"/>
  <c r="S140" i="10"/>
  <c r="T140" i="10"/>
  <c r="U140" i="10"/>
  <c r="V140" i="10"/>
  <c r="W140" i="10"/>
  <c r="X140" i="10"/>
  <c r="N141" i="10"/>
  <c r="O141" i="10"/>
  <c r="P141" i="10"/>
  <c r="Q141" i="10"/>
  <c r="R141" i="10"/>
  <c r="S141" i="10"/>
  <c r="T141" i="10"/>
  <c r="U141" i="10"/>
  <c r="V141" i="10"/>
  <c r="W141" i="10"/>
  <c r="X141" i="10"/>
  <c r="N142" i="10"/>
  <c r="O142" i="10"/>
  <c r="P142" i="10"/>
  <c r="Q142" i="10"/>
  <c r="R142" i="10"/>
  <c r="S142" i="10"/>
  <c r="T142" i="10"/>
  <c r="U142" i="10"/>
  <c r="V142" i="10"/>
  <c r="W142" i="10"/>
  <c r="X142" i="10"/>
  <c r="N143" i="10"/>
  <c r="O143" i="10"/>
  <c r="P143" i="10"/>
  <c r="Q143" i="10"/>
  <c r="R143" i="10"/>
  <c r="S143" i="10"/>
  <c r="T143" i="10"/>
  <c r="U143" i="10"/>
  <c r="V143" i="10"/>
  <c r="W143" i="10"/>
  <c r="X143" i="10"/>
  <c r="E6" i="1"/>
  <c r="AW34" i="1"/>
  <c r="AW31" i="1"/>
  <c r="AW30" i="1"/>
  <c r="AW29" i="1"/>
  <c r="AW28" i="1"/>
  <c r="AW27" i="1"/>
  <c r="AW26" i="1"/>
  <c r="AW23" i="1"/>
  <c r="AW22" i="1"/>
  <c r="AW21" i="1"/>
  <c r="AW20" i="1"/>
  <c r="E4" i="1"/>
  <c r="O32" i="1"/>
  <c r="P32" i="1"/>
  <c r="Q32" i="1"/>
  <c r="R32" i="1"/>
  <c r="S32" i="1"/>
  <c r="T32" i="1"/>
  <c r="U32" i="1"/>
  <c r="V32" i="1"/>
  <c r="W32" i="1"/>
  <c r="X32" i="1"/>
  <c r="Y32" i="1"/>
  <c r="Q40" i="1"/>
  <c r="R40" i="1"/>
  <c r="S40" i="1"/>
  <c r="T40" i="1"/>
  <c r="U40" i="1"/>
  <c r="V40" i="1"/>
  <c r="W40" i="1"/>
  <c r="Y40" i="1"/>
  <c r="O50" i="1"/>
  <c r="P50" i="1"/>
  <c r="Q50" i="1"/>
  <c r="R50" i="1"/>
  <c r="S50" i="1"/>
  <c r="T50" i="1"/>
  <c r="U50" i="1"/>
  <c r="V50" i="1"/>
  <c r="W50" i="1"/>
  <c r="X50" i="1"/>
  <c r="Y50" i="1"/>
  <c r="O61" i="1"/>
  <c r="P61" i="1"/>
  <c r="Q61" i="1"/>
  <c r="R61" i="1"/>
  <c r="S61" i="1"/>
  <c r="T61" i="1"/>
  <c r="U61" i="1"/>
  <c r="V61" i="1"/>
  <c r="W61" i="1"/>
  <c r="X61" i="1"/>
  <c r="Y61" i="1"/>
  <c r="O67" i="1"/>
  <c r="P67" i="1"/>
  <c r="Q67" i="1"/>
  <c r="R67" i="1"/>
  <c r="S67" i="1"/>
  <c r="T67" i="1"/>
  <c r="U67" i="1"/>
  <c r="V67" i="1"/>
  <c r="W67" i="1"/>
  <c r="X67" i="1"/>
  <c r="Y67" i="1"/>
  <c r="O73" i="1"/>
  <c r="P73" i="1"/>
  <c r="Q73" i="1"/>
  <c r="R73" i="1"/>
  <c r="S73" i="1"/>
  <c r="T73" i="1"/>
  <c r="U73" i="1"/>
  <c r="V73" i="1"/>
  <c r="W73" i="1"/>
  <c r="X73" i="1"/>
  <c r="Y73" i="1"/>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04"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60" i="9"/>
  <c r="Z56" i="9"/>
  <c r="Y52" i="1" s="1"/>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E6" i="9"/>
  <c r="E4" i="9"/>
  <c r="U56" i="9"/>
  <c r="T52" i="1" s="1"/>
  <c r="V56" i="9"/>
  <c r="U52" i="1" s="1"/>
  <c r="W56" i="9"/>
  <c r="V52" i="1" s="1"/>
  <c r="X56" i="9"/>
  <c r="W52" i="1" s="1"/>
  <c r="Y56" i="9"/>
  <c r="X52" i="1" s="1"/>
  <c r="U100" i="9"/>
  <c r="V100" i="9"/>
  <c r="W100" i="9"/>
  <c r="X100" i="9"/>
  <c r="Y100" i="9"/>
  <c r="Z100" i="9"/>
  <c r="U144" i="9"/>
  <c r="V144" i="9"/>
  <c r="W144" i="9"/>
  <c r="X144" i="9"/>
  <c r="Y144" i="9"/>
  <c r="Z144" i="9"/>
  <c r="P56" i="9"/>
  <c r="O52" i="1" s="1"/>
  <c r="Q56" i="9"/>
  <c r="P52" i="1" s="1"/>
  <c r="R56" i="9"/>
  <c r="Q52" i="1" s="1"/>
  <c r="S56" i="9"/>
  <c r="R52" i="1" s="1"/>
  <c r="T56" i="9"/>
  <c r="S52" i="1" s="1"/>
  <c r="P100" i="9"/>
  <c r="Q100" i="9"/>
  <c r="R100" i="9"/>
  <c r="S100" i="9"/>
  <c r="T100" i="9"/>
  <c r="P144" i="9"/>
  <c r="Q144" i="9"/>
  <c r="R144" i="9"/>
  <c r="S144" i="9"/>
  <c r="T144" i="9"/>
  <c r="F59" i="10"/>
  <c r="N109" i="11"/>
  <c r="O109" i="11"/>
  <c r="R109" i="11"/>
  <c r="S109" i="11"/>
  <c r="T109" i="11"/>
  <c r="U109" i="11"/>
  <c r="V109" i="11"/>
  <c r="W109" i="11"/>
  <c r="X109" i="11"/>
  <c r="N106" i="11"/>
  <c r="O106" i="11"/>
  <c r="P106" i="11"/>
  <c r="Q106" i="11"/>
  <c r="R106" i="11"/>
  <c r="S106" i="11"/>
  <c r="T106" i="11"/>
  <c r="U106" i="11"/>
  <c r="V106" i="11"/>
  <c r="W106" i="11"/>
  <c r="X106" i="11"/>
  <c r="N107" i="11"/>
  <c r="O107" i="11"/>
  <c r="P107" i="11"/>
  <c r="Q107" i="11"/>
  <c r="R107" i="11"/>
  <c r="S107" i="11"/>
  <c r="T107" i="11"/>
  <c r="U107" i="11"/>
  <c r="V107" i="11"/>
  <c r="W107" i="11"/>
  <c r="X107" i="11"/>
  <c r="N108" i="11"/>
  <c r="O108" i="11"/>
  <c r="P108" i="11"/>
  <c r="Q108" i="11"/>
  <c r="R108" i="11"/>
  <c r="S108" i="11"/>
  <c r="T108" i="11"/>
  <c r="U108" i="11"/>
  <c r="V108" i="11"/>
  <c r="W108" i="11"/>
  <c r="X108" i="11"/>
  <c r="P109" i="11"/>
  <c r="Q109" i="11"/>
  <c r="N110" i="11"/>
  <c r="O110" i="11"/>
  <c r="P110" i="11"/>
  <c r="Q110" i="11"/>
  <c r="R110" i="11"/>
  <c r="S110" i="11"/>
  <c r="T110" i="11"/>
  <c r="U110" i="11"/>
  <c r="V110" i="11"/>
  <c r="W110" i="11"/>
  <c r="X110" i="11"/>
  <c r="N111" i="11"/>
  <c r="O111" i="11"/>
  <c r="P111" i="11"/>
  <c r="Q111" i="11"/>
  <c r="R111" i="11"/>
  <c r="S111" i="11"/>
  <c r="T111" i="11"/>
  <c r="U111" i="11"/>
  <c r="V111" i="11"/>
  <c r="W111" i="11"/>
  <c r="X111" i="11"/>
  <c r="N112" i="11"/>
  <c r="O112" i="11"/>
  <c r="P112" i="11"/>
  <c r="Q112" i="11"/>
  <c r="R112" i="11"/>
  <c r="S112" i="11"/>
  <c r="T112" i="11"/>
  <c r="U112" i="11"/>
  <c r="V112" i="11"/>
  <c r="W112" i="11"/>
  <c r="X112" i="11"/>
  <c r="N113" i="11"/>
  <c r="O113" i="11"/>
  <c r="P113" i="11"/>
  <c r="Q113" i="11"/>
  <c r="R113" i="11"/>
  <c r="S113" i="11"/>
  <c r="T113" i="11"/>
  <c r="U113" i="11"/>
  <c r="V113" i="11"/>
  <c r="W113" i="11"/>
  <c r="X113" i="11"/>
  <c r="N114" i="11"/>
  <c r="O114" i="11"/>
  <c r="P114" i="11"/>
  <c r="Q114" i="11"/>
  <c r="R114" i="11"/>
  <c r="S114" i="11"/>
  <c r="T114" i="11"/>
  <c r="U114" i="11"/>
  <c r="V114" i="11"/>
  <c r="W114" i="11"/>
  <c r="X114" i="11"/>
  <c r="N115" i="11"/>
  <c r="O115" i="11"/>
  <c r="P115" i="11"/>
  <c r="Q115" i="11"/>
  <c r="R115" i="11"/>
  <c r="S115" i="11"/>
  <c r="T115" i="11"/>
  <c r="U115" i="11"/>
  <c r="V115" i="11"/>
  <c r="W115" i="11"/>
  <c r="X115" i="11"/>
  <c r="N116" i="11"/>
  <c r="O116" i="11"/>
  <c r="P116" i="11"/>
  <c r="Q116" i="11"/>
  <c r="R116" i="11"/>
  <c r="S116" i="11"/>
  <c r="T116" i="11"/>
  <c r="U116" i="11"/>
  <c r="V116" i="11"/>
  <c r="W116" i="11"/>
  <c r="X116" i="11"/>
  <c r="N117" i="11"/>
  <c r="O117" i="11"/>
  <c r="P117" i="11"/>
  <c r="Q117" i="11"/>
  <c r="R117" i="11"/>
  <c r="S117" i="11"/>
  <c r="T117" i="11"/>
  <c r="U117" i="11"/>
  <c r="V117" i="11"/>
  <c r="W117" i="11"/>
  <c r="X117" i="11"/>
  <c r="N118" i="11"/>
  <c r="O118" i="11"/>
  <c r="P118" i="11"/>
  <c r="Q118" i="11"/>
  <c r="R118" i="11"/>
  <c r="S118" i="11"/>
  <c r="T118" i="11"/>
  <c r="U118" i="11"/>
  <c r="V118" i="11"/>
  <c r="W118" i="11"/>
  <c r="X118" i="11"/>
  <c r="N119" i="11"/>
  <c r="O119" i="11"/>
  <c r="P119" i="11"/>
  <c r="Q119" i="11"/>
  <c r="R119" i="11"/>
  <c r="S119" i="11"/>
  <c r="T119" i="11"/>
  <c r="U119" i="11"/>
  <c r="V119" i="11"/>
  <c r="W119" i="11"/>
  <c r="X119" i="11"/>
  <c r="N121" i="11"/>
  <c r="O121" i="11"/>
  <c r="P121" i="11"/>
  <c r="Q121" i="11"/>
  <c r="R121" i="11"/>
  <c r="S121" i="11"/>
  <c r="T121" i="11"/>
  <c r="U121" i="11"/>
  <c r="V121" i="11"/>
  <c r="W121" i="11"/>
  <c r="X121" i="11"/>
  <c r="N122" i="11"/>
  <c r="O122" i="11"/>
  <c r="P122" i="11"/>
  <c r="Q122" i="11"/>
  <c r="R122" i="11"/>
  <c r="S122" i="11"/>
  <c r="T122" i="11"/>
  <c r="U122" i="11"/>
  <c r="V122" i="11"/>
  <c r="W122" i="11"/>
  <c r="X122" i="11"/>
  <c r="N123" i="11"/>
  <c r="O123" i="11"/>
  <c r="P123" i="11"/>
  <c r="Q123" i="11"/>
  <c r="R123" i="11"/>
  <c r="S123" i="11"/>
  <c r="T123" i="11"/>
  <c r="U123" i="11"/>
  <c r="V123" i="11"/>
  <c r="W123" i="11"/>
  <c r="X123" i="11"/>
  <c r="N124" i="11"/>
  <c r="O124" i="11"/>
  <c r="P124" i="11"/>
  <c r="Q124" i="11"/>
  <c r="R124" i="11"/>
  <c r="S124" i="11"/>
  <c r="T124" i="11"/>
  <c r="U124" i="11"/>
  <c r="V124" i="11"/>
  <c r="W124" i="11"/>
  <c r="X124" i="11"/>
  <c r="N125" i="11"/>
  <c r="O125" i="11"/>
  <c r="P125" i="11"/>
  <c r="Q125" i="11"/>
  <c r="R125" i="11"/>
  <c r="S125" i="11"/>
  <c r="T125" i="11"/>
  <c r="U125" i="11"/>
  <c r="V125" i="11"/>
  <c r="W125" i="11"/>
  <c r="X125" i="11"/>
  <c r="N126" i="11"/>
  <c r="O126" i="11"/>
  <c r="P126" i="11"/>
  <c r="Q126" i="11"/>
  <c r="R126" i="11"/>
  <c r="S126" i="11"/>
  <c r="T126" i="11"/>
  <c r="U126" i="11"/>
  <c r="V126" i="11"/>
  <c r="W126" i="11"/>
  <c r="X126" i="11"/>
  <c r="N127" i="11"/>
  <c r="O127" i="11"/>
  <c r="P127" i="11"/>
  <c r="Q127" i="11"/>
  <c r="R127" i="11"/>
  <c r="S127" i="11"/>
  <c r="T127" i="11"/>
  <c r="U127" i="11"/>
  <c r="V127" i="11"/>
  <c r="W127" i="11"/>
  <c r="X127" i="11"/>
  <c r="N128" i="11"/>
  <c r="O128" i="11"/>
  <c r="P128" i="11"/>
  <c r="Q128" i="11"/>
  <c r="R128" i="11"/>
  <c r="S128" i="11"/>
  <c r="T128" i="11"/>
  <c r="U128" i="11"/>
  <c r="V128" i="11"/>
  <c r="W128" i="11"/>
  <c r="X128" i="11"/>
  <c r="N129" i="11"/>
  <c r="O129" i="11"/>
  <c r="P129" i="11"/>
  <c r="Q129" i="11"/>
  <c r="R129" i="11"/>
  <c r="S129" i="11"/>
  <c r="T129" i="11"/>
  <c r="U129" i="11"/>
  <c r="V129" i="11"/>
  <c r="W129" i="11"/>
  <c r="X129" i="11"/>
  <c r="N130" i="11"/>
  <c r="O130" i="11"/>
  <c r="P130" i="11"/>
  <c r="Q130" i="11"/>
  <c r="R130" i="11"/>
  <c r="S130" i="11"/>
  <c r="T130" i="11"/>
  <c r="U130" i="11"/>
  <c r="V130" i="11"/>
  <c r="W130" i="11"/>
  <c r="X130" i="11"/>
  <c r="N131" i="11"/>
  <c r="O131" i="11"/>
  <c r="P131" i="11"/>
  <c r="Q131" i="11"/>
  <c r="R131" i="11"/>
  <c r="S131" i="11"/>
  <c r="T131" i="11"/>
  <c r="U131" i="11"/>
  <c r="V131" i="11"/>
  <c r="W131" i="11"/>
  <c r="X131" i="11"/>
  <c r="N132" i="11"/>
  <c r="O132" i="11"/>
  <c r="P132" i="11"/>
  <c r="Q132" i="11"/>
  <c r="R132" i="11"/>
  <c r="S132" i="11"/>
  <c r="T132" i="11"/>
  <c r="U132" i="11"/>
  <c r="V132" i="11"/>
  <c r="W132" i="11"/>
  <c r="X132" i="11"/>
  <c r="N133" i="11"/>
  <c r="O133" i="11"/>
  <c r="P133" i="11"/>
  <c r="Q133" i="11"/>
  <c r="R133" i="11"/>
  <c r="S133" i="11"/>
  <c r="T133" i="11"/>
  <c r="U133" i="11"/>
  <c r="V133" i="11"/>
  <c r="W133" i="11"/>
  <c r="X133" i="11"/>
  <c r="N134" i="11"/>
  <c r="O134" i="11"/>
  <c r="P134" i="11"/>
  <c r="Q134" i="11"/>
  <c r="R134" i="11"/>
  <c r="S134" i="11"/>
  <c r="T134" i="11"/>
  <c r="U134" i="11"/>
  <c r="V134" i="11"/>
  <c r="W134" i="11"/>
  <c r="X134" i="11"/>
  <c r="N135" i="11"/>
  <c r="O135" i="11"/>
  <c r="P135" i="11"/>
  <c r="Q135" i="11"/>
  <c r="R135" i="11"/>
  <c r="S135" i="11"/>
  <c r="T135" i="11"/>
  <c r="U135" i="11"/>
  <c r="V135" i="11"/>
  <c r="W135" i="11"/>
  <c r="X135" i="11"/>
  <c r="N136" i="11"/>
  <c r="O136" i="11"/>
  <c r="P136" i="11"/>
  <c r="Q136" i="11"/>
  <c r="R136" i="11"/>
  <c r="S136" i="11"/>
  <c r="T136" i="11"/>
  <c r="U136" i="11"/>
  <c r="V136" i="11"/>
  <c r="W136" i="11"/>
  <c r="X136" i="11"/>
  <c r="N137" i="11"/>
  <c r="O137" i="11"/>
  <c r="P137" i="11"/>
  <c r="Q137" i="11"/>
  <c r="R137" i="11"/>
  <c r="S137" i="11"/>
  <c r="T137" i="11"/>
  <c r="U137" i="11"/>
  <c r="V137" i="11"/>
  <c r="W137" i="11"/>
  <c r="X137" i="11"/>
  <c r="N138" i="11"/>
  <c r="O138" i="11"/>
  <c r="P138" i="11"/>
  <c r="Q138" i="11"/>
  <c r="R138" i="11"/>
  <c r="S138" i="11"/>
  <c r="T138" i="11"/>
  <c r="U138" i="11"/>
  <c r="V138" i="11"/>
  <c r="W138" i="11"/>
  <c r="X138" i="11"/>
  <c r="N139" i="11"/>
  <c r="O139" i="11"/>
  <c r="P139" i="11"/>
  <c r="Q139" i="11"/>
  <c r="R139" i="11"/>
  <c r="S139" i="11"/>
  <c r="T139" i="11"/>
  <c r="U139" i="11"/>
  <c r="V139" i="11"/>
  <c r="W139" i="11"/>
  <c r="X139" i="11"/>
  <c r="N140" i="11"/>
  <c r="O140" i="11"/>
  <c r="P140" i="11"/>
  <c r="Q140" i="11"/>
  <c r="R140" i="11"/>
  <c r="S140" i="11"/>
  <c r="T140" i="11"/>
  <c r="U140" i="11"/>
  <c r="V140" i="11"/>
  <c r="W140" i="11"/>
  <c r="X140" i="11"/>
  <c r="N141" i="11"/>
  <c r="O141" i="11"/>
  <c r="P141" i="11"/>
  <c r="Q141" i="11"/>
  <c r="R141" i="11"/>
  <c r="S141" i="11"/>
  <c r="T141" i="11"/>
  <c r="U141" i="11"/>
  <c r="V141" i="11"/>
  <c r="W141" i="11"/>
  <c r="X141" i="11"/>
  <c r="N142" i="11"/>
  <c r="O142" i="11"/>
  <c r="P142" i="11"/>
  <c r="Q142" i="11"/>
  <c r="R142" i="11"/>
  <c r="S142" i="11"/>
  <c r="T142" i="11"/>
  <c r="U142" i="11"/>
  <c r="V142" i="11"/>
  <c r="W142" i="11"/>
  <c r="X142" i="11"/>
  <c r="N143" i="11"/>
  <c r="O143" i="11"/>
  <c r="P143" i="11"/>
  <c r="Q143" i="11"/>
  <c r="R143" i="11"/>
  <c r="S143" i="11"/>
  <c r="T143" i="11"/>
  <c r="U143" i="11"/>
  <c r="V143" i="11"/>
  <c r="W143" i="11"/>
  <c r="X143" i="11"/>
  <c r="N144" i="11"/>
  <c r="O144" i="11"/>
  <c r="P144" i="11"/>
  <c r="Q144" i="11"/>
  <c r="R144" i="11"/>
  <c r="S144" i="11"/>
  <c r="T144" i="11"/>
  <c r="U144" i="11"/>
  <c r="V144" i="11"/>
  <c r="W144" i="11"/>
  <c r="X144" i="11"/>
  <c r="N145" i="11"/>
  <c r="O145" i="11"/>
  <c r="P145" i="11"/>
  <c r="Q145" i="11"/>
  <c r="R145" i="11"/>
  <c r="S145" i="11"/>
  <c r="T145" i="11"/>
  <c r="U145" i="11"/>
  <c r="V145" i="11"/>
  <c r="W145" i="11"/>
  <c r="X145" i="11"/>
  <c r="U61" i="11"/>
  <c r="U105" i="11" s="1"/>
  <c r="V61" i="11"/>
  <c r="V105" i="11" s="1"/>
  <c r="W61" i="11"/>
  <c r="W105" i="11" s="1"/>
  <c r="X61" i="11"/>
  <c r="X105" i="11" s="1"/>
  <c r="N61" i="11"/>
  <c r="N105" i="11" s="1"/>
  <c r="O61" i="11"/>
  <c r="O105" i="11" s="1"/>
  <c r="P61" i="11"/>
  <c r="P105" i="11" s="1"/>
  <c r="Q61" i="11"/>
  <c r="Q105" i="11" s="1"/>
  <c r="R61" i="11"/>
  <c r="R105" i="11" s="1"/>
  <c r="S61" i="11"/>
  <c r="S105" i="11" s="1"/>
  <c r="T61" i="11"/>
  <c r="T105" i="11" s="1"/>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E6" i="10"/>
  <c r="E6" i="11"/>
  <c r="E4" i="10"/>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5" i="11"/>
  <c r="A74" i="11"/>
  <c r="A73" i="11"/>
  <c r="A72" i="11"/>
  <c r="A71" i="11"/>
  <c r="A70" i="11"/>
  <c r="A69" i="11"/>
  <c r="A68" i="11"/>
  <c r="A67" i="11"/>
  <c r="A65" i="11"/>
  <c r="A64" i="11"/>
  <c r="A63" i="11"/>
  <c r="A62" i="11"/>
  <c r="A19"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E4" i="11"/>
  <c r="L8" i="9" l="1"/>
  <c r="E18" i="14" s="1"/>
  <c r="AX73" i="1"/>
  <c r="AX61" i="1"/>
  <c r="AX67" i="1"/>
  <c r="AX32" i="1"/>
  <c r="AX50" i="1"/>
  <c r="G59" i="10"/>
  <c r="F103" i="10"/>
  <c r="E103" i="10"/>
  <c r="B75" i="1"/>
  <c r="B77" i="1" s="1"/>
  <c r="B79" i="1" s="1"/>
  <c r="H59" i="10" l="1"/>
  <c r="G103" i="10"/>
  <c r="B81" i="1"/>
  <c r="B83" i="1" s="1"/>
  <c r="B78" i="1"/>
  <c r="E6" i="2"/>
  <c r="L6" i="7"/>
  <c r="E21" i="14" s="1"/>
  <c r="I59" i="10" l="1"/>
  <c r="H103" i="10"/>
  <c r="D25" i="15"/>
  <c r="E25" i="15" s="1"/>
  <c r="F25" i="15" s="1"/>
  <c r="G25" i="15" s="1"/>
  <c r="H25" i="15" s="1"/>
  <c r="I25" i="15" s="1"/>
  <c r="J25" i="15" s="1"/>
  <c r="K25" i="15" s="1"/>
  <c r="L25" i="15" s="1"/>
  <c r="M25" i="15" s="1"/>
  <c r="N25" i="15" s="1"/>
  <c r="O25" i="15" s="1"/>
  <c r="P25" i="15" s="1"/>
  <c r="Q25" i="15" s="1"/>
  <c r="R25" i="15" s="1"/>
  <c r="S25" i="15" s="1"/>
  <c r="T25" i="15" s="1"/>
  <c r="U25" i="15" s="1"/>
  <c r="V25" i="15" s="1"/>
  <c r="W25" i="15" s="1"/>
  <c r="X25" i="15" s="1"/>
  <c r="Y25" i="15" s="1"/>
  <c r="Z25" i="15" s="1"/>
  <c r="AA25" i="15" s="1"/>
  <c r="AB25" i="15" s="1"/>
  <c r="AC25" i="15" s="1"/>
  <c r="AD25" i="15" s="1"/>
  <c r="AE25" i="15" s="1"/>
  <c r="AF25" i="15" s="1"/>
  <c r="AG25" i="15" s="1"/>
  <c r="AH25" i="15" s="1"/>
  <c r="AI25" i="15" s="1"/>
  <c r="AJ25" i="15" s="1"/>
  <c r="AK25" i="15" s="1"/>
  <c r="AL25" i="15" s="1"/>
  <c r="J59" i="10" l="1"/>
  <c r="I103" i="10"/>
  <c r="K59" i="10" l="1"/>
  <c r="J103" i="10"/>
  <c r="C62" i="9"/>
  <c r="C63" i="9"/>
  <c r="C61" i="9"/>
  <c r="E61" i="11"/>
  <c r="E105" i="11" s="1"/>
  <c r="F61" i="11"/>
  <c r="F105" i="11" s="1"/>
  <c r="G61" i="11"/>
  <c r="G105" i="11" s="1"/>
  <c r="H61" i="11"/>
  <c r="H105" i="11" s="1"/>
  <c r="I61" i="11"/>
  <c r="I105" i="11" s="1"/>
  <c r="J61" i="11"/>
  <c r="J105" i="11" s="1"/>
  <c r="K61" i="11"/>
  <c r="K105" i="11" s="1"/>
  <c r="L61" i="11"/>
  <c r="L105" i="11" s="1"/>
  <c r="M61" i="11"/>
  <c r="M105" i="11" s="1"/>
  <c r="E4" i="14"/>
  <c r="E2" i="14"/>
  <c r="L59" i="10" l="1"/>
  <c r="K103" i="10"/>
  <c r="M59" i="10" l="1"/>
  <c r="L103" i="10"/>
  <c r="E6" i="14"/>
  <c r="A21" i="11"/>
  <c r="N59" i="10" l="1"/>
  <c r="M103" i="10"/>
  <c r="G15" i="9"/>
  <c r="G59" i="9" s="1"/>
  <c r="G103" i="9" s="1"/>
  <c r="F15" i="10"/>
  <c r="A66" i="11"/>
  <c r="O59" i="10" l="1"/>
  <c r="N103" i="10"/>
  <c r="H15" i="9"/>
  <c r="H59" i="9" s="1"/>
  <c r="H103" i="9" s="1"/>
  <c r="G15" i="10"/>
  <c r="G17" i="1" l="1"/>
  <c r="P59" i="10"/>
  <c r="O103" i="10"/>
  <c r="I15" i="9"/>
  <c r="I59" i="9" s="1"/>
  <c r="I103" i="9" s="1"/>
  <c r="H15" i="10"/>
  <c r="H17" i="1" l="1"/>
  <c r="Q59" i="10"/>
  <c r="P103" i="10"/>
  <c r="N120" i="11"/>
  <c r="N146" i="11" s="1"/>
  <c r="O18" i="1" s="1"/>
  <c r="J15" i="9"/>
  <c r="J59" i="9" s="1"/>
  <c r="J103" i="9" s="1"/>
  <c r="I15" i="10"/>
  <c r="A22" i="11"/>
  <c r="A24" i="11"/>
  <c r="A26" i="11"/>
  <c r="A27" i="11"/>
  <c r="A25" i="11"/>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04" i="9"/>
  <c r="O144" i="9"/>
  <c r="N144" i="9"/>
  <c r="M144" i="9"/>
  <c r="L144" i="9"/>
  <c r="K144" i="9"/>
  <c r="J144" i="9"/>
  <c r="I144" i="9"/>
  <c r="H144" i="9"/>
  <c r="G144"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60" i="9"/>
  <c r="O100" i="9"/>
  <c r="N100" i="9"/>
  <c r="M100" i="9"/>
  <c r="L100" i="9"/>
  <c r="K100" i="9"/>
  <c r="J100" i="9"/>
  <c r="I100" i="9"/>
  <c r="H100" i="9"/>
  <c r="G100" i="9"/>
  <c r="A20" i="11" l="1"/>
  <c r="A18" i="11"/>
  <c r="I17" i="1"/>
  <c r="N109" i="10"/>
  <c r="N106" i="10"/>
  <c r="N105" i="10"/>
  <c r="N108" i="10"/>
  <c r="N107" i="10"/>
  <c r="N104" i="10"/>
  <c r="N110" i="10"/>
  <c r="R59" i="10"/>
  <c r="Q103" i="10"/>
  <c r="A31" i="11"/>
  <c r="A30" i="11"/>
  <c r="A32" i="11"/>
  <c r="A23" i="11"/>
  <c r="O120" i="11"/>
  <c r="O146" i="11" s="1"/>
  <c r="P18" i="1" s="1"/>
  <c r="A29" i="11"/>
  <c r="A28" i="11"/>
  <c r="K15" i="9"/>
  <c r="K59" i="9" s="1"/>
  <c r="K103" i="9" s="1"/>
  <c r="J15" i="10"/>
  <c r="B4" i="7"/>
  <c r="B2" i="7"/>
  <c r="B6" i="3"/>
  <c r="B4" i="3"/>
  <c r="B2" i="3"/>
  <c r="B6" i="8"/>
  <c r="B4" i="8"/>
  <c r="B2" i="8"/>
  <c r="J17" i="1" l="1"/>
  <c r="O104" i="10"/>
  <c r="O107" i="10"/>
  <c r="O108" i="10"/>
  <c r="O105" i="10"/>
  <c r="N144" i="10"/>
  <c r="O19" i="1" s="1"/>
  <c r="O106" i="10"/>
  <c r="S59" i="10"/>
  <c r="R103" i="10"/>
  <c r="O110" i="10"/>
  <c r="O109" i="10"/>
  <c r="P120" i="11"/>
  <c r="P146" i="11" s="1"/>
  <c r="Q18" i="1" s="1"/>
  <c r="K15" i="10"/>
  <c r="L15" i="9"/>
  <c r="L59" i="9" s="1"/>
  <c r="L103" i="9" s="1"/>
  <c r="D2" i="7"/>
  <c r="D2" i="3"/>
  <c r="D2" i="8"/>
  <c r="O24" i="1" l="1"/>
  <c r="K17" i="1"/>
  <c r="P105" i="10"/>
  <c r="O144" i="10"/>
  <c r="P19" i="1" s="1"/>
  <c r="P108" i="10"/>
  <c r="P109" i="10"/>
  <c r="P110" i="10"/>
  <c r="P107" i="10"/>
  <c r="P104" i="10"/>
  <c r="T59" i="10"/>
  <c r="S103" i="10"/>
  <c r="P106" i="10"/>
  <c r="Q120" i="11"/>
  <c r="Q146" i="11" s="1"/>
  <c r="R18" i="1" s="1"/>
  <c r="M15" i="9"/>
  <c r="M59" i="9" s="1"/>
  <c r="M103" i="9" s="1"/>
  <c r="L15" i="10"/>
  <c r="O56" i="9"/>
  <c r="N52" i="1" s="1"/>
  <c r="N56" i="9"/>
  <c r="M52" i="1" s="1"/>
  <c r="M56" i="9"/>
  <c r="L52" i="1" s="1"/>
  <c r="L56" i="9"/>
  <c r="K52" i="1" s="1"/>
  <c r="K56" i="9"/>
  <c r="J52" i="1" s="1"/>
  <c r="J56" i="9"/>
  <c r="I52" i="1" s="1"/>
  <c r="I56" i="9"/>
  <c r="H52" i="1" s="1"/>
  <c r="H56" i="9"/>
  <c r="G52" i="1" s="1"/>
  <c r="G56" i="9"/>
  <c r="F52" i="1" s="1"/>
  <c r="M143" i="10"/>
  <c r="L143" i="10"/>
  <c r="K143" i="10"/>
  <c r="J143" i="10"/>
  <c r="I143" i="10"/>
  <c r="H143" i="10"/>
  <c r="G143" i="10"/>
  <c r="F143" i="10"/>
  <c r="E143" i="10"/>
  <c r="C143" i="10"/>
  <c r="M142" i="10"/>
  <c r="L142" i="10"/>
  <c r="K142" i="10"/>
  <c r="J142" i="10"/>
  <c r="I142" i="10"/>
  <c r="H142" i="10"/>
  <c r="G142" i="10"/>
  <c r="F142" i="10"/>
  <c r="E142" i="10"/>
  <c r="C142" i="10"/>
  <c r="M141" i="10"/>
  <c r="L141" i="10"/>
  <c r="K141" i="10"/>
  <c r="J141" i="10"/>
  <c r="I141" i="10"/>
  <c r="H141" i="10"/>
  <c r="G141" i="10"/>
  <c r="F141" i="10"/>
  <c r="E141" i="10"/>
  <c r="C141" i="10"/>
  <c r="M140" i="10"/>
  <c r="L140" i="10"/>
  <c r="K140" i="10"/>
  <c r="J140" i="10"/>
  <c r="I140" i="10"/>
  <c r="H140" i="10"/>
  <c r="G140" i="10"/>
  <c r="F140" i="10"/>
  <c r="E140" i="10"/>
  <c r="C140" i="10"/>
  <c r="M139" i="10"/>
  <c r="L139" i="10"/>
  <c r="K139" i="10"/>
  <c r="J139" i="10"/>
  <c r="I139" i="10"/>
  <c r="H139" i="10"/>
  <c r="G139" i="10"/>
  <c r="F139" i="10"/>
  <c r="E139" i="10"/>
  <c r="C139" i="10"/>
  <c r="M138" i="10"/>
  <c r="L138" i="10"/>
  <c r="K138" i="10"/>
  <c r="J138" i="10"/>
  <c r="I138" i="10"/>
  <c r="H138" i="10"/>
  <c r="G138" i="10"/>
  <c r="F138" i="10"/>
  <c r="E138" i="10"/>
  <c r="C138" i="10"/>
  <c r="M137" i="10"/>
  <c r="L137" i="10"/>
  <c r="K137" i="10"/>
  <c r="J137" i="10"/>
  <c r="I137" i="10"/>
  <c r="H137" i="10"/>
  <c r="G137" i="10"/>
  <c r="F137" i="10"/>
  <c r="E137" i="10"/>
  <c r="C137" i="10"/>
  <c r="M136" i="10"/>
  <c r="L136" i="10"/>
  <c r="K136" i="10"/>
  <c r="J136" i="10"/>
  <c r="I136" i="10"/>
  <c r="H136" i="10"/>
  <c r="G136" i="10"/>
  <c r="F136" i="10"/>
  <c r="E136" i="10"/>
  <c r="C136" i="10"/>
  <c r="M135" i="10"/>
  <c r="L135" i="10"/>
  <c r="K135" i="10"/>
  <c r="J135" i="10"/>
  <c r="I135" i="10"/>
  <c r="H135" i="10"/>
  <c r="G135" i="10"/>
  <c r="F135" i="10"/>
  <c r="E135" i="10"/>
  <c r="C135" i="10"/>
  <c r="M134" i="10"/>
  <c r="L134" i="10"/>
  <c r="K134" i="10"/>
  <c r="J134" i="10"/>
  <c r="I134" i="10"/>
  <c r="H134" i="10"/>
  <c r="G134" i="10"/>
  <c r="F134" i="10"/>
  <c r="E134" i="10"/>
  <c r="C134" i="10"/>
  <c r="M133" i="10"/>
  <c r="L133" i="10"/>
  <c r="K133" i="10"/>
  <c r="J133" i="10"/>
  <c r="I133" i="10"/>
  <c r="H133" i="10"/>
  <c r="G133" i="10"/>
  <c r="F133" i="10"/>
  <c r="E133" i="10"/>
  <c r="C133" i="10"/>
  <c r="M132" i="10"/>
  <c r="L132" i="10"/>
  <c r="K132" i="10"/>
  <c r="J132" i="10"/>
  <c r="I132" i="10"/>
  <c r="H132" i="10"/>
  <c r="G132" i="10"/>
  <c r="F132" i="10"/>
  <c r="E132" i="10"/>
  <c r="C132" i="10"/>
  <c r="M131" i="10"/>
  <c r="L131" i="10"/>
  <c r="K131" i="10"/>
  <c r="J131" i="10"/>
  <c r="I131" i="10"/>
  <c r="H131" i="10"/>
  <c r="G131" i="10"/>
  <c r="F131" i="10"/>
  <c r="E131" i="10"/>
  <c r="C131" i="10"/>
  <c r="M130" i="10"/>
  <c r="L130" i="10"/>
  <c r="K130" i="10"/>
  <c r="J130" i="10"/>
  <c r="I130" i="10"/>
  <c r="H130" i="10"/>
  <c r="G130" i="10"/>
  <c r="F130" i="10"/>
  <c r="E130" i="10"/>
  <c r="C130" i="10"/>
  <c r="M129" i="10"/>
  <c r="L129" i="10"/>
  <c r="K129" i="10"/>
  <c r="J129" i="10"/>
  <c r="I129" i="10"/>
  <c r="H129" i="10"/>
  <c r="G129" i="10"/>
  <c r="F129" i="10"/>
  <c r="E129" i="10"/>
  <c r="C129" i="10"/>
  <c r="M128" i="10"/>
  <c r="L128" i="10"/>
  <c r="K128" i="10"/>
  <c r="J128" i="10"/>
  <c r="I128" i="10"/>
  <c r="H128" i="10"/>
  <c r="G128" i="10"/>
  <c r="F128" i="10"/>
  <c r="E128" i="10"/>
  <c r="C128" i="10"/>
  <c r="M127" i="10"/>
  <c r="L127" i="10"/>
  <c r="K127" i="10"/>
  <c r="J127" i="10"/>
  <c r="I127" i="10"/>
  <c r="H127" i="10"/>
  <c r="G127" i="10"/>
  <c r="F127" i="10"/>
  <c r="E127" i="10"/>
  <c r="C127" i="10"/>
  <c r="M126" i="10"/>
  <c r="L126" i="10"/>
  <c r="K126" i="10"/>
  <c r="J126" i="10"/>
  <c r="I126" i="10"/>
  <c r="H126" i="10"/>
  <c r="G126" i="10"/>
  <c r="F126" i="10"/>
  <c r="E126" i="10"/>
  <c r="C126" i="10"/>
  <c r="M125" i="10"/>
  <c r="L125" i="10"/>
  <c r="K125" i="10"/>
  <c r="J125" i="10"/>
  <c r="I125" i="10"/>
  <c r="H125" i="10"/>
  <c r="G125" i="10"/>
  <c r="F125" i="10"/>
  <c r="E125" i="10"/>
  <c r="C125" i="10"/>
  <c r="M124" i="10"/>
  <c r="L124" i="10"/>
  <c r="K124" i="10"/>
  <c r="J124" i="10"/>
  <c r="I124" i="10"/>
  <c r="H124" i="10"/>
  <c r="G124" i="10"/>
  <c r="F124" i="10"/>
  <c r="E124" i="10"/>
  <c r="C124" i="10"/>
  <c r="M123" i="10"/>
  <c r="L123" i="10"/>
  <c r="K123" i="10"/>
  <c r="J123" i="10"/>
  <c r="I123" i="10"/>
  <c r="H123" i="10"/>
  <c r="G123" i="10"/>
  <c r="F123" i="10"/>
  <c r="E123" i="10"/>
  <c r="C123" i="10"/>
  <c r="M122" i="10"/>
  <c r="L122" i="10"/>
  <c r="K122" i="10"/>
  <c r="J122" i="10"/>
  <c r="I122" i="10"/>
  <c r="H122" i="10"/>
  <c r="G122" i="10"/>
  <c r="F122" i="10"/>
  <c r="E122" i="10"/>
  <c r="C122" i="10"/>
  <c r="M121" i="10"/>
  <c r="L121" i="10"/>
  <c r="K121" i="10"/>
  <c r="J121" i="10"/>
  <c r="I121" i="10"/>
  <c r="H121" i="10"/>
  <c r="G121" i="10"/>
  <c r="F121" i="10"/>
  <c r="E121" i="10"/>
  <c r="C121" i="10"/>
  <c r="M120" i="10"/>
  <c r="L120" i="10"/>
  <c r="K120" i="10"/>
  <c r="J120" i="10"/>
  <c r="I120" i="10"/>
  <c r="H120" i="10"/>
  <c r="G120" i="10"/>
  <c r="F120" i="10"/>
  <c r="E120" i="10"/>
  <c r="C120" i="10"/>
  <c r="M119" i="10"/>
  <c r="L119" i="10"/>
  <c r="K119" i="10"/>
  <c r="J119" i="10"/>
  <c r="I119" i="10"/>
  <c r="H119" i="10"/>
  <c r="G119" i="10"/>
  <c r="F119" i="10"/>
  <c r="E119" i="10"/>
  <c r="C119" i="10"/>
  <c r="M118" i="10"/>
  <c r="L118" i="10"/>
  <c r="K118" i="10"/>
  <c r="J118" i="10"/>
  <c r="I118" i="10"/>
  <c r="H118" i="10"/>
  <c r="G118" i="10"/>
  <c r="F118" i="10"/>
  <c r="E118" i="10"/>
  <c r="C118" i="10"/>
  <c r="M117" i="10"/>
  <c r="L117" i="10"/>
  <c r="K117" i="10"/>
  <c r="J117" i="10"/>
  <c r="I117" i="10"/>
  <c r="H117" i="10"/>
  <c r="G117" i="10"/>
  <c r="F117" i="10"/>
  <c r="E117" i="10"/>
  <c r="C117" i="10"/>
  <c r="M116" i="10"/>
  <c r="L116" i="10"/>
  <c r="K116" i="10"/>
  <c r="J116" i="10"/>
  <c r="I116" i="10"/>
  <c r="H116" i="10"/>
  <c r="G116" i="10"/>
  <c r="F116" i="10"/>
  <c r="E116" i="10"/>
  <c r="C116" i="10"/>
  <c r="M115" i="10"/>
  <c r="L115" i="10"/>
  <c r="K115" i="10"/>
  <c r="J115" i="10"/>
  <c r="I115" i="10"/>
  <c r="H115" i="10"/>
  <c r="G115" i="10"/>
  <c r="F115" i="10"/>
  <c r="E115" i="10"/>
  <c r="C115" i="10"/>
  <c r="M114" i="10"/>
  <c r="L114" i="10"/>
  <c r="K114" i="10"/>
  <c r="J114" i="10"/>
  <c r="I114" i="10"/>
  <c r="H114" i="10"/>
  <c r="G114" i="10"/>
  <c r="F114" i="10"/>
  <c r="E114" i="10"/>
  <c r="C114" i="10"/>
  <c r="M113" i="10"/>
  <c r="L113" i="10"/>
  <c r="K113" i="10"/>
  <c r="J113" i="10"/>
  <c r="I113" i="10"/>
  <c r="H113" i="10"/>
  <c r="G113" i="10"/>
  <c r="F113" i="10"/>
  <c r="E113" i="10"/>
  <c r="C113" i="10"/>
  <c r="M112" i="10"/>
  <c r="L112" i="10"/>
  <c r="K112" i="10"/>
  <c r="J112" i="10"/>
  <c r="I112" i="10"/>
  <c r="H112" i="10"/>
  <c r="G112" i="10"/>
  <c r="F112" i="10"/>
  <c r="E112" i="10"/>
  <c r="C112" i="10"/>
  <c r="M111" i="10"/>
  <c r="L111" i="10"/>
  <c r="K111" i="10"/>
  <c r="J111" i="10"/>
  <c r="I111" i="10"/>
  <c r="H111" i="10"/>
  <c r="G111" i="10"/>
  <c r="F111" i="10"/>
  <c r="E111" i="10"/>
  <c r="C111" i="10"/>
  <c r="M110" i="10"/>
  <c r="L110" i="10"/>
  <c r="K110" i="10"/>
  <c r="J110" i="10"/>
  <c r="I110" i="10"/>
  <c r="H110" i="10"/>
  <c r="G110" i="10"/>
  <c r="F110" i="10"/>
  <c r="E110" i="10"/>
  <c r="M109" i="10"/>
  <c r="L109" i="10"/>
  <c r="K109" i="10"/>
  <c r="J109" i="10"/>
  <c r="I109" i="10"/>
  <c r="H109" i="10"/>
  <c r="G109" i="10"/>
  <c r="F109" i="10"/>
  <c r="E109" i="10"/>
  <c r="M108" i="10"/>
  <c r="L108" i="10"/>
  <c r="K108" i="10"/>
  <c r="J108" i="10"/>
  <c r="I108" i="10"/>
  <c r="H108" i="10"/>
  <c r="G108" i="10"/>
  <c r="F108" i="10"/>
  <c r="E108" i="10"/>
  <c r="M107" i="10"/>
  <c r="L107" i="10"/>
  <c r="K107" i="10"/>
  <c r="J107" i="10"/>
  <c r="I107" i="10"/>
  <c r="H107" i="10"/>
  <c r="G107" i="10"/>
  <c r="F107" i="10"/>
  <c r="E107" i="10"/>
  <c r="M106" i="10"/>
  <c r="L106" i="10"/>
  <c r="K106" i="10"/>
  <c r="J106" i="10"/>
  <c r="I106" i="10"/>
  <c r="H106" i="10"/>
  <c r="G106" i="10"/>
  <c r="F106" i="10"/>
  <c r="E106" i="10"/>
  <c r="M105" i="10"/>
  <c r="L105" i="10"/>
  <c r="K105" i="10"/>
  <c r="J105" i="10"/>
  <c r="I105" i="10"/>
  <c r="H105" i="10"/>
  <c r="G105" i="10"/>
  <c r="F105" i="10"/>
  <c r="M104" i="10"/>
  <c r="L104" i="10"/>
  <c r="K104" i="10"/>
  <c r="J104" i="10"/>
  <c r="I104" i="10"/>
  <c r="H104" i="10"/>
  <c r="G104" i="10"/>
  <c r="F104"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110" i="10" s="1"/>
  <c r="C65" i="10"/>
  <c r="C109" i="10" s="1"/>
  <c r="C64" i="10"/>
  <c r="C108" i="10" s="1"/>
  <c r="C63" i="10"/>
  <c r="C107" i="10" s="1"/>
  <c r="C62" i="10"/>
  <c r="C106" i="10" s="1"/>
  <c r="C61" i="10"/>
  <c r="C105" i="10" s="1"/>
  <c r="C60" i="10"/>
  <c r="C104" i="10" s="1"/>
  <c r="M56" i="10"/>
  <c r="L56" i="10"/>
  <c r="K56" i="10"/>
  <c r="J56" i="10"/>
  <c r="I56" i="10"/>
  <c r="H56" i="10"/>
  <c r="G56" i="10"/>
  <c r="F56" i="10"/>
  <c r="E56" i="10"/>
  <c r="E107" i="11"/>
  <c r="F107" i="11"/>
  <c r="G107" i="11"/>
  <c r="H107" i="11"/>
  <c r="I107" i="11"/>
  <c r="J107" i="11"/>
  <c r="K107" i="11"/>
  <c r="L107" i="11"/>
  <c r="M107" i="11"/>
  <c r="E108" i="11"/>
  <c r="F108" i="11"/>
  <c r="G108" i="11"/>
  <c r="H108" i="11"/>
  <c r="I108" i="11"/>
  <c r="J108" i="11"/>
  <c r="K108" i="11"/>
  <c r="L108" i="11"/>
  <c r="M108" i="11"/>
  <c r="E109" i="11"/>
  <c r="F109" i="11"/>
  <c r="G109" i="11"/>
  <c r="H109" i="11"/>
  <c r="I109" i="11"/>
  <c r="J109" i="11"/>
  <c r="K109" i="11"/>
  <c r="L109" i="11"/>
  <c r="M109" i="11"/>
  <c r="E110" i="11"/>
  <c r="F110" i="11"/>
  <c r="G110" i="11"/>
  <c r="H110" i="11"/>
  <c r="I110" i="11"/>
  <c r="J110" i="11"/>
  <c r="K110" i="11"/>
  <c r="L110" i="11"/>
  <c r="M110" i="11"/>
  <c r="E111" i="11"/>
  <c r="F111" i="11"/>
  <c r="G111" i="11"/>
  <c r="H111" i="11"/>
  <c r="I111" i="11"/>
  <c r="J111" i="11"/>
  <c r="K111" i="11"/>
  <c r="L111" i="11"/>
  <c r="M111" i="11"/>
  <c r="E112" i="11"/>
  <c r="F112" i="11"/>
  <c r="G112" i="11"/>
  <c r="H112" i="11"/>
  <c r="I112" i="11"/>
  <c r="J112" i="11"/>
  <c r="K112" i="11"/>
  <c r="L112" i="11"/>
  <c r="M112" i="11"/>
  <c r="E113" i="11"/>
  <c r="F113" i="11"/>
  <c r="G113" i="11"/>
  <c r="H113" i="11"/>
  <c r="I113" i="11"/>
  <c r="J113" i="11"/>
  <c r="K113" i="11"/>
  <c r="L113" i="11"/>
  <c r="M113" i="11"/>
  <c r="E114" i="11"/>
  <c r="F114" i="11"/>
  <c r="G114" i="11"/>
  <c r="H114" i="11"/>
  <c r="I114" i="11"/>
  <c r="J114" i="11"/>
  <c r="K114" i="11"/>
  <c r="L114" i="11"/>
  <c r="M114" i="11"/>
  <c r="E115" i="11"/>
  <c r="F115" i="11"/>
  <c r="G115" i="11"/>
  <c r="H115" i="11"/>
  <c r="I115" i="11"/>
  <c r="J115" i="11"/>
  <c r="K115" i="11"/>
  <c r="L115" i="11"/>
  <c r="M115" i="11"/>
  <c r="E116" i="11"/>
  <c r="F116" i="11"/>
  <c r="G116" i="11"/>
  <c r="H116" i="11"/>
  <c r="I116" i="11"/>
  <c r="J116" i="11"/>
  <c r="K116" i="11"/>
  <c r="L116" i="11"/>
  <c r="M116" i="11"/>
  <c r="E117" i="11"/>
  <c r="F117" i="11"/>
  <c r="G117" i="11"/>
  <c r="H117" i="11"/>
  <c r="I117" i="11"/>
  <c r="J117" i="11"/>
  <c r="K117" i="11"/>
  <c r="L117" i="11"/>
  <c r="M117" i="11"/>
  <c r="E118" i="11"/>
  <c r="F118" i="11"/>
  <c r="G118" i="11"/>
  <c r="H118" i="11"/>
  <c r="I118" i="11"/>
  <c r="J118" i="11"/>
  <c r="K118" i="11"/>
  <c r="L118" i="11"/>
  <c r="M118" i="11"/>
  <c r="E119" i="11"/>
  <c r="F119" i="11"/>
  <c r="G119" i="11"/>
  <c r="H119" i="11"/>
  <c r="I119" i="11"/>
  <c r="J119" i="11"/>
  <c r="K119" i="11"/>
  <c r="L119" i="11"/>
  <c r="M119" i="11"/>
  <c r="E120" i="11"/>
  <c r="F120" i="11"/>
  <c r="G120" i="11"/>
  <c r="H120" i="11"/>
  <c r="I120" i="11"/>
  <c r="J120" i="11"/>
  <c r="K120" i="11"/>
  <c r="L120" i="11"/>
  <c r="M120" i="11"/>
  <c r="E121" i="11"/>
  <c r="F121" i="11"/>
  <c r="G121" i="11"/>
  <c r="H121" i="11"/>
  <c r="I121" i="11"/>
  <c r="J121" i="11"/>
  <c r="K121" i="11"/>
  <c r="L121" i="11"/>
  <c r="M121" i="11"/>
  <c r="E122" i="11"/>
  <c r="F122" i="11"/>
  <c r="G122" i="11"/>
  <c r="H122" i="11"/>
  <c r="I122" i="11"/>
  <c r="J122" i="11"/>
  <c r="K122" i="11"/>
  <c r="L122" i="11"/>
  <c r="M122" i="11"/>
  <c r="E123" i="11"/>
  <c r="F123" i="11"/>
  <c r="G123" i="11"/>
  <c r="H123" i="11"/>
  <c r="I123" i="11"/>
  <c r="J123" i="11"/>
  <c r="K123" i="11"/>
  <c r="L123" i="11"/>
  <c r="M123" i="11"/>
  <c r="E124" i="11"/>
  <c r="F124" i="11"/>
  <c r="G124" i="11"/>
  <c r="H124" i="11"/>
  <c r="I124" i="11"/>
  <c r="J124" i="11"/>
  <c r="K124" i="11"/>
  <c r="L124" i="11"/>
  <c r="M124" i="11"/>
  <c r="E125" i="11"/>
  <c r="F125" i="11"/>
  <c r="G125" i="11"/>
  <c r="H125" i="11"/>
  <c r="I125" i="11"/>
  <c r="J125" i="11"/>
  <c r="K125" i="11"/>
  <c r="L125" i="11"/>
  <c r="M125" i="11"/>
  <c r="E126" i="11"/>
  <c r="F126" i="11"/>
  <c r="G126" i="11"/>
  <c r="H126" i="11"/>
  <c r="I126" i="11"/>
  <c r="J126" i="11"/>
  <c r="K126" i="11"/>
  <c r="L126" i="11"/>
  <c r="M126" i="11"/>
  <c r="E127" i="11"/>
  <c r="F127" i="11"/>
  <c r="G127" i="11"/>
  <c r="H127" i="11"/>
  <c r="I127" i="11"/>
  <c r="J127" i="11"/>
  <c r="K127" i="11"/>
  <c r="L127" i="11"/>
  <c r="M127" i="11"/>
  <c r="E128" i="11"/>
  <c r="F128" i="11"/>
  <c r="G128" i="11"/>
  <c r="H128" i="11"/>
  <c r="I128" i="11"/>
  <c r="J128" i="11"/>
  <c r="K128" i="11"/>
  <c r="L128" i="11"/>
  <c r="M128" i="11"/>
  <c r="E129" i="11"/>
  <c r="F129" i="11"/>
  <c r="G129" i="11"/>
  <c r="H129" i="11"/>
  <c r="I129" i="11"/>
  <c r="J129" i="11"/>
  <c r="K129" i="11"/>
  <c r="L129" i="11"/>
  <c r="M129" i="11"/>
  <c r="E130" i="11"/>
  <c r="F130" i="11"/>
  <c r="G130" i="11"/>
  <c r="H130" i="11"/>
  <c r="I130" i="11"/>
  <c r="J130" i="11"/>
  <c r="K130" i="11"/>
  <c r="L130" i="11"/>
  <c r="M130" i="11"/>
  <c r="E131" i="11"/>
  <c r="F131" i="11"/>
  <c r="G131" i="11"/>
  <c r="H131" i="11"/>
  <c r="I131" i="11"/>
  <c r="J131" i="11"/>
  <c r="K131" i="11"/>
  <c r="L131" i="11"/>
  <c r="M131" i="11"/>
  <c r="E132" i="11"/>
  <c r="F132" i="11"/>
  <c r="G132" i="11"/>
  <c r="H132" i="11"/>
  <c r="I132" i="11"/>
  <c r="J132" i="11"/>
  <c r="K132" i="11"/>
  <c r="L132" i="11"/>
  <c r="M132" i="11"/>
  <c r="E133" i="11"/>
  <c r="F133" i="11"/>
  <c r="G133" i="11"/>
  <c r="H133" i="11"/>
  <c r="I133" i="11"/>
  <c r="J133" i="11"/>
  <c r="K133" i="11"/>
  <c r="L133" i="11"/>
  <c r="M133" i="11"/>
  <c r="E134" i="11"/>
  <c r="F134" i="11"/>
  <c r="G134" i="11"/>
  <c r="H134" i="11"/>
  <c r="I134" i="11"/>
  <c r="J134" i="11"/>
  <c r="K134" i="11"/>
  <c r="L134" i="11"/>
  <c r="M134" i="11"/>
  <c r="E135" i="11"/>
  <c r="F135" i="11"/>
  <c r="G135" i="11"/>
  <c r="H135" i="11"/>
  <c r="I135" i="11"/>
  <c r="J135" i="11"/>
  <c r="K135" i="11"/>
  <c r="L135" i="11"/>
  <c r="M135" i="11"/>
  <c r="E136" i="11"/>
  <c r="F136" i="11"/>
  <c r="G136" i="11"/>
  <c r="H136" i="11"/>
  <c r="I136" i="11"/>
  <c r="J136" i="11"/>
  <c r="K136" i="11"/>
  <c r="L136" i="11"/>
  <c r="M136" i="11"/>
  <c r="E137" i="11"/>
  <c r="F137" i="11"/>
  <c r="G137" i="11"/>
  <c r="H137" i="11"/>
  <c r="I137" i="11"/>
  <c r="J137" i="11"/>
  <c r="K137" i="11"/>
  <c r="L137" i="11"/>
  <c r="M137" i="11"/>
  <c r="E138" i="11"/>
  <c r="F138" i="11"/>
  <c r="G138" i="11"/>
  <c r="H138" i="11"/>
  <c r="I138" i="11"/>
  <c r="J138" i="11"/>
  <c r="K138" i="11"/>
  <c r="L138" i="11"/>
  <c r="M138" i="11"/>
  <c r="E139" i="11"/>
  <c r="F139" i="11"/>
  <c r="G139" i="11"/>
  <c r="H139" i="11"/>
  <c r="I139" i="11"/>
  <c r="J139" i="11"/>
  <c r="K139" i="11"/>
  <c r="L139" i="11"/>
  <c r="M139" i="11"/>
  <c r="E140" i="11"/>
  <c r="F140" i="11"/>
  <c r="G140" i="11"/>
  <c r="H140" i="11"/>
  <c r="I140" i="11"/>
  <c r="J140" i="11"/>
  <c r="K140" i="11"/>
  <c r="L140" i="11"/>
  <c r="M140" i="11"/>
  <c r="F141" i="11"/>
  <c r="G141" i="11"/>
  <c r="H141" i="11"/>
  <c r="I141" i="11"/>
  <c r="J141" i="11"/>
  <c r="K141" i="11"/>
  <c r="L141" i="11"/>
  <c r="M141" i="11"/>
  <c r="E142" i="11"/>
  <c r="F142" i="11"/>
  <c r="G142" i="11"/>
  <c r="H142" i="11"/>
  <c r="I142" i="11"/>
  <c r="J142" i="11"/>
  <c r="K142" i="11"/>
  <c r="L142" i="11"/>
  <c r="M142" i="11"/>
  <c r="E143" i="11"/>
  <c r="F143" i="11"/>
  <c r="G143" i="11"/>
  <c r="H143" i="11"/>
  <c r="I143" i="11"/>
  <c r="J143" i="11"/>
  <c r="K143" i="11"/>
  <c r="L143" i="11"/>
  <c r="M143" i="11"/>
  <c r="E144" i="11"/>
  <c r="F144" i="11"/>
  <c r="G144" i="11"/>
  <c r="H144" i="11"/>
  <c r="I144" i="11"/>
  <c r="J144" i="11"/>
  <c r="K144" i="11"/>
  <c r="L144" i="11"/>
  <c r="M144" i="11"/>
  <c r="E145" i="11"/>
  <c r="F145" i="11"/>
  <c r="G145" i="11"/>
  <c r="H145" i="11"/>
  <c r="I145" i="11"/>
  <c r="J145" i="11"/>
  <c r="K145" i="11"/>
  <c r="L145" i="11"/>
  <c r="M145" i="11"/>
  <c r="E106" i="11"/>
  <c r="F106" i="11"/>
  <c r="G106" i="11"/>
  <c r="H106" i="11"/>
  <c r="I106" i="11"/>
  <c r="J106" i="11"/>
  <c r="K106" i="11"/>
  <c r="L106" i="11"/>
  <c r="M106"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63" i="11"/>
  <c r="C107" i="11" s="1"/>
  <c r="C64" i="11"/>
  <c r="C108" i="11" s="1"/>
  <c r="C65" i="11"/>
  <c r="C109" i="11" s="1"/>
  <c r="C66" i="11"/>
  <c r="C110" i="11" s="1"/>
  <c r="C67" i="11"/>
  <c r="C111" i="11" s="1"/>
  <c r="C68" i="11"/>
  <c r="C112" i="11" s="1"/>
  <c r="C69" i="11"/>
  <c r="C113" i="11" s="1"/>
  <c r="C70" i="11"/>
  <c r="C114" i="11" s="1"/>
  <c r="C71" i="11"/>
  <c r="C115" i="11" s="1"/>
  <c r="C72" i="11"/>
  <c r="C116" i="11" s="1"/>
  <c r="C73" i="11"/>
  <c r="C117" i="11" s="1"/>
  <c r="C74" i="11"/>
  <c r="C118" i="11" s="1"/>
  <c r="C75" i="11"/>
  <c r="C119" i="11" s="1"/>
  <c r="C76" i="11"/>
  <c r="C120" i="11" s="1"/>
  <c r="C77" i="11"/>
  <c r="C121" i="11" s="1"/>
  <c r="C78" i="11"/>
  <c r="C79" i="11"/>
  <c r="C80" i="11"/>
  <c r="C81" i="11"/>
  <c r="C82" i="11"/>
  <c r="C83" i="11"/>
  <c r="C84" i="11"/>
  <c r="C85" i="11"/>
  <c r="C86" i="11"/>
  <c r="C87" i="11"/>
  <c r="C88" i="11"/>
  <c r="C89" i="11"/>
  <c r="C90" i="11"/>
  <c r="C91" i="11"/>
  <c r="C92" i="11"/>
  <c r="C93" i="11"/>
  <c r="C94" i="11"/>
  <c r="C95" i="11"/>
  <c r="C96" i="11"/>
  <c r="C97" i="11"/>
  <c r="C98" i="11"/>
  <c r="C99" i="11"/>
  <c r="C100" i="11"/>
  <c r="C101" i="11"/>
  <c r="C106" i="11"/>
  <c r="E58" i="11"/>
  <c r="F58" i="11"/>
  <c r="G58" i="11"/>
  <c r="H58" i="11"/>
  <c r="I58" i="11"/>
  <c r="J58" i="11"/>
  <c r="K58" i="11"/>
  <c r="L58" i="11"/>
  <c r="M58" i="11"/>
  <c r="AS52" i="1" l="1"/>
  <c r="A52" i="1" s="1"/>
  <c r="P24" i="1"/>
  <c r="L17" i="1"/>
  <c r="Q104" i="10"/>
  <c r="Q110" i="10"/>
  <c r="Q109" i="10"/>
  <c r="U59" i="10"/>
  <c r="T103" i="10"/>
  <c r="Q107" i="10"/>
  <c r="Q108" i="10"/>
  <c r="Q106" i="10"/>
  <c r="P144" i="10"/>
  <c r="Q19" i="1" s="1"/>
  <c r="Q105" i="10"/>
  <c r="A142" i="11"/>
  <c r="A129" i="11"/>
  <c r="A115" i="11"/>
  <c r="R120" i="11"/>
  <c r="R146" i="11" s="1"/>
  <c r="S18" i="1" s="1"/>
  <c r="AW52" i="1"/>
  <c r="A112" i="10"/>
  <c r="A115" i="10"/>
  <c r="A118" i="10"/>
  <c r="A121" i="10"/>
  <c r="A125" i="10"/>
  <c r="A127" i="10"/>
  <c r="A128" i="10"/>
  <c r="A129" i="10"/>
  <c r="A130" i="10"/>
  <c r="A132" i="10"/>
  <c r="A133" i="10"/>
  <c r="A134" i="10"/>
  <c r="A135" i="10"/>
  <c r="A136" i="10"/>
  <c r="A137" i="10"/>
  <c r="A138" i="10"/>
  <c r="A139" i="10"/>
  <c r="A140" i="10"/>
  <c r="A141" i="10"/>
  <c r="A142" i="10"/>
  <c r="A143" i="10"/>
  <c r="A111" i="10"/>
  <c r="A113" i="10"/>
  <c r="A114" i="10"/>
  <c r="A116" i="10"/>
  <c r="A117" i="10"/>
  <c r="A119" i="10"/>
  <c r="A120" i="10"/>
  <c r="A122" i="10"/>
  <c r="A123" i="10"/>
  <c r="A124" i="10"/>
  <c r="A126" i="10"/>
  <c r="A131" i="10"/>
  <c r="M15" i="10"/>
  <c r="N15" i="9"/>
  <c r="N59" i="9" s="1"/>
  <c r="N103" i="9" s="1"/>
  <c r="I144" i="10"/>
  <c r="J19" i="1" s="1"/>
  <c r="A116" i="11"/>
  <c r="A131" i="11"/>
  <c r="A144" i="11"/>
  <c r="A133" i="11"/>
  <c r="A134" i="11"/>
  <c r="A135" i="11"/>
  <c r="A136" i="11"/>
  <c r="A137" i="11"/>
  <c r="A123" i="11"/>
  <c r="A124" i="11"/>
  <c r="A140" i="11"/>
  <c r="A126" i="11"/>
  <c r="A112" i="11"/>
  <c r="A127" i="11"/>
  <c r="A113" i="11"/>
  <c r="A130" i="11"/>
  <c r="A117" i="11"/>
  <c r="A132" i="11"/>
  <c r="A118" i="11"/>
  <c r="A145" i="11"/>
  <c r="A119" i="11"/>
  <c r="A121" i="11"/>
  <c r="A107" i="11"/>
  <c r="A122" i="11"/>
  <c r="A108" i="11"/>
  <c r="A109" i="11"/>
  <c r="A138" i="11"/>
  <c r="A110" i="11"/>
  <c r="A139" i="11"/>
  <c r="A125" i="11"/>
  <c r="A111" i="11"/>
  <c r="A128" i="11"/>
  <c r="A114" i="11"/>
  <c r="A106" i="11"/>
  <c r="F144" i="10"/>
  <c r="G19" i="1" s="1"/>
  <c r="M146" i="11"/>
  <c r="N18" i="1" s="1"/>
  <c r="J146" i="11"/>
  <c r="K18" i="1" s="1"/>
  <c r="L146" i="11"/>
  <c r="M18" i="1" s="1"/>
  <c r="I146" i="11"/>
  <c r="J18" i="1" s="1"/>
  <c r="F146" i="11"/>
  <c r="G18" i="1" s="1"/>
  <c r="J144" i="10"/>
  <c r="K19" i="1" s="1"/>
  <c r="L144" i="10"/>
  <c r="M19" i="1" s="1"/>
  <c r="E144" i="10"/>
  <c r="F19" i="1" s="1"/>
  <c r="M144" i="10"/>
  <c r="N19" i="1" s="1"/>
  <c r="G144" i="10"/>
  <c r="H19" i="1" s="1"/>
  <c r="H144" i="10"/>
  <c r="I19" i="1" s="1"/>
  <c r="K144" i="10"/>
  <c r="L19" i="1" s="1"/>
  <c r="K146" i="11"/>
  <c r="L18" i="1" s="1"/>
  <c r="H146" i="11"/>
  <c r="I18" i="1" s="1"/>
  <c r="G146" i="11"/>
  <c r="H18" i="1" s="1"/>
  <c r="G44" i="27" l="1"/>
  <c r="H44" i="27" s="1"/>
  <c r="A44" i="27" s="1"/>
  <c r="AY52" i="1"/>
  <c r="M24" i="1"/>
  <c r="Q24" i="1"/>
  <c r="Q77" i="1" s="1"/>
  <c r="Q83" i="1" s="1"/>
  <c r="O40" i="1"/>
  <c r="O77" i="1" s="1"/>
  <c r="O83" i="1" s="1"/>
  <c r="N24" i="1"/>
  <c r="M17" i="1"/>
  <c r="Q144" i="10"/>
  <c r="R19" i="1" s="1"/>
  <c r="R107" i="10"/>
  <c r="V59" i="10"/>
  <c r="U103" i="10"/>
  <c r="R105" i="10"/>
  <c r="R109" i="10"/>
  <c r="R106" i="10"/>
  <c r="R110" i="10"/>
  <c r="R108" i="10"/>
  <c r="R104" i="10"/>
  <c r="A76" i="11"/>
  <c r="S120" i="11"/>
  <c r="O15" i="9"/>
  <c r="O59" i="9" s="1"/>
  <c r="O103" i="9" s="1"/>
  <c r="N15" i="10"/>
  <c r="O73" i="8"/>
  <c r="N73" i="8"/>
  <c r="M73" i="8"/>
  <c r="L73" i="8"/>
  <c r="K73" i="8"/>
  <c r="J73" i="8"/>
  <c r="I73" i="8"/>
  <c r="H73" i="8"/>
  <c r="G73" i="8"/>
  <c r="F73" i="8"/>
  <c r="E73" i="8"/>
  <c r="D73" i="8"/>
  <c r="C73" i="8"/>
  <c r="C68" i="8"/>
  <c r="D68" i="8"/>
  <c r="E68" i="8"/>
  <c r="F68" i="8"/>
  <c r="G68" i="8"/>
  <c r="H68" i="8"/>
  <c r="I68" i="8"/>
  <c r="J68" i="8"/>
  <c r="K68" i="8"/>
  <c r="L68" i="8"/>
  <c r="M68" i="8"/>
  <c r="N68" i="8"/>
  <c r="O68" i="8"/>
  <c r="C69" i="8"/>
  <c r="D69" i="8"/>
  <c r="E69" i="8"/>
  <c r="F69" i="8"/>
  <c r="G69" i="8"/>
  <c r="H69" i="8"/>
  <c r="I69" i="8"/>
  <c r="J69" i="8"/>
  <c r="K69" i="8"/>
  <c r="L69" i="8"/>
  <c r="M69" i="8"/>
  <c r="N69" i="8"/>
  <c r="O69" i="8"/>
  <c r="C70" i="8"/>
  <c r="D70" i="8"/>
  <c r="E70" i="8"/>
  <c r="F70" i="8"/>
  <c r="G70" i="8"/>
  <c r="H70" i="8"/>
  <c r="I70" i="8"/>
  <c r="J70" i="8"/>
  <c r="K70" i="8"/>
  <c r="L70" i="8"/>
  <c r="M70" i="8"/>
  <c r="N70" i="8"/>
  <c r="O70" i="8"/>
  <c r="O67" i="8"/>
  <c r="N67" i="8"/>
  <c r="M67" i="8"/>
  <c r="L67" i="8"/>
  <c r="K67" i="8"/>
  <c r="J67" i="8"/>
  <c r="I67" i="8"/>
  <c r="H67" i="8"/>
  <c r="G67" i="8"/>
  <c r="F67" i="8"/>
  <c r="E67" i="8"/>
  <c r="D67" i="8"/>
  <c r="C67" i="8"/>
  <c r="C62" i="8"/>
  <c r="D62" i="8"/>
  <c r="E62" i="8"/>
  <c r="F62" i="8"/>
  <c r="G62" i="8"/>
  <c r="H62" i="8"/>
  <c r="I62" i="8"/>
  <c r="J62" i="8"/>
  <c r="K62" i="8"/>
  <c r="L62" i="8"/>
  <c r="M62" i="8"/>
  <c r="N62" i="8"/>
  <c r="O62" i="8"/>
  <c r="C63" i="8"/>
  <c r="D63" i="8"/>
  <c r="E63" i="8"/>
  <c r="F63" i="8"/>
  <c r="G63" i="8"/>
  <c r="H63" i="8"/>
  <c r="I63" i="8"/>
  <c r="J63" i="8"/>
  <c r="K63" i="8"/>
  <c r="L63" i="8"/>
  <c r="M63" i="8"/>
  <c r="N63" i="8"/>
  <c r="O63" i="8"/>
  <c r="C64" i="8"/>
  <c r="D64" i="8"/>
  <c r="E64" i="8"/>
  <c r="F64" i="8"/>
  <c r="G64" i="8"/>
  <c r="H64" i="8"/>
  <c r="I64" i="8"/>
  <c r="J64" i="8"/>
  <c r="K64" i="8"/>
  <c r="L64" i="8"/>
  <c r="M64" i="8"/>
  <c r="N64" i="8"/>
  <c r="O64" i="8"/>
  <c r="O61" i="8"/>
  <c r="N61" i="8"/>
  <c r="M61" i="8"/>
  <c r="L61" i="8"/>
  <c r="K61" i="8"/>
  <c r="J61" i="8"/>
  <c r="I61" i="8"/>
  <c r="H61" i="8"/>
  <c r="G61" i="8"/>
  <c r="F61" i="8"/>
  <c r="E61" i="8"/>
  <c r="D61" i="8"/>
  <c r="C61" i="8"/>
  <c r="C53" i="8"/>
  <c r="D53" i="8"/>
  <c r="E53" i="8"/>
  <c r="F53" i="8"/>
  <c r="G53" i="8"/>
  <c r="H53" i="8"/>
  <c r="I53" i="8"/>
  <c r="J53" i="8"/>
  <c r="K53" i="8"/>
  <c r="L53" i="8"/>
  <c r="M53" i="8"/>
  <c r="N53" i="8"/>
  <c r="O53" i="8"/>
  <c r="C54" i="8"/>
  <c r="D54" i="8"/>
  <c r="E54" i="8"/>
  <c r="F54" i="8"/>
  <c r="G54" i="8"/>
  <c r="H54" i="8"/>
  <c r="I54" i="8"/>
  <c r="J54" i="8"/>
  <c r="K54" i="8"/>
  <c r="L54" i="8"/>
  <c r="M54" i="8"/>
  <c r="N54" i="8"/>
  <c r="O54" i="8"/>
  <c r="C55" i="8"/>
  <c r="D55" i="8"/>
  <c r="E55" i="8"/>
  <c r="F55" i="8"/>
  <c r="G55" i="8"/>
  <c r="H55" i="8"/>
  <c r="I55" i="8"/>
  <c r="J55" i="8"/>
  <c r="K55" i="8"/>
  <c r="L55" i="8"/>
  <c r="M55" i="8"/>
  <c r="N55" i="8"/>
  <c r="O55" i="8"/>
  <c r="C56" i="8"/>
  <c r="D56" i="8"/>
  <c r="E56" i="8"/>
  <c r="F56" i="8"/>
  <c r="G56" i="8"/>
  <c r="H56" i="8"/>
  <c r="I56" i="8"/>
  <c r="J56" i="8"/>
  <c r="K56" i="8"/>
  <c r="L56" i="8"/>
  <c r="M56" i="8"/>
  <c r="N56" i="8"/>
  <c r="O56" i="8"/>
  <c r="C57" i="8"/>
  <c r="D57" i="8"/>
  <c r="E57" i="8"/>
  <c r="F57" i="8"/>
  <c r="G57" i="8"/>
  <c r="H57" i="8"/>
  <c r="I57" i="8"/>
  <c r="J57" i="8"/>
  <c r="K57" i="8"/>
  <c r="L57" i="8"/>
  <c r="M57" i="8"/>
  <c r="N57" i="8"/>
  <c r="O57" i="8"/>
  <c r="C58" i="8"/>
  <c r="D58" i="8"/>
  <c r="E58" i="8"/>
  <c r="F58" i="8"/>
  <c r="G58" i="8"/>
  <c r="H58" i="8"/>
  <c r="I58" i="8"/>
  <c r="J58" i="8"/>
  <c r="K58" i="8"/>
  <c r="L58" i="8"/>
  <c r="M58" i="8"/>
  <c r="N58" i="8"/>
  <c r="O58" i="8"/>
  <c r="O52" i="8"/>
  <c r="N52" i="8"/>
  <c r="M52" i="8"/>
  <c r="L52" i="8"/>
  <c r="K52" i="8"/>
  <c r="J52" i="8"/>
  <c r="I52" i="8"/>
  <c r="H52" i="8"/>
  <c r="G52" i="8"/>
  <c r="F52" i="8"/>
  <c r="E52" i="8"/>
  <c r="D52" i="8"/>
  <c r="C52" i="8"/>
  <c r="O50" i="8"/>
  <c r="N50" i="8"/>
  <c r="M50" i="8"/>
  <c r="L50" i="8"/>
  <c r="K50" i="8"/>
  <c r="J50" i="8"/>
  <c r="I50" i="8"/>
  <c r="H50" i="8"/>
  <c r="G50" i="8"/>
  <c r="F50" i="8"/>
  <c r="E50" i="8"/>
  <c r="D50" i="8"/>
  <c r="C50" i="8"/>
  <c r="C44" i="8"/>
  <c r="D44" i="8"/>
  <c r="E44" i="8"/>
  <c r="F44" i="8"/>
  <c r="G44" i="8"/>
  <c r="H44" i="8"/>
  <c r="I44" i="8"/>
  <c r="J44" i="8"/>
  <c r="K44" i="8"/>
  <c r="L44" i="8"/>
  <c r="M44" i="8"/>
  <c r="N44" i="8"/>
  <c r="O44" i="8"/>
  <c r="C45" i="8"/>
  <c r="D45" i="8"/>
  <c r="E45" i="8"/>
  <c r="F45" i="8"/>
  <c r="G45" i="8"/>
  <c r="H45" i="8"/>
  <c r="I45" i="8"/>
  <c r="J45" i="8"/>
  <c r="K45" i="8"/>
  <c r="L45" i="8"/>
  <c r="M45" i="8"/>
  <c r="N45" i="8"/>
  <c r="O45" i="8"/>
  <c r="C46" i="8"/>
  <c r="D46" i="8"/>
  <c r="E46" i="8"/>
  <c r="F46" i="8"/>
  <c r="G46" i="8"/>
  <c r="H46" i="8"/>
  <c r="I46" i="8"/>
  <c r="J46" i="8"/>
  <c r="K46" i="8"/>
  <c r="L46" i="8"/>
  <c r="M46" i="8"/>
  <c r="N46" i="8"/>
  <c r="O46" i="8"/>
  <c r="C47" i="8"/>
  <c r="D47" i="8"/>
  <c r="E47" i="8"/>
  <c r="F47" i="8"/>
  <c r="G47" i="8"/>
  <c r="H47" i="8"/>
  <c r="I47" i="8"/>
  <c r="J47" i="8"/>
  <c r="K47" i="8"/>
  <c r="L47" i="8"/>
  <c r="M47" i="8"/>
  <c r="N47" i="8"/>
  <c r="O47" i="8"/>
  <c r="O43" i="8"/>
  <c r="N43" i="8"/>
  <c r="M43" i="8"/>
  <c r="L43" i="8"/>
  <c r="K43" i="8"/>
  <c r="J43" i="8"/>
  <c r="I43" i="8"/>
  <c r="H43" i="8"/>
  <c r="G43" i="8"/>
  <c r="F43" i="8"/>
  <c r="E43" i="8"/>
  <c r="D43" i="8"/>
  <c r="C43" i="8"/>
  <c r="C36" i="8"/>
  <c r="D36" i="8"/>
  <c r="E36" i="8"/>
  <c r="F36" i="8"/>
  <c r="G36" i="8"/>
  <c r="H36" i="8"/>
  <c r="I36" i="8"/>
  <c r="J36" i="8"/>
  <c r="K36" i="8"/>
  <c r="L36" i="8"/>
  <c r="M36" i="8"/>
  <c r="N36" i="8"/>
  <c r="O36" i="8"/>
  <c r="C38" i="8"/>
  <c r="D38" i="8"/>
  <c r="E38" i="8"/>
  <c r="F38" i="8"/>
  <c r="G38" i="8"/>
  <c r="I38" i="8"/>
  <c r="J38" i="8"/>
  <c r="K38" i="8"/>
  <c r="L38" i="8"/>
  <c r="M38" i="8"/>
  <c r="N38" i="8"/>
  <c r="O38" i="8"/>
  <c r="C39" i="8"/>
  <c r="D39" i="8"/>
  <c r="E39" i="8"/>
  <c r="F39" i="8"/>
  <c r="G39" i="8"/>
  <c r="H39" i="8"/>
  <c r="I39" i="8"/>
  <c r="J39" i="8"/>
  <c r="K39" i="8"/>
  <c r="L39" i="8"/>
  <c r="M39" i="8"/>
  <c r="N39" i="8"/>
  <c r="O39" i="8"/>
  <c r="C40" i="8"/>
  <c r="G40" i="8"/>
  <c r="H40" i="8"/>
  <c r="I40" i="8"/>
  <c r="J40" i="8"/>
  <c r="K40" i="8"/>
  <c r="L40" i="8"/>
  <c r="M40" i="8"/>
  <c r="N40" i="8"/>
  <c r="O40" i="8"/>
  <c r="O35" i="8"/>
  <c r="N35" i="8"/>
  <c r="M35" i="8"/>
  <c r="L35" i="8"/>
  <c r="K35" i="8"/>
  <c r="J35" i="8"/>
  <c r="I35" i="8"/>
  <c r="H35" i="8"/>
  <c r="G35" i="8"/>
  <c r="F35" i="8"/>
  <c r="E35" i="8"/>
  <c r="D35" i="8"/>
  <c r="C35" i="8"/>
  <c r="C28" i="8"/>
  <c r="D28" i="8"/>
  <c r="E28" i="8"/>
  <c r="F28" i="8"/>
  <c r="G28" i="8"/>
  <c r="H28" i="8"/>
  <c r="I28" i="8"/>
  <c r="J28" i="8"/>
  <c r="K28" i="8"/>
  <c r="L28" i="8"/>
  <c r="M28" i="8"/>
  <c r="N28" i="8"/>
  <c r="O28" i="8"/>
  <c r="C29" i="8"/>
  <c r="D29" i="8"/>
  <c r="E29" i="8"/>
  <c r="F29" i="8"/>
  <c r="G29" i="8"/>
  <c r="H29" i="8"/>
  <c r="I29" i="8"/>
  <c r="J29" i="8"/>
  <c r="K29" i="8"/>
  <c r="L29" i="8"/>
  <c r="M29" i="8"/>
  <c r="N29" i="8"/>
  <c r="O29" i="8"/>
  <c r="C30" i="8"/>
  <c r="D30" i="8"/>
  <c r="E30" i="8"/>
  <c r="F30" i="8"/>
  <c r="G30" i="8"/>
  <c r="H30" i="8"/>
  <c r="I30" i="8"/>
  <c r="J30" i="8"/>
  <c r="K30" i="8"/>
  <c r="L30" i="8"/>
  <c r="M30" i="8"/>
  <c r="N30" i="8"/>
  <c r="O30" i="8"/>
  <c r="C31" i="8"/>
  <c r="D31" i="8"/>
  <c r="E31" i="8"/>
  <c r="F31" i="8"/>
  <c r="G31" i="8"/>
  <c r="H31" i="8"/>
  <c r="I31" i="8"/>
  <c r="J31" i="8"/>
  <c r="K31" i="8"/>
  <c r="L31" i="8"/>
  <c r="M31" i="8"/>
  <c r="N31" i="8"/>
  <c r="O31" i="8"/>
  <c r="C32" i="8"/>
  <c r="D32" i="8"/>
  <c r="E32" i="8"/>
  <c r="F32" i="8"/>
  <c r="G32" i="8"/>
  <c r="H32" i="8"/>
  <c r="I32" i="8"/>
  <c r="J32" i="8"/>
  <c r="K32" i="8"/>
  <c r="L32" i="8"/>
  <c r="M32" i="8"/>
  <c r="N32" i="8"/>
  <c r="O32" i="8"/>
  <c r="O27" i="8"/>
  <c r="N27" i="8"/>
  <c r="M27" i="8"/>
  <c r="L27" i="8"/>
  <c r="K27" i="8"/>
  <c r="J27" i="8"/>
  <c r="I27" i="8"/>
  <c r="H27" i="8"/>
  <c r="G27" i="8"/>
  <c r="F27" i="8"/>
  <c r="E27" i="8"/>
  <c r="D27" i="8"/>
  <c r="C27" i="8"/>
  <c r="D20" i="8"/>
  <c r="E20" i="8"/>
  <c r="F20" i="8"/>
  <c r="G20" i="8"/>
  <c r="H20" i="8"/>
  <c r="I20" i="8"/>
  <c r="J20" i="8"/>
  <c r="K20" i="8"/>
  <c r="L20" i="8"/>
  <c r="M20" i="8"/>
  <c r="N20" i="8"/>
  <c r="O20" i="8"/>
  <c r="C21" i="8"/>
  <c r="D21" i="8"/>
  <c r="E21" i="8"/>
  <c r="F21" i="8"/>
  <c r="G21" i="8"/>
  <c r="H21" i="8"/>
  <c r="I21" i="8"/>
  <c r="J21" i="8"/>
  <c r="K21" i="8"/>
  <c r="L21" i="8"/>
  <c r="M21" i="8"/>
  <c r="N21" i="8"/>
  <c r="O21" i="8"/>
  <c r="C22" i="8"/>
  <c r="D22" i="8"/>
  <c r="E22" i="8"/>
  <c r="F22" i="8"/>
  <c r="G22" i="8"/>
  <c r="H22" i="8"/>
  <c r="I22" i="8"/>
  <c r="J22" i="8"/>
  <c r="K22" i="8"/>
  <c r="L22" i="8"/>
  <c r="M22" i="8"/>
  <c r="N22" i="8"/>
  <c r="O22" i="8"/>
  <c r="C23" i="8"/>
  <c r="D23" i="8"/>
  <c r="E23" i="8"/>
  <c r="F23" i="8"/>
  <c r="G23" i="8"/>
  <c r="H23" i="8"/>
  <c r="I23" i="8"/>
  <c r="J23" i="8"/>
  <c r="K23" i="8"/>
  <c r="L23" i="8"/>
  <c r="M23" i="8"/>
  <c r="N23" i="8"/>
  <c r="O23" i="8"/>
  <c r="C24" i="8"/>
  <c r="D24" i="8"/>
  <c r="E24" i="8"/>
  <c r="F24" i="8"/>
  <c r="G24" i="8"/>
  <c r="H24" i="8"/>
  <c r="I24" i="8"/>
  <c r="J24" i="8"/>
  <c r="K24" i="8"/>
  <c r="L24" i="8"/>
  <c r="M24" i="8"/>
  <c r="N24" i="8"/>
  <c r="O24" i="8"/>
  <c r="E19" i="8"/>
  <c r="F19" i="8"/>
  <c r="H19" i="8"/>
  <c r="I19" i="8"/>
  <c r="J19" i="8"/>
  <c r="K19" i="8"/>
  <c r="L19" i="8"/>
  <c r="M19" i="8"/>
  <c r="N19" i="8"/>
  <c r="O19" i="8"/>
  <c r="R18" i="8"/>
  <c r="Q18" i="8"/>
  <c r="D6" i="8"/>
  <c r="D4" i="8"/>
  <c r="D6" i="7"/>
  <c r="D4" i="7"/>
  <c r="R24" i="1" l="1"/>
  <c r="R77" i="1" s="1"/>
  <c r="R83" i="1" s="1"/>
  <c r="P40" i="1"/>
  <c r="P77" i="1" s="1"/>
  <c r="P83" i="1" s="1"/>
  <c r="C19" i="8"/>
  <c r="C25" i="8" s="1"/>
  <c r="N17" i="1"/>
  <c r="R144" i="10"/>
  <c r="S19" i="1" s="1"/>
  <c r="C20" i="8"/>
  <c r="Q20" i="8" s="1"/>
  <c r="A21" i="10"/>
  <c r="S109" i="10"/>
  <c r="A16" i="10"/>
  <c r="S104" i="10"/>
  <c r="A17" i="10"/>
  <c r="S105" i="10"/>
  <c r="S108" i="10"/>
  <c r="W59" i="10"/>
  <c r="V103" i="10"/>
  <c r="O15" i="10"/>
  <c r="P15" i="9"/>
  <c r="P59" i="9" s="1"/>
  <c r="P103" i="9" s="1"/>
  <c r="A22" i="10"/>
  <c r="S110" i="10"/>
  <c r="S107" i="10"/>
  <c r="A19" i="10"/>
  <c r="S106" i="10"/>
  <c r="S146" i="11"/>
  <c r="T18" i="1" s="1"/>
  <c r="T120" i="11"/>
  <c r="T146" i="11" s="1"/>
  <c r="U18" i="1" s="1"/>
  <c r="G48" i="8"/>
  <c r="D48" i="8"/>
  <c r="Q68" i="8"/>
  <c r="J71" i="8"/>
  <c r="L71" i="8"/>
  <c r="Q63" i="8"/>
  <c r="H59" i="8"/>
  <c r="L48" i="8"/>
  <c r="O48" i="8"/>
  <c r="K71" i="8"/>
  <c r="C71" i="8"/>
  <c r="D59" i="8"/>
  <c r="L59" i="8"/>
  <c r="Q56" i="8"/>
  <c r="K48" i="8"/>
  <c r="Q23" i="8"/>
  <c r="I33" i="8"/>
  <c r="L33" i="8"/>
  <c r="H33" i="8"/>
  <c r="I59" i="8"/>
  <c r="N59" i="8"/>
  <c r="Q55" i="8"/>
  <c r="C48" i="8"/>
  <c r="L41" i="8"/>
  <c r="Q38" i="8"/>
  <c r="Q28" i="8"/>
  <c r="O33" i="8"/>
  <c r="D33" i="8"/>
  <c r="G33" i="8"/>
  <c r="M25" i="8"/>
  <c r="Q73" i="8"/>
  <c r="Q67" i="8"/>
  <c r="G71" i="8"/>
  <c r="O71" i="8"/>
  <c r="H71" i="8"/>
  <c r="Q70" i="8"/>
  <c r="M71" i="8"/>
  <c r="Q69" i="8"/>
  <c r="D71" i="8"/>
  <c r="I71" i="8"/>
  <c r="Q62" i="8"/>
  <c r="Q61" i="8"/>
  <c r="O65" i="8"/>
  <c r="H65" i="8"/>
  <c r="M65" i="8"/>
  <c r="E65" i="8"/>
  <c r="J65" i="8"/>
  <c r="I65" i="8"/>
  <c r="O59" i="8"/>
  <c r="C59" i="8"/>
  <c r="Q53" i="8"/>
  <c r="Q54" i="8"/>
  <c r="K59" i="8"/>
  <c r="Q52" i="8"/>
  <c r="M59" i="8"/>
  <c r="E59" i="8"/>
  <c r="J59" i="8"/>
  <c r="Q58" i="8"/>
  <c r="Q57" i="8"/>
  <c r="G59" i="8"/>
  <c r="F59" i="8"/>
  <c r="Q43" i="8"/>
  <c r="Q47" i="8"/>
  <c r="H48" i="8"/>
  <c r="Q46" i="8"/>
  <c r="M48" i="8"/>
  <c r="E48" i="8"/>
  <c r="N48" i="8"/>
  <c r="J48" i="8"/>
  <c r="F48" i="8"/>
  <c r="Q45" i="8"/>
  <c r="I48" i="8"/>
  <c r="I41" i="8"/>
  <c r="Q39" i="8"/>
  <c r="M41" i="8"/>
  <c r="J41" i="8"/>
  <c r="Q40" i="8"/>
  <c r="O41" i="8"/>
  <c r="G41" i="8"/>
  <c r="D41" i="8"/>
  <c r="Q36" i="8"/>
  <c r="Q35" i="8"/>
  <c r="H41" i="8"/>
  <c r="Q27" i="8"/>
  <c r="Q32" i="8"/>
  <c r="N33" i="8"/>
  <c r="F33" i="8"/>
  <c r="Q31" i="8"/>
  <c r="Q29" i="8"/>
  <c r="J33" i="8"/>
  <c r="F25" i="8"/>
  <c r="Q22" i="8"/>
  <c r="I25" i="8"/>
  <c r="Q24" i="8"/>
  <c r="Q21" i="8"/>
  <c r="Q50" i="8"/>
  <c r="O25" i="8"/>
  <c r="E25" i="8"/>
  <c r="H25" i="8"/>
  <c r="L25" i="8"/>
  <c r="N25" i="8"/>
  <c r="E71" i="8"/>
  <c r="F71" i="8"/>
  <c r="N71" i="8"/>
  <c r="G65" i="8"/>
  <c r="Q64" i="8"/>
  <c r="K65" i="8"/>
  <c r="D65" i="8"/>
  <c r="L65" i="8"/>
  <c r="F65" i="8"/>
  <c r="N65" i="8"/>
  <c r="C65" i="8"/>
  <c r="Q44" i="8"/>
  <c r="K41" i="8"/>
  <c r="E41" i="8"/>
  <c r="F41" i="8"/>
  <c r="N41" i="8"/>
  <c r="C41" i="8"/>
  <c r="Q30" i="8"/>
  <c r="K33" i="8"/>
  <c r="E33" i="8"/>
  <c r="M33" i="8"/>
  <c r="C33" i="8"/>
  <c r="J25" i="8"/>
  <c r="K25" i="8"/>
  <c r="D6" i="3"/>
  <c r="D4" i="3"/>
  <c r="N73" i="1"/>
  <c r="M73" i="1"/>
  <c r="L73" i="1"/>
  <c r="K73" i="1"/>
  <c r="J73" i="1"/>
  <c r="I73" i="1"/>
  <c r="H73" i="1"/>
  <c r="G73" i="1"/>
  <c r="F73" i="1"/>
  <c r="N67" i="1"/>
  <c r="M67" i="1"/>
  <c r="L67" i="1"/>
  <c r="K67" i="1"/>
  <c r="J67" i="1"/>
  <c r="I67" i="1"/>
  <c r="H67" i="1"/>
  <c r="G67" i="1"/>
  <c r="F67" i="1"/>
  <c r="N61" i="1"/>
  <c r="M61" i="1"/>
  <c r="L61" i="1"/>
  <c r="K61" i="1"/>
  <c r="J61" i="1"/>
  <c r="I61" i="1"/>
  <c r="H61" i="1"/>
  <c r="G61" i="1"/>
  <c r="F61" i="1"/>
  <c r="N50" i="1"/>
  <c r="M50" i="1"/>
  <c r="L50" i="1"/>
  <c r="K50" i="1"/>
  <c r="J50" i="1"/>
  <c r="I50" i="1"/>
  <c r="H50" i="1"/>
  <c r="G50" i="1"/>
  <c r="F50" i="1"/>
  <c r="N32" i="1"/>
  <c r="M32" i="1"/>
  <c r="L32" i="1"/>
  <c r="K32" i="1"/>
  <c r="J32" i="1"/>
  <c r="I32" i="1"/>
  <c r="H32" i="1"/>
  <c r="G32" i="1"/>
  <c r="F32" i="1"/>
  <c r="L24" i="1"/>
  <c r="K24" i="1"/>
  <c r="J24" i="1"/>
  <c r="I24" i="1"/>
  <c r="H24" i="1"/>
  <c r="G24" i="1"/>
  <c r="S85" i="1" l="1"/>
  <c r="A73" i="1"/>
  <c r="AS67" i="1"/>
  <c r="AY67" i="1" s="1"/>
  <c r="A67" i="1"/>
  <c r="AS61" i="1"/>
  <c r="A61" i="1"/>
  <c r="AS50" i="1"/>
  <c r="AY50" i="1" s="1"/>
  <c r="A50" i="1"/>
  <c r="AS32" i="1"/>
  <c r="AY32" i="1" s="1"/>
  <c r="A32" i="1"/>
  <c r="AV73" i="1"/>
  <c r="AS73" i="1"/>
  <c r="AY73" i="1" s="1"/>
  <c r="AV67" i="1"/>
  <c r="AV61" i="1"/>
  <c r="AV50" i="1"/>
  <c r="AV32" i="1"/>
  <c r="S24" i="1"/>
  <c r="S77" i="1" s="1"/>
  <c r="S83" i="1" s="1"/>
  <c r="N37" i="8"/>
  <c r="O17" i="1"/>
  <c r="AW61" i="1"/>
  <c r="T108" i="10"/>
  <c r="A108" i="10" s="1"/>
  <c r="T107" i="10"/>
  <c r="A107" i="10" s="1"/>
  <c r="T104" i="10"/>
  <c r="X59" i="10"/>
  <c r="W103" i="10"/>
  <c r="T109" i="10"/>
  <c r="A109" i="10" s="1"/>
  <c r="A20" i="10"/>
  <c r="T110" i="10"/>
  <c r="A110" i="10" s="1"/>
  <c r="T105" i="10"/>
  <c r="A105" i="10" s="1"/>
  <c r="P15" i="10"/>
  <c r="Q15" i="9"/>
  <c r="Q59" i="9" s="1"/>
  <c r="Q103" i="9" s="1"/>
  <c r="S144" i="10"/>
  <c r="T106" i="10"/>
  <c r="A106" i="10" s="1"/>
  <c r="A18" i="10"/>
  <c r="U120" i="11"/>
  <c r="U146" i="11" s="1"/>
  <c r="V18" i="1" s="1"/>
  <c r="A120" i="11"/>
  <c r="M40" i="1"/>
  <c r="M77" i="1" s="1"/>
  <c r="M83" i="1" s="1"/>
  <c r="E40" i="8"/>
  <c r="AW73" i="1"/>
  <c r="AW67" i="1"/>
  <c r="AW50" i="1"/>
  <c r="AW32" i="1"/>
  <c r="L75" i="8"/>
  <c r="Q59" i="8"/>
  <c r="O75" i="8"/>
  <c r="M75" i="8"/>
  <c r="Q48" i="8"/>
  <c r="I75" i="8"/>
  <c r="F75" i="8"/>
  <c r="H75" i="8"/>
  <c r="N75" i="8"/>
  <c r="Q65" i="8"/>
  <c r="K75" i="8"/>
  <c r="J75" i="8"/>
  <c r="E75" i="8"/>
  <c r="Q71" i="8"/>
  <c r="Q41" i="8"/>
  <c r="Q33" i="8"/>
  <c r="C75" i="8"/>
  <c r="AY61" i="1" l="1"/>
  <c r="G51" i="27"/>
  <c r="H51" i="27" s="1"/>
  <c r="A51" i="27" s="1"/>
  <c r="X103" i="10"/>
  <c r="Y59" i="10"/>
  <c r="AV37" i="1"/>
  <c r="AS37" i="1"/>
  <c r="A37" i="1"/>
  <c r="E37" i="8"/>
  <c r="P17" i="1"/>
  <c r="U109" i="10"/>
  <c r="U106" i="10"/>
  <c r="T19" i="1"/>
  <c r="T144" i="10"/>
  <c r="U19" i="1" s="1"/>
  <c r="U104" i="10"/>
  <c r="Q15" i="10"/>
  <c r="R15" i="9"/>
  <c r="R59" i="9" s="1"/>
  <c r="R103" i="9" s="1"/>
  <c r="U107" i="10"/>
  <c r="U105" i="10"/>
  <c r="U108" i="10"/>
  <c r="U110" i="10"/>
  <c r="A104" i="10"/>
  <c r="V120" i="11"/>
  <c r="V146" i="11" s="1"/>
  <c r="W18" i="1" s="1"/>
  <c r="K37" i="8"/>
  <c r="J40" i="1"/>
  <c r="J77" i="1" s="1"/>
  <c r="J83" i="1" s="1"/>
  <c r="H37" i="8"/>
  <c r="G40" i="1"/>
  <c r="G77" i="1" s="1"/>
  <c r="G83" i="1" s="1"/>
  <c r="G41" i="1"/>
  <c r="AW37" i="1"/>
  <c r="H38" i="8"/>
  <c r="C37" i="8"/>
  <c r="Q37" i="8" s="1"/>
  <c r="O37" i="8"/>
  <c r="N40" i="1"/>
  <c r="M37" i="8"/>
  <c r="L40" i="1"/>
  <c r="L77" i="1" s="1"/>
  <c r="L83" i="1" s="1"/>
  <c r="L37" i="8"/>
  <c r="K40" i="1"/>
  <c r="K77" i="1" s="1"/>
  <c r="K83" i="1" s="1"/>
  <c r="J37" i="8"/>
  <c r="I40" i="1"/>
  <c r="I77" i="1" s="1"/>
  <c r="I83" i="1" s="1"/>
  <c r="I37" i="8"/>
  <c r="H40" i="1"/>
  <c r="H77" i="1" s="1"/>
  <c r="H83" i="1" s="1"/>
  <c r="F40" i="8"/>
  <c r="F37" i="8"/>
  <c r="AY37" i="1" l="1"/>
  <c r="G33" i="27"/>
  <c r="H33" i="27" s="1"/>
  <c r="A33" i="27" s="1"/>
  <c r="L8" i="10"/>
  <c r="E17" i="14" s="1"/>
  <c r="J85" i="1"/>
  <c r="M85" i="1"/>
  <c r="Z59" i="10"/>
  <c r="Y103" i="10"/>
  <c r="U24" i="1"/>
  <c r="U77" i="1" s="1"/>
  <c r="U83" i="1" s="1"/>
  <c r="Q17" i="1"/>
  <c r="V109" i="10"/>
  <c r="V105" i="10"/>
  <c r="V107" i="10"/>
  <c r="R15" i="10"/>
  <c r="S15" i="9"/>
  <c r="S59" i="9" s="1"/>
  <c r="S103" i="9" s="1"/>
  <c r="U144" i="10"/>
  <c r="V19" i="1" s="1"/>
  <c r="V104" i="10"/>
  <c r="T24" i="1"/>
  <c r="T77" i="1" s="1"/>
  <c r="T83" i="1" s="1"/>
  <c r="V110" i="10"/>
  <c r="V106" i="10"/>
  <c r="V108" i="10"/>
  <c r="W120" i="11"/>
  <c r="W146" i="11" s="1"/>
  <c r="X18" i="1" s="1"/>
  <c r="N77" i="1"/>
  <c r="N83" i="1" s="1"/>
  <c r="P85" i="1" s="1"/>
  <c r="A143" i="11"/>
  <c r="V85" i="1" l="1"/>
  <c r="Z103" i="10"/>
  <c r="AA59" i="10"/>
  <c r="X120" i="11"/>
  <c r="X146" i="11" s="1"/>
  <c r="Y18" i="1" s="1"/>
  <c r="V24" i="1"/>
  <c r="V77" i="1" s="1"/>
  <c r="V83" i="1" s="1"/>
  <c r="R17" i="1"/>
  <c r="V144" i="10"/>
  <c r="W19" i="1" s="1"/>
  <c r="S15" i="10"/>
  <c r="T15" i="9"/>
  <c r="T59" i="9" s="1"/>
  <c r="T103" i="9" s="1"/>
  <c r="W107" i="10"/>
  <c r="W105" i="10"/>
  <c r="W109" i="10"/>
  <c r="W104" i="10"/>
  <c r="W108" i="10"/>
  <c r="W106" i="10"/>
  <c r="W110" i="10"/>
  <c r="X108" i="10" l="1"/>
  <c r="X109" i="10"/>
  <c r="X110" i="10"/>
  <c r="X105" i="10"/>
  <c r="X106" i="10"/>
  <c r="AA103" i="10"/>
  <c r="AB59" i="10"/>
  <c r="X107" i="10"/>
  <c r="Y120" i="11"/>
  <c r="Y146" i="11" s="1"/>
  <c r="Z18" i="1" s="1"/>
  <c r="X104" i="10"/>
  <c r="W24" i="1"/>
  <c r="W77" i="1" s="1"/>
  <c r="W83" i="1" s="1"/>
  <c r="S17" i="1"/>
  <c r="T15" i="10"/>
  <c r="U15" i="9"/>
  <c r="U59" i="9" s="1"/>
  <c r="U103" i="9" s="1"/>
  <c r="W144" i="10"/>
  <c r="D19" i="8"/>
  <c r="D25" i="8" s="1"/>
  <c r="D75" i="8" s="1"/>
  <c r="X144" i="10" l="1"/>
  <c r="Y19" i="1" s="1"/>
  <c r="Y107" i="10"/>
  <c r="Y106" i="10"/>
  <c r="Y109" i="10"/>
  <c r="Y105" i="10"/>
  <c r="Y110" i="10"/>
  <c r="Y108" i="10"/>
  <c r="AB103" i="10"/>
  <c r="AC59" i="10"/>
  <c r="Z120" i="11"/>
  <c r="Z146" i="11" s="1"/>
  <c r="AA18" i="1" s="1"/>
  <c r="Y104" i="10"/>
  <c r="T17" i="1"/>
  <c r="V15" i="9"/>
  <c r="V59" i="9" s="1"/>
  <c r="V103" i="9" s="1"/>
  <c r="U15" i="10"/>
  <c r="X19" i="1"/>
  <c r="D37" i="8"/>
  <c r="E141" i="11"/>
  <c r="A141" i="11" s="1"/>
  <c r="L8" i="11" l="1"/>
  <c r="E16" i="14" s="1"/>
  <c r="Y24" i="1"/>
  <c r="Y77" i="1" s="1"/>
  <c r="Y83" i="1" s="1"/>
  <c r="Z109" i="10"/>
  <c r="Y144" i="10"/>
  <c r="Z19" i="1" s="1"/>
  <c r="Z24" i="1" s="1"/>
  <c r="Z77" i="1" s="1"/>
  <c r="Z83" i="1" s="1"/>
  <c r="Z106" i="10"/>
  <c r="Z110" i="10"/>
  <c r="AD59" i="10"/>
  <c r="AC103" i="10"/>
  <c r="Z108" i="10"/>
  <c r="Z105" i="10"/>
  <c r="Z107" i="10"/>
  <c r="AA120" i="11"/>
  <c r="AA146" i="11" s="1"/>
  <c r="AB18" i="1" s="1"/>
  <c r="Z104" i="10"/>
  <c r="X24" i="1"/>
  <c r="U17" i="1"/>
  <c r="V15" i="10"/>
  <c r="W15" i="9"/>
  <c r="W59" i="9" s="1"/>
  <c r="W103" i="9" s="1"/>
  <c r="E146" i="11"/>
  <c r="D40" i="8"/>
  <c r="AA110" i="10" l="1"/>
  <c r="AA107" i="10"/>
  <c r="AA108" i="10"/>
  <c r="AE59" i="10"/>
  <c r="AD103" i="10"/>
  <c r="AA105" i="10"/>
  <c r="AA106" i="10"/>
  <c r="Z144" i="10"/>
  <c r="AA19" i="1" s="1"/>
  <c r="AA24" i="1" s="1"/>
  <c r="AA77" i="1" s="1"/>
  <c r="AA83" i="1" s="1"/>
  <c r="AA109" i="10"/>
  <c r="AB120" i="11"/>
  <c r="AB146" i="11" s="1"/>
  <c r="AC18" i="1" s="1"/>
  <c r="AA104" i="10"/>
  <c r="V17" i="1"/>
  <c r="W15" i="10"/>
  <c r="X15" i="9"/>
  <c r="X59" i="9" s="1"/>
  <c r="X103" i="9" s="1"/>
  <c r="F18" i="1"/>
  <c r="X40" i="1"/>
  <c r="Q19" i="8"/>
  <c r="AB85" i="1" l="1"/>
  <c r="AF59" i="10"/>
  <c r="AE103" i="10"/>
  <c r="AB109" i="10"/>
  <c r="AB106" i="10"/>
  <c r="AB105" i="10"/>
  <c r="AB107" i="10"/>
  <c r="AA144" i="10"/>
  <c r="AB19" i="1" s="1"/>
  <c r="AB108" i="10"/>
  <c r="AB110" i="10"/>
  <c r="AC120" i="11"/>
  <c r="AC146" i="11" s="1"/>
  <c r="F24" i="1"/>
  <c r="AX40" i="1"/>
  <c r="AB104" i="10"/>
  <c r="G19" i="8"/>
  <c r="G25" i="8" s="1"/>
  <c r="G75" i="8" s="1"/>
  <c r="AW18" i="1"/>
  <c r="W17" i="1"/>
  <c r="X15" i="10"/>
  <c r="Y15" i="9"/>
  <c r="Y59" i="9" s="1"/>
  <c r="Y103" i="9" s="1"/>
  <c r="X77" i="1"/>
  <c r="F40" i="1"/>
  <c r="AW36" i="1"/>
  <c r="AW79" i="1"/>
  <c r="Q25" i="8"/>
  <c r="Q75" i="8" s="1"/>
  <c r="AB144" i="10" l="1"/>
  <c r="AC19" i="1" s="1"/>
  <c r="AC24" i="1" s="1"/>
  <c r="AC77" i="1" s="1"/>
  <c r="AC83" i="1" s="1"/>
  <c r="AC107" i="10"/>
  <c r="AC105" i="10"/>
  <c r="AC108" i="10"/>
  <c r="AC109" i="10"/>
  <c r="AC110" i="10"/>
  <c r="AC106" i="10"/>
  <c r="Z15" i="9"/>
  <c r="Z59" i="9" s="1"/>
  <c r="Z103" i="9" s="1"/>
  <c r="Y15" i="10"/>
  <c r="AG59" i="10"/>
  <c r="AF103" i="10"/>
  <c r="AD18" i="1"/>
  <c r="AD120" i="11"/>
  <c r="AD146" i="11" s="1"/>
  <c r="AE18" i="1" s="1"/>
  <c r="AS40" i="1"/>
  <c r="AY40" i="1" s="1"/>
  <c r="AV40" i="1"/>
  <c r="AW24" i="1"/>
  <c r="AV24" i="1"/>
  <c r="A40" i="1"/>
  <c r="AB24" i="1"/>
  <c r="AC104" i="10"/>
  <c r="X83" i="1"/>
  <c r="Y85" i="1" s="1"/>
  <c r="G37" i="8"/>
  <c r="X17" i="1"/>
  <c r="AW40" i="1"/>
  <c r="F77" i="1"/>
  <c r="AV77" i="1" l="1"/>
  <c r="F83" i="1"/>
  <c r="AA15" i="9"/>
  <c r="AA59" i="9" s="1"/>
  <c r="AA103" i="9" s="1"/>
  <c r="Z15" i="10"/>
  <c r="AD110" i="10"/>
  <c r="AD108" i="10"/>
  <c r="AD105" i="10"/>
  <c r="AD106" i="10"/>
  <c r="AD109" i="10"/>
  <c r="AC144" i="10"/>
  <c r="AD19" i="1" s="1"/>
  <c r="AH59" i="10"/>
  <c r="AG103" i="10"/>
  <c r="AD107" i="10"/>
  <c r="AE120" i="11"/>
  <c r="AE146" i="11" s="1"/>
  <c r="AD104" i="10"/>
  <c r="AB77" i="1"/>
  <c r="Y17" i="1"/>
  <c r="AW77" i="1"/>
  <c r="G85" i="1" l="1"/>
  <c r="AW83" i="1"/>
  <c r="AD144" i="10"/>
  <c r="AE19" i="1" s="1"/>
  <c r="AE24" i="1" s="1"/>
  <c r="AE77" i="1" s="1"/>
  <c r="AE83" i="1" s="1"/>
  <c r="AI59" i="10"/>
  <c r="AH103" i="10"/>
  <c r="AE108" i="10"/>
  <c r="AE106" i="10"/>
  <c r="AE105" i="10"/>
  <c r="AE110" i="10"/>
  <c r="AE107" i="10"/>
  <c r="AB15" i="9"/>
  <c r="AB59" i="9" s="1"/>
  <c r="AB103" i="9" s="1"/>
  <c r="AA15" i="10"/>
  <c r="AE109" i="10"/>
  <c r="AF18" i="1"/>
  <c r="AF120" i="11"/>
  <c r="AF146" i="11" s="1"/>
  <c r="AG18" i="1" s="1"/>
  <c r="Z17" i="1"/>
  <c r="AB83" i="1"/>
  <c r="AE104" i="10"/>
  <c r="AD24" i="1"/>
  <c r="A83" i="1"/>
  <c r="AB15" i="10" l="1"/>
  <c r="AC15" i="9"/>
  <c r="AC59" i="9" s="1"/>
  <c r="AC103" i="9" s="1"/>
  <c r="AF107" i="10"/>
  <c r="AF110" i="10"/>
  <c r="AF105" i="10"/>
  <c r="AF108" i="10"/>
  <c r="AF106" i="10"/>
  <c r="AE144" i="10"/>
  <c r="AF19" i="1" s="1"/>
  <c r="AF109" i="10"/>
  <c r="AJ59" i="10"/>
  <c r="AI103" i="10"/>
  <c r="AG120" i="11"/>
  <c r="AG146" i="11" s="1"/>
  <c r="AH18" i="1" s="1"/>
  <c r="AA17" i="1"/>
  <c r="AD77" i="1"/>
  <c r="AF104" i="10"/>
  <c r="AF144" i="10" l="1"/>
  <c r="AG19" i="1" s="1"/>
  <c r="AG105" i="10"/>
  <c r="AG109" i="10"/>
  <c r="AG108" i="10"/>
  <c r="AF24" i="1"/>
  <c r="AF77" i="1" s="1"/>
  <c r="AF83" i="1" s="1"/>
  <c r="AG106" i="10"/>
  <c r="AG110" i="10"/>
  <c r="AG107" i="10"/>
  <c r="AK59" i="10"/>
  <c r="AJ103" i="10"/>
  <c r="AC15" i="10"/>
  <c r="AD15" i="9"/>
  <c r="AD59" i="9" s="1"/>
  <c r="AD103" i="9" s="1"/>
  <c r="AH120" i="11"/>
  <c r="AH146" i="11" s="1"/>
  <c r="AI18" i="1" s="1"/>
  <c r="AB17" i="1"/>
  <c r="AG104" i="10"/>
  <c r="AD83" i="1"/>
  <c r="AE85" i="1" s="1"/>
  <c r="AG144" i="10" l="1"/>
  <c r="AH19" i="1" s="1"/>
  <c r="AL59" i="10"/>
  <c r="AK103" i="10"/>
  <c r="AH108" i="10"/>
  <c r="AH109" i="10"/>
  <c r="AH107" i="10"/>
  <c r="AH110" i="10"/>
  <c r="AH106" i="10"/>
  <c r="AD15" i="10"/>
  <c r="AE15" i="9"/>
  <c r="AE59" i="9" s="1"/>
  <c r="AE103" i="9" s="1"/>
  <c r="AH105" i="10"/>
  <c r="AI120" i="11"/>
  <c r="AI146" i="11" s="1"/>
  <c r="AJ18" i="1" s="1"/>
  <c r="AC17" i="1"/>
  <c r="AG24" i="1"/>
  <c r="AX24" i="1" s="1"/>
  <c r="AH24" i="1"/>
  <c r="AH77" i="1" s="1"/>
  <c r="AH83" i="1" s="1"/>
  <c r="AH104" i="10"/>
  <c r="AH144" i="10" l="1"/>
  <c r="AI19" i="1" s="1"/>
  <c r="AI24" i="1" s="1"/>
  <c r="AI77" i="1" s="1"/>
  <c r="AI83" i="1" s="1"/>
  <c r="AE15" i="10"/>
  <c r="AF15" i="9"/>
  <c r="AF59" i="9" s="1"/>
  <c r="AF103" i="9" s="1"/>
  <c r="AI106" i="10"/>
  <c r="AI110" i="10"/>
  <c r="AI107" i="10"/>
  <c r="AI109" i="10"/>
  <c r="AI108" i="10"/>
  <c r="AI105" i="10"/>
  <c r="AM59" i="10"/>
  <c r="AL103" i="10"/>
  <c r="AJ120" i="11"/>
  <c r="AJ146" i="11" s="1"/>
  <c r="AK18" i="1" s="1"/>
  <c r="AD17" i="1"/>
  <c r="AI104" i="10"/>
  <c r="AG77" i="1"/>
  <c r="AX77" i="1" s="1"/>
  <c r="AI144" i="10" l="1"/>
  <c r="AJ19" i="1" s="1"/>
  <c r="AJ108" i="10"/>
  <c r="AJ110" i="10"/>
  <c r="AJ106" i="10"/>
  <c r="AJ105" i="10"/>
  <c r="AJ109" i="10"/>
  <c r="AJ107" i="10"/>
  <c r="AN59" i="10"/>
  <c r="AN103" i="10" s="1"/>
  <c r="AM103" i="10"/>
  <c r="AF15" i="10"/>
  <c r="AG15" i="9"/>
  <c r="AG59" i="9" s="1"/>
  <c r="AG103" i="9" s="1"/>
  <c r="AK120" i="11"/>
  <c r="AK146" i="11" s="1"/>
  <c r="AL18" i="1" s="1"/>
  <c r="AE17" i="1"/>
  <c r="AG83" i="1"/>
  <c r="AJ104" i="10"/>
  <c r="AH85" i="1" l="1"/>
  <c r="AJ144" i="10"/>
  <c r="AK19" i="1" s="1"/>
  <c r="AK24" i="1" s="1"/>
  <c r="AK77" i="1" s="1"/>
  <c r="AK83" i="1" s="1"/>
  <c r="AJ24" i="1"/>
  <c r="AJ77" i="1" s="1"/>
  <c r="AK107" i="10"/>
  <c r="AK106" i="10"/>
  <c r="AK109" i="10"/>
  <c r="AK105" i="10"/>
  <c r="AK110" i="10"/>
  <c r="AG15" i="10"/>
  <c r="AH15" i="9"/>
  <c r="AH59" i="9" s="1"/>
  <c r="AH103" i="9" s="1"/>
  <c r="AK108" i="10"/>
  <c r="AL120" i="11"/>
  <c r="AL146" i="11" s="1"/>
  <c r="AM18" i="1" s="1"/>
  <c r="AF17" i="1"/>
  <c r="AK104" i="10"/>
  <c r="AK144" i="10" l="1"/>
  <c r="AL19" i="1" s="1"/>
  <c r="AH15" i="10"/>
  <c r="AI15" i="9"/>
  <c r="AI59" i="9" s="1"/>
  <c r="AI103" i="9" s="1"/>
  <c r="AL106" i="10"/>
  <c r="AL110" i="10"/>
  <c r="AL108" i="10"/>
  <c r="AL105" i="10"/>
  <c r="AL109" i="10"/>
  <c r="AL107" i="10"/>
  <c r="AN120" i="11"/>
  <c r="AN146" i="11" s="1"/>
  <c r="AM120" i="11"/>
  <c r="AM146" i="11" s="1"/>
  <c r="AN18" i="1" s="1"/>
  <c r="AG17" i="1"/>
  <c r="AJ83" i="1"/>
  <c r="AK85" i="1" s="1"/>
  <c r="AL104" i="10"/>
  <c r="AL24" i="1" l="1"/>
  <c r="AL77" i="1" s="1"/>
  <c r="AL144" i="10"/>
  <c r="AM19" i="1" s="1"/>
  <c r="AN110" i="10"/>
  <c r="AM110" i="10"/>
  <c r="AN105" i="10"/>
  <c r="AM105" i="10"/>
  <c r="AN108" i="10"/>
  <c r="AM108" i="10"/>
  <c r="AN107" i="10"/>
  <c r="AM107" i="10"/>
  <c r="AN106" i="10"/>
  <c r="AM106" i="10"/>
  <c r="AN109" i="10"/>
  <c r="AM109" i="10"/>
  <c r="AI15" i="10"/>
  <c r="AJ15" i="9"/>
  <c r="AJ59" i="9" s="1"/>
  <c r="AJ103" i="9" s="1"/>
  <c r="AO18" i="1"/>
  <c r="AY18" i="1" s="1"/>
  <c r="AP146" i="11"/>
  <c r="AX18" i="1"/>
  <c r="AS18" i="1"/>
  <c r="G18" i="27" s="1"/>
  <c r="AH17" i="1"/>
  <c r="AN104" i="10"/>
  <c r="AM104" i="10"/>
  <c r="H18" i="27" l="1"/>
  <c r="A18" i="27" s="1"/>
  <c r="AM24" i="1"/>
  <c r="AM77" i="1" s="1"/>
  <c r="AM83" i="1" s="1"/>
  <c r="AN144" i="10"/>
  <c r="AO19" i="1" s="1"/>
  <c r="AJ15" i="10"/>
  <c r="AK15" i="9"/>
  <c r="AK59" i="9" s="1"/>
  <c r="AK103" i="9" s="1"/>
  <c r="AM144" i="10"/>
  <c r="AN19" i="1" s="1"/>
  <c r="A18" i="1"/>
  <c r="AI17" i="1"/>
  <c r="AL83" i="1"/>
  <c r="AN85" i="1" l="1"/>
  <c r="AN24" i="1"/>
  <c r="AN77" i="1" s="1"/>
  <c r="AN83" i="1" s="1"/>
  <c r="AK15" i="10"/>
  <c r="AL15" i="9"/>
  <c r="AL59" i="9" s="1"/>
  <c r="AL103" i="9" s="1"/>
  <c r="AJ17" i="1"/>
  <c r="AO24" i="1"/>
  <c r="AS19" i="1"/>
  <c r="G19" i="27" s="1"/>
  <c r="H19" i="27" l="1"/>
  <c r="G69" i="27"/>
  <c r="A24" i="1"/>
  <c r="A19" i="1"/>
  <c r="AL15" i="10"/>
  <c r="AM15" i="9"/>
  <c r="AM59" i="9" s="1"/>
  <c r="AM103" i="9" s="1"/>
  <c r="AK17" i="1"/>
  <c r="AO77" i="1"/>
  <c r="A77" i="1" s="1"/>
  <c r="AS24" i="1"/>
  <c r="AY24" i="1" s="1"/>
  <c r="A19" i="27" l="1"/>
  <c r="H69" i="27"/>
  <c r="AM15" i="10"/>
  <c r="AN15" i="9"/>
  <c r="AN59" i="9" s="1"/>
  <c r="AN103" i="9" s="1"/>
  <c r="AL17" i="1"/>
  <c r="AO83" i="1"/>
  <c r="AX83" i="1" s="1"/>
  <c r="AS77" i="1"/>
  <c r="AY77" i="1" s="1"/>
  <c r="E36" i="2" l="1" a="1"/>
  <c r="E36" i="2" s="1"/>
  <c r="I36" i="2" a="1"/>
  <c r="I36" i="2" s="1"/>
  <c r="I31" i="2" a="1"/>
  <c r="I31" i="2" s="1"/>
  <c r="E27" i="2" a="1"/>
  <c r="E27" i="2" s="1"/>
  <c r="E32" i="2" a="1"/>
  <c r="E32" i="2" s="1"/>
  <c r="G32" i="2" a="1"/>
  <c r="G32" i="2" s="1"/>
  <c r="E33" i="2" a="1"/>
  <c r="E33" i="2" s="1"/>
  <c r="E26" i="2" a="1"/>
  <c r="E26" i="2" s="1"/>
  <c r="G37" i="2" a="1"/>
  <c r="G37" i="2" s="1"/>
  <c r="G31" i="2" a="1"/>
  <c r="G31" i="2" s="1"/>
  <c r="E29" i="2" a="1"/>
  <c r="E29" i="2" s="1"/>
  <c r="K37" i="2" a="1"/>
  <c r="K37" i="2" s="1"/>
  <c r="G29" i="2" a="1"/>
  <c r="G29" i="2" s="1"/>
  <c r="I33" i="2" a="1"/>
  <c r="I33" i="2" s="1"/>
  <c r="E34" i="2" a="1"/>
  <c r="E34" i="2" s="1"/>
  <c r="E30" i="2" a="1"/>
  <c r="E30" i="2" s="1"/>
  <c r="G33" i="2" a="1"/>
  <c r="G33" i="2" s="1"/>
  <c r="G34" i="2" a="1"/>
  <c r="G34" i="2" s="1"/>
  <c r="E31" i="2" a="1"/>
  <c r="E31" i="2" s="1"/>
  <c r="G27" i="2" a="1"/>
  <c r="G27" i="2" s="1"/>
  <c r="I27" i="2" a="1"/>
  <c r="I27" i="2" s="1"/>
  <c r="I32" i="2" a="1"/>
  <c r="I32" i="2" s="1"/>
  <c r="I37" i="2" a="1"/>
  <c r="I37" i="2" s="1"/>
  <c r="I30" i="2" a="1"/>
  <c r="I30" i="2" s="1"/>
  <c r="G28" i="2" a="1"/>
  <c r="G28" i="2" s="1"/>
  <c r="G26" i="2" a="1"/>
  <c r="G26" i="2" s="1"/>
  <c r="G30" i="2" a="1"/>
  <c r="G30" i="2" s="1"/>
  <c r="E28" i="2" a="1"/>
  <c r="E28" i="2" s="1"/>
  <c r="G36" i="2" a="1"/>
  <c r="G36" i="2" s="1"/>
  <c r="E37" i="2" a="1"/>
  <c r="E37" i="2" s="1"/>
  <c r="I26" i="2" a="1"/>
  <c r="I26" i="2" s="1"/>
  <c r="I28" i="2" a="1"/>
  <c r="I28" i="2" s="1"/>
  <c r="I29" i="2" a="1"/>
  <c r="I29" i="2" s="1"/>
  <c r="I34" i="2" a="1"/>
  <c r="I34" i="2" s="1"/>
  <c r="AQ85" i="1"/>
  <c r="AS85" i="1" s="1"/>
  <c r="A69" i="27" s="1"/>
  <c r="M6" i="27" s="1"/>
  <c r="AY83" i="1"/>
  <c r="K36" i="2" s="1" a="1"/>
  <c r="K36" i="2" s="1"/>
  <c r="AN15" i="10"/>
  <c r="AP15" i="9" s="1"/>
  <c r="AP59" i="9" s="1"/>
  <c r="AP103" i="9" s="1"/>
  <c r="AO15" i="9"/>
  <c r="AO59" i="9" s="1"/>
  <c r="AO103" i="9" s="1"/>
  <c r="AM17" i="1"/>
  <c r="AS83" i="1"/>
  <c r="M36" i="2" l="1"/>
  <c r="G35" i="2"/>
  <c r="G38" i="2" s="1"/>
  <c r="H26" i="2" s="1"/>
  <c r="E35" i="2"/>
  <c r="E38" i="2" s="1"/>
  <c r="F34" i="2" s="1"/>
  <c r="M37" i="2"/>
  <c r="A37" i="2" s="1"/>
  <c r="I35" i="2"/>
  <c r="I38" i="2" s="1"/>
  <c r="J38" i="2" s="1"/>
  <c r="AS86" i="1"/>
  <c r="AN17" i="1"/>
  <c r="J28" i="2" l="1"/>
  <c r="J29" i="2"/>
  <c r="F37" i="2"/>
  <c r="J31" i="2"/>
  <c r="J36" i="2"/>
  <c r="J37" i="2"/>
  <c r="H35" i="2"/>
  <c r="H32" i="2"/>
  <c r="H30" i="2"/>
  <c r="J27" i="2"/>
  <c r="J34" i="2"/>
  <c r="L37" i="2"/>
  <c r="H36" i="2"/>
  <c r="H37" i="2"/>
  <c r="F26" i="2"/>
  <c r="F35" i="2"/>
  <c r="H31" i="2"/>
  <c r="F38" i="2"/>
  <c r="H28" i="2"/>
  <c r="H38" i="2"/>
  <c r="H29" i="2"/>
  <c r="F36" i="2"/>
  <c r="H33" i="2"/>
  <c r="H34" i="2"/>
  <c r="H27" i="2"/>
  <c r="F27" i="2"/>
  <c r="F29" i="2"/>
  <c r="F30" i="2"/>
  <c r="J35" i="2"/>
  <c r="F33" i="2"/>
  <c r="J26" i="2"/>
  <c r="F28" i="2"/>
  <c r="F31" i="2"/>
  <c r="F32" i="2"/>
  <c r="J33" i="2"/>
  <c r="J32" i="2"/>
  <c r="J30" i="2"/>
  <c r="E42" i="2"/>
  <c r="G42" i="2" s="1"/>
  <c r="K26" i="2" a="1"/>
  <c r="K26" i="2" s="1"/>
  <c r="BC83" i="1"/>
  <c r="K33" i="2" a="1"/>
  <c r="K33" i="2" s="1"/>
  <c r="K30" i="2" a="1"/>
  <c r="K30" i="2" s="1"/>
  <c r="K31" i="2" a="1"/>
  <c r="K31" i="2" s="1"/>
  <c r="K28" i="2" a="1"/>
  <c r="K28" i="2" s="1"/>
  <c r="K32" i="2" a="1"/>
  <c r="K32" i="2" s="1"/>
  <c r="K29" i="2" a="1"/>
  <c r="K29" i="2" s="1"/>
  <c r="K27" i="2" a="1"/>
  <c r="K27" i="2" s="1"/>
  <c r="K34" i="2" a="1"/>
  <c r="K34" i="2" s="1"/>
  <c r="AO17" i="1"/>
  <c r="M34" i="2" l="1"/>
  <c r="A34" i="2" s="1"/>
  <c r="M27" i="2"/>
  <c r="A27" i="2" s="1"/>
  <c r="M29" i="2"/>
  <c r="A29" i="2" s="1"/>
  <c r="M32" i="2"/>
  <c r="A32" i="2" s="1"/>
  <c r="M31" i="2"/>
  <c r="A31" i="2" s="1"/>
  <c r="M30" i="2"/>
  <c r="A30" i="2" s="1"/>
  <c r="M33" i="2"/>
  <c r="A33" i="2" s="1"/>
  <c r="M28" i="2"/>
  <c r="A28" i="2" s="1"/>
  <c r="M26" i="2"/>
  <c r="A26" i="2" s="1"/>
  <c r="K35" i="2"/>
  <c r="AP17" i="1"/>
  <c r="AQ17" i="1" s="1"/>
  <c r="K38" i="2" l="1"/>
  <c r="M35" i="2"/>
  <c r="L38" i="2" l="1"/>
  <c r="M38" i="2"/>
  <c r="F17" i="2" s="1"/>
  <c r="E43" i="2" s="1"/>
  <c r="L36" i="2"/>
  <c r="L34" i="2"/>
  <c r="L28" i="2"/>
  <c r="L27" i="2"/>
  <c r="L29" i="2"/>
  <c r="L32" i="2"/>
  <c r="L31" i="2"/>
  <c r="L30" i="2"/>
  <c r="L33" i="2"/>
  <c r="L35" i="2"/>
  <c r="L26" i="2"/>
  <c r="E44" i="2" l="1"/>
  <c r="G44" i="2" s="1"/>
  <c r="A38" i="2"/>
  <c r="M8" i="2" s="1"/>
  <c r="E15" i="14" s="1"/>
  <c r="BB83" i="1"/>
  <c r="L8" i="1" s="1"/>
  <c r="E19" i="14" s="1"/>
  <c r="J18" i="2" l="1"/>
  <c r="J17" i="2"/>
  <c r="G43" i="2"/>
  <c r="E23" i="14"/>
  <c r="L6" i="15" l="1"/>
  <c r="L4" i="7"/>
  <c r="L6" i="9"/>
  <c r="L6" i="1"/>
  <c r="L6" i="11"/>
  <c r="L6" i="10"/>
  <c r="L6" i="14"/>
  <c r="M6" i="2"/>
  <c r="J1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<sst xmlns="http://schemas.openxmlformats.org/spreadsheetml/2006/main" count="815" uniqueCount="422">
  <si>
    <t>Version</t>
  </si>
  <si>
    <t>Date</t>
  </si>
  <si>
    <t>Sheet</t>
  </si>
  <si>
    <t>Change</t>
  </si>
  <si>
    <t>Owner</t>
  </si>
  <si>
    <t>v1.0</t>
  </si>
  <si>
    <t>All</t>
  </si>
  <si>
    <t>Setting up sheets, Inputs</t>
  </si>
  <si>
    <t>K.Saleem</t>
  </si>
  <si>
    <t>v1.1</t>
  </si>
  <si>
    <t xml:space="preserve">Post 2nd scoping with Heather &amp; C.Kelly </t>
  </si>
  <si>
    <t>v1.2</t>
  </si>
  <si>
    <t>Formating and consistancy check</t>
  </si>
  <si>
    <t>Jobs Guarantee</t>
  </si>
  <si>
    <t>PART 1:  GRANT COST REGISTER - Instructions</t>
  </si>
  <si>
    <t>Introduction</t>
  </si>
  <si>
    <t>■</t>
  </si>
  <si>
    <t xml:space="preserve">This sheet is intended to explain the contents of each sheet and the requirements for completion. </t>
  </si>
  <si>
    <t>Checklist</t>
  </si>
  <si>
    <t>The Checklist contains conditional formatting on the response boxes that will highlight the cell:</t>
  </si>
  <si>
    <t xml:space="preserve">amber if the response is 'N/A' and </t>
  </si>
  <si>
    <t>green if the response is 'Yes' or 'Y.'</t>
  </si>
  <si>
    <t>Initial Compliance Check</t>
  </si>
  <si>
    <t>The compliance check will confirm that:</t>
  </si>
  <si>
    <t>the Declaration is signed;</t>
  </si>
  <si>
    <t>all relevant cells contain a value or zero;</t>
  </si>
  <si>
    <t>PART 2:  ASSUMPTIONS AND CALCULATIONS</t>
  </si>
  <si>
    <t>PART 3:  PRICING AND FINANCIAL CONTROL INSTRUCTIONS</t>
  </si>
  <si>
    <t xml:space="preserve">Sheet: </t>
  </si>
  <si>
    <t xml:space="preserve"> 1. Declaration</t>
  </si>
  <si>
    <t>Month 1</t>
  </si>
  <si>
    <t>Month 2</t>
  </si>
  <si>
    <t>Total</t>
  </si>
  <si>
    <t xml:space="preserve">Prior to submission of the Tender the Grant Cost Register should be checked to ensure accuracy and completeness.  </t>
  </si>
  <si>
    <t>To assist with this, the following checklist has been provided to serve as a final check.</t>
  </si>
  <si>
    <t>Yes</t>
  </si>
  <si>
    <t>No</t>
  </si>
  <si>
    <t>N/A</t>
  </si>
  <si>
    <t>Name of Sheet, section and question</t>
  </si>
  <si>
    <t>Response</t>
  </si>
  <si>
    <t>Explanation if response is 'No' or 'N/A' and clarification ref.</t>
  </si>
  <si>
    <t>1. Declaration</t>
  </si>
  <si>
    <t>Minimum Requirements</t>
  </si>
  <si>
    <t>Are any implementation costs less than 10% of Yr1 costs</t>
  </si>
  <si>
    <t>Do all check boxes return a true value?</t>
  </si>
  <si>
    <t>Legal Entity Status (section 1D)</t>
  </si>
  <si>
    <t>Has the legal entity status been completed (rows 87-88)?</t>
  </si>
  <si>
    <t>If the Tender is a consortium is it a legal entity in its own right (Cell C90)?</t>
  </si>
  <si>
    <t>If a consortium Tender, not with legal entity status, have 2 years audited accounts been provided for all consortium member companies listed in the table at row 96?</t>
  </si>
  <si>
    <t>If a consortium Tender, has a lead Grantor been nominated (rows 107-108)?</t>
  </si>
  <si>
    <t>Declaration</t>
  </si>
  <si>
    <t xml:space="preserve">Has the declaration been signed and dated? </t>
  </si>
  <si>
    <t>Have detailed calculations and assumptions (or zero's where applicable) been provided?</t>
  </si>
  <si>
    <t>Has the Additional Information boxes been populated?</t>
  </si>
  <si>
    <t>Do the sub-total boxes /  total cost for each cost category add up correctly?</t>
  </si>
  <si>
    <t>Do the total cost rows add up correctly?</t>
  </si>
  <si>
    <t>Completed by:</t>
  </si>
  <si>
    <t xml:space="preserve">Signed </t>
  </si>
  <si>
    <t>Name</t>
  </si>
  <si>
    <t>Position in Organisation</t>
  </si>
  <si>
    <t>SHEET</t>
  </si>
  <si>
    <t>WORKSHEET ERRORS</t>
  </si>
  <si>
    <t>Control:  Error Check</t>
  </si>
  <si>
    <t>List of the worksheets and count of their errors.</t>
  </si>
  <si>
    <t>Worksheet Name
&amp; Hyperlink</t>
  </si>
  <si>
    <t>No. of errors</t>
  </si>
  <si>
    <t>Direct Staff Profile</t>
  </si>
  <si>
    <t>Indirect Staff Profile</t>
  </si>
  <si>
    <t>Subcontractors</t>
  </si>
  <si>
    <t>Cost Profile</t>
  </si>
  <si>
    <t>Volume</t>
  </si>
  <si>
    <t>Additional Information</t>
  </si>
  <si>
    <t>Total Errors</t>
  </si>
  <si>
    <t>These checks form part of the commercial validation and must show NO ERRORS prior to submission.</t>
  </si>
  <si>
    <t>END OF SHEET</t>
  </si>
  <si>
    <t>GRANT COST REGISTER</t>
  </si>
  <si>
    <t>UNIT Cost</t>
  </si>
  <si>
    <t>Admin</t>
  </si>
  <si>
    <t>Wraparound (Participant)</t>
  </si>
  <si>
    <t>COST LINE</t>
  </si>
  <si>
    <t>Year 0</t>
  </si>
  <si>
    <t>Cost %</t>
  </si>
  <si>
    <t>Year 1</t>
  </si>
  <si>
    <t>Year 2</t>
  </si>
  <si>
    <t>Year 3</t>
  </si>
  <si>
    <t>Contract Total</t>
  </si>
  <si>
    <t>Cost %age</t>
  </si>
  <si>
    <t>Staff Costs</t>
  </si>
  <si>
    <t>Accommodation Costs</t>
  </si>
  <si>
    <t>ISIT Costs</t>
  </si>
  <si>
    <t>Participant Costs</t>
  </si>
  <si>
    <t>Other Operating Costs</t>
  </si>
  <si>
    <t>Consultancy Costs</t>
  </si>
  <si>
    <t>Corporate Overheads</t>
  </si>
  <si>
    <t>Other Costs</t>
  </si>
  <si>
    <t>Total Costs</t>
  </si>
  <si>
    <t>Grant Payment</t>
  </si>
  <si>
    <t>Implementation Cost &lt;10% of Yr 0 &amp; Yr 1 Cost</t>
  </si>
  <si>
    <t>Further information</t>
  </si>
  <si>
    <t>Companies House Registration Number   (where relevant)</t>
  </si>
  <si>
    <t>FY</t>
  </si>
  <si>
    <t>Legal Entity Status</t>
  </si>
  <si>
    <t>NAME</t>
  </si>
  <si>
    <t>SIGNED</t>
  </si>
  <si>
    <t>POSITION WITHIN ORGANISATION</t>
  </si>
  <si>
    <t>DATE</t>
  </si>
  <si>
    <t>E-MAIL ADDRESS</t>
  </si>
  <si>
    <t>TELEPHONE NUMBER(S)</t>
  </si>
  <si>
    <t>Direct Staff Profile Sheet</t>
  </si>
  <si>
    <t>Table 1 - FTE Profile</t>
  </si>
  <si>
    <t>Job Title</t>
  </si>
  <si>
    <t>Month 0 Implementation Costs</t>
  </si>
  <si>
    <t>Total FTE</t>
  </si>
  <si>
    <t>Table 2 - Average Salaries</t>
  </si>
  <si>
    <t>Table 3 - FTE Costed</t>
  </si>
  <si>
    <t>Table 1 - Payment to Subcontractors</t>
  </si>
  <si>
    <t>Subcontractor</t>
  </si>
  <si>
    <t>Table 2 - Subcontractor Direct Staff FTE Total</t>
  </si>
  <si>
    <t>Total Direct Staff FTE</t>
  </si>
  <si>
    <t>Month 0</t>
  </si>
  <si>
    <t>Month 3</t>
  </si>
  <si>
    <t>Month 4</t>
  </si>
  <si>
    <t>Month 5</t>
  </si>
  <si>
    <t>Month 6</t>
  </si>
  <si>
    <t>Month 7</t>
  </si>
  <si>
    <t>Month 8</t>
  </si>
  <si>
    <t>Month 9</t>
  </si>
  <si>
    <t>Month 10</t>
  </si>
  <si>
    <t>Month 11</t>
  </si>
  <si>
    <t>Month 12</t>
  </si>
  <si>
    <t>Month 13</t>
  </si>
  <si>
    <t>Month 14</t>
  </si>
  <si>
    <t>Month 15</t>
  </si>
  <si>
    <t>Month 16</t>
  </si>
  <si>
    <t>Month 17</t>
  </si>
  <si>
    <t>Month 18</t>
  </si>
  <si>
    <t>Month 19</t>
  </si>
  <si>
    <t>Month 20</t>
  </si>
  <si>
    <t>Month 21</t>
  </si>
  <si>
    <t>Month 22</t>
  </si>
  <si>
    <t>Month 23</t>
  </si>
  <si>
    <t>Month 24</t>
  </si>
  <si>
    <t>Month 25</t>
  </si>
  <si>
    <t>Month 26</t>
  </si>
  <si>
    <t>Month 27</t>
  </si>
  <si>
    <t>Month 28</t>
  </si>
  <si>
    <t>Month 29</t>
  </si>
  <si>
    <t>Month 30</t>
  </si>
  <si>
    <t>Month 31</t>
  </si>
  <si>
    <t>Month 32</t>
  </si>
  <si>
    <t>Month 33</t>
  </si>
  <si>
    <t>Month 34</t>
  </si>
  <si>
    <t>Month 35</t>
  </si>
  <si>
    <t>Month 36</t>
  </si>
  <si>
    <t>Month 37</t>
  </si>
  <si>
    <t>Month 38</t>
  </si>
  <si>
    <t>Year 4</t>
  </si>
  <si>
    <t>Direct Staff Costs</t>
  </si>
  <si>
    <t>Indirect Staff Costs</t>
  </si>
  <si>
    <t>Staff Related Expenses</t>
  </si>
  <si>
    <t>Staff Training</t>
  </si>
  <si>
    <t>Staff Recruitment</t>
  </si>
  <si>
    <t>Other Staff Costs</t>
  </si>
  <si>
    <t>Rent/ Lease/ Mortgage Payments</t>
  </si>
  <si>
    <t>Fit-Out Costs</t>
  </si>
  <si>
    <t>Rates</t>
  </si>
  <si>
    <t>Facilities Management Costs</t>
  </si>
  <si>
    <t>Premises Security Costs</t>
  </si>
  <si>
    <t>Other Accommodation Costs</t>
  </si>
  <si>
    <t>IT Hardware</t>
  </si>
  <si>
    <t>IT Software</t>
  </si>
  <si>
    <t>IT Maintenance</t>
  </si>
  <si>
    <t>IT Security Costs</t>
  </si>
  <si>
    <t>Telephony &amp; Communications</t>
  </si>
  <si>
    <t>Other IS IT Costs</t>
  </si>
  <si>
    <t>Participant Travel Costs</t>
  </si>
  <si>
    <t>Participant Training Costs</t>
  </si>
  <si>
    <t>Participant Pre-employment support costs</t>
  </si>
  <si>
    <t>Participant Childcare/caring responsibilities</t>
  </si>
  <si>
    <t>Participant ESOL Costs</t>
  </si>
  <si>
    <t>Participant health and wellbeing support</t>
  </si>
  <si>
    <t>Other Participant Costs</t>
  </si>
  <si>
    <t>Subcontractor Costs</t>
  </si>
  <si>
    <t>Printing and Stationery</t>
  </si>
  <si>
    <t>Office Equipment</t>
  </si>
  <si>
    <t>Postage &amp; Courier</t>
  </si>
  <si>
    <t>Marketing Costs</t>
  </si>
  <si>
    <t>Storage Costs</t>
  </si>
  <si>
    <t>TUPE Costs</t>
  </si>
  <si>
    <t>Legal Fees</t>
  </si>
  <si>
    <t>Auditing Fees</t>
  </si>
  <si>
    <t>Interpretation Services</t>
  </si>
  <si>
    <t>Other Professional/Consultancy Services</t>
  </si>
  <si>
    <t>HR Support</t>
  </si>
  <si>
    <t>Finance Support</t>
  </si>
  <si>
    <t>Financing Costs</t>
  </si>
  <si>
    <t>Other Corporate Overheads</t>
  </si>
  <si>
    <t>Referral start</t>
  </si>
  <si>
    <t>Referral end</t>
  </si>
  <si>
    <t>Additional Information Sheet</t>
  </si>
  <si>
    <t>Direct Staff</t>
  </si>
  <si>
    <t>Indirect Staff</t>
  </si>
  <si>
    <t>OBCM - Additional Information Costs</t>
  </si>
  <si>
    <r>
      <t xml:space="preserve">This sheet is a free format sheet which the organisation can use to add calculations and/or assumptions if required. 
Please ensure that all information that is added to this sheet is </t>
    </r>
    <r>
      <rPr>
        <b/>
        <sz val="14"/>
        <color theme="1"/>
        <rFont val="Arial"/>
        <family val="2"/>
      </rPr>
      <t xml:space="preserve">referenced to the cost line, reference and title/table </t>
    </r>
    <r>
      <rPr>
        <sz val="14"/>
        <color theme="1"/>
        <rFont val="Arial"/>
        <family val="2"/>
      </rPr>
      <t xml:space="preserve">to enable to authority to easily identify which cost information relates to. </t>
    </r>
  </si>
  <si>
    <t>OBCM - Net Position</t>
  </si>
  <si>
    <t>Net Position Sheet</t>
  </si>
  <si>
    <t>This table summarises the Net Position between the Actual and Forecast Costs and any Support Funding Received.</t>
  </si>
  <si>
    <t>Direct Staff Net Position</t>
  </si>
  <si>
    <t>Management Staff Net Position</t>
  </si>
  <si>
    <t>Other Staff Net Position</t>
  </si>
  <si>
    <t>Total Staff Net Position</t>
  </si>
  <si>
    <t>Fit-Out Net Position</t>
  </si>
  <si>
    <t>Facilities Management Net Position</t>
  </si>
  <si>
    <t>Premises Security Net Position</t>
  </si>
  <si>
    <t>Other Accommodation Net Position</t>
  </si>
  <si>
    <t>Total Accommodation Net Position</t>
  </si>
  <si>
    <t>IT Security Net Position</t>
  </si>
  <si>
    <t>Other IS IT Net Position</t>
  </si>
  <si>
    <t>Total ISIT Net Position</t>
  </si>
  <si>
    <t>Participant Travel Net Position</t>
  </si>
  <si>
    <t>Participant Training Net Position</t>
  </si>
  <si>
    <t>Participant Inwork Support Net Position</t>
  </si>
  <si>
    <t>Other Participant Net Position</t>
  </si>
  <si>
    <t>Total Participant Net Position</t>
  </si>
  <si>
    <t>Subcontractor Net Position</t>
  </si>
  <si>
    <t>Marketing Net Position</t>
  </si>
  <si>
    <t>Storage Net Position</t>
  </si>
  <si>
    <t>TUPE Net Position</t>
  </si>
  <si>
    <t>Other Operating Net Position</t>
  </si>
  <si>
    <t>Total Other Operating Net Position</t>
  </si>
  <si>
    <t>Total Consultancy Service Net Position</t>
  </si>
  <si>
    <t>Financing Net Position</t>
  </si>
  <si>
    <t>Total Corporate Overheads</t>
  </si>
  <si>
    <t>Other Net Position</t>
  </si>
  <si>
    <t>Total Provider Net Position</t>
  </si>
  <si>
    <t>Assumptions / Additional Information</t>
  </si>
  <si>
    <t>PART 1:  GRANT COST REGISTER - Checklist</t>
  </si>
  <si>
    <t xml:space="preserve">Volume Profile </t>
  </si>
  <si>
    <t>WORKBOOK:   No Errors Detected</t>
  </si>
  <si>
    <t xml:space="preserve"> 3. Indirect Staff Profile</t>
  </si>
  <si>
    <t xml:space="preserve"> 4. Subcontractor Profile</t>
  </si>
  <si>
    <t xml:space="preserve"> 5. Cost Profile</t>
  </si>
  <si>
    <t xml:space="preserve"> 6. Volumes</t>
  </si>
  <si>
    <t xml:space="preserve"> 7. Additional Information</t>
  </si>
  <si>
    <t>Bidders should complete the response boxes with:</t>
  </si>
  <si>
    <t>if the cell has been checked and the Bidder is assured the full information requested has been provided.</t>
  </si>
  <si>
    <t>This should be selected if that section of the Grant Cost Register does not apply to the Bidder.</t>
  </si>
  <si>
    <t>Is the Bidder's name on the Grant Cost Register (Cell E4, Declaration)?</t>
  </si>
  <si>
    <t>Is the Bidder's Total Grant Value (Cell M38, Declaration) less than or equal to the Total Grant Value Limit in the Grant Guidance?</t>
  </si>
  <si>
    <t>2: Direct Staff Profile</t>
  </si>
  <si>
    <t>3: Indirect Staff Profile</t>
  </si>
  <si>
    <t xml:space="preserve">4. Subcontractor Costs </t>
  </si>
  <si>
    <t>Section 5: Cost Profile</t>
  </si>
  <si>
    <t>red if the response is 'No' or 'N,' and</t>
  </si>
  <si>
    <t>Error Checks</t>
  </si>
  <si>
    <t xml:space="preserve">Maximum Grant Funding </t>
  </si>
  <si>
    <t>Total Grant Value</t>
  </si>
  <si>
    <t>BIDDER NAME:</t>
  </si>
  <si>
    <t>This declaration relates specifically to the Jobs Guarantee programme and confirms that all costs submitted reflect the bidder's proposed delivery model.</t>
  </si>
  <si>
    <t>Subcontractor activities (e.g. full end-to-end service, specific activity or specialised service or geographical area)</t>
  </si>
  <si>
    <t>Total % of Subcontractor Delivery</t>
  </si>
  <si>
    <t>Total Bidder Costs</t>
  </si>
  <si>
    <t>Table 3 - Subcontractor Indirect Staff FTE Total</t>
  </si>
  <si>
    <t>Total Indirect Staff FTE</t>
  </si>
  <si>
    <t>Total Grant Value Limit</t>
  </si>
  <si>
    <r>
      <t xml:space="preserve">The Maximum Unit Price for this procurement is </t>
    </r>
    <r>
      <rPr>
        <b/>
        <sz val="12"/>
        <color rgb="FFC00000"/>
        <rFont val="Arial"/>
        <family val="2"/>
      </rPr>
      <t>£2,650</t>
    </r>
    <r>
      <rPr>
        <sz val="12"/>
        <color theme="1"/>
        <rFont val="Arial"/>
        <family val="2"/>
      </rPr>
      <t xml:space="preserve"> </t>
    </r>
  </si>
  <si>
    <t>All cells highlighted in grey will automatically update using formulae based on cost inputs provided by the Bidder on other sheets within the Grant Cost Register document.</t>
  </si>
  <si>
    <t>Turnover Last 3 years (As Per Accounts/Annual Reports)</t>
  </si>
  <si>
    <t xml:space="preserve">Costs should include the full cost to the employer, including all oncosts specifically employer NI contributions and any pension costs. </t>
  </si>
  <si>
    <t>Costs must exclude indexation but should include inflation.</t>
  </si>
  <si>
    <t>The Department applies a de minimis threshold of 5% of total delivery volumes of subcontractors. Where subcontractors fall below this threshold, they should be grouped and reported as a single consolidated entry.</t>
  </si>
  <si>
    <t>Any costs incurred before go-live should be recorded as "Year 0 implementation costs" (column D, Direct Staff Profile) and must not exceed 10% of total Year 1 costs.</t>
  </si>
  <si>
    <t>Any costs incurred before go-live should be recorded as "Year 0 implementation costs" (column D, Indirect Staff Profile) and must not exceed 10% of total Year 1 costs.</t>
  </si>
  <si>
    <t>Any costs incurred before go-live should be recorded as "Year 0 implementation costs" (column F, Subcontractor Profile) and must not exceed 10% of total Year 1 costs.</t>
  </si>
  <si>
    <t>Please provide any additional calculations or supporting information in the Assumptions / Additional Information box at the bottom of the page (Row 147 – Indirect Staff Profile).</t>
  </si>
  <si>
    <t>Direct Staff costs are defined as those staff directly engaged in front-line activities and providing direct support to Jobs Guarantee participants.</t>
  </si>
  <si>
    <t>the Total Grant Value Limit has not been exceeded;</t>
  </si>
  <si>
    <t>PART 4:  COMPLIANCE CHECKS</t>
  </si>
  <si>
    <t>Indirect Staff costs are defined as those staff not directly engaged in front-line activities such as management and back-office roles..</t>
  </si>
  <si>
    <t>Are the staff roles in the correct category (e.g. front line staff in Direct Staff Costs, management / back-office staff in Indirect Staff Costs)?</t>
  </si>
  <si>
    <t xml:space="preserve">FY </t>
  </si>
  <si>
    <t>Indicative Payment Profile</t>
  </si>
  <si>
    <t>Table 4 - Total Average Salaries (Subcontractor Direct Staff)</t>
  </si>
  <si>
    <r>
      <t xml:space="preserve">Please provide details of your supply chain, including the name of each organisation, their role, and the percentage of delivery attributed to them.
The Department applies a de minimis threshold of 5% of total delivery volumes of subcontractors. Where subcontractors fall below this threshold, they should be grouped and reported as a single consolidated entry.
All subcontractors must align with the Jobs Guarantee delivery model and demonstrate value for money in relation to participant volumes.
Costs must exclude any indexation adjustments but should include the impact of inflation.
Further details of your supply chain and each subcontractor should be provided in the “Additional Information” section at the bottom of this page.
</t>
    </r>
    <r>
      <rPr>
        <b/>
        <sz val="14"/>
        <rFont val="Arial"/>
        <family val="2"/>
      </rPr>
      <t xml:space="preserve">If Subcontractor doesn't have Direct or Indirect staff to keep consitancy and allow the table to work please allocated the same line to the subcontractor in all tables and leave blank </t>
    </r>
  </si>
  <si>
    <t>Table 5 - Total Average Salaries (Subcontractor Indirect Staff)</t>
  </si>
  <si>
    <t>Grant Area</t>
  </si>
  <si>
    <t>This sheet is free format for Bidders to use as additional space to provide further detail such as  supporting calculations and assumptions.</t>
  </si>
  <si>
    <t>Applied to the volume profile provided by the Authority this represents the maximum Total Grant Value for the service (Wraparound Support and Admin costs)</t>
  </si>
  <si>
    <t xml:space="preserve">On opening bids the Authority will complete an initial compliance check on the Grant Cost Register to ensure that all required information has been provided. </t>
  </si>
  <si>
    <r>
      <t xml:space="preserve">the Assumptions/Additional boxes in each sheet have been fully completed and </t>
    </r>
    <r>
      <rPr>
        <b/>
        <sz val="12"/>
        <rFont val="Arial"/>
        <family val="2"/>
      </rPr>
      <t>include comprehensive supporting assumptions, methodology and calculations for all costs;</t>
    </r>
  </si>
  <si>
    <t>The Authority would like to understand and be able to replicate costs recorded in the grant application.  The Authority requires bidders to provide a breakdown of assumptions applied and methodology used for all relevant cost categories in the Assumptions/Additional Information Boxes provided within each work sheet. This will reduce the number of clarification questions from the Authority to bidders. 
The protection on each sheet will not allow additional lines to be added. Bidders can use the Assumptions / Additional Information box at the bottom of each worksheet or the Additional Information tab to continue calculations and / or assumptions. Bidders are asked to ensure that each cost type is clearly labelled and that calculations are formatted in tabular form where appropriate. 
All costs must exclude indexation but should include inflation.</t>
  </si>
  <si>
    <t xml:space="preserve">Bidders cannot submit a bid  which exceeds the Total Grant Value Limit but can submit bids which are lower than the Total Grant Value </t>
  </si>
  <si>
    <t>The Error Checks worksheet checks that the Grant Cost Register, (GCR) balances and there are no calculation errors in the Workbook. Cells E15 to E23 should be 0.</t>
  </si>
  <si>
    <t>Bidder Name: Please enter the Bidding Organisations name in the Declaration sheet Cell E4"</t>
  </si>
  <si>
    <t>The Declaration sheet includes a pricing summary. Total Category Costs are recorded in Cells M26 to M34 . These are added to calculate Total Grant Cost recorded in Cell M38.</t>
  </si>
  <si>
    <t xml:space="preserve">What is the legal status / type of bidder; e.g. Limited Company, Limited Company (Not for Profit), Consortium, Special Purpose Vehicle or has other legal status </t>
  </si>
  <si>
    <t>(Where a consortium or similar is being used please ensure that the declaration is signed by the nominated lead bidding entity)</t>
  </si>
  <si>
    <t xml:space="preserve">Costs must exclude indexation but should include inflation. </t>
  </si>
  <si>
    <t>Assumptions/Additional Information for Table 1 and Table 2 are to be entered in C149.</t>
  </si>
  <si>
    <t>The Authority requires a breakdown of direct staff costs, defined as those staff directly engaged in front-line activities and providing direct support to Jobs Guarantee participants.
Costs should include the full cost to the employer, including all oncosts specifically employer NI contributions and any pension costs. 
Costs must exclude indexation but should include inflation.
Further details about your Direct/Indirect Staff costs should be included in the “Additional Information” box at the bottom of this page.</t>
  </si>
  <si>
    <t>Enter the payment value for each month the Sub-Contractor is employed on the Programme for each Sub-Contractor Row. Monthly Profiles for the programme run across Cols F to AP.</t>
  </si>
  <si>
    <t>Assumptions/Additional Information for Table1, Table 2 and Table 3 are to be entered in C147</t>
  </si>
  <si>
    <r>
      <t>The Bidder is required to input their profiled costs against each of the individual cost lines in the yellow cells. If no cost applies a zero should be entered in the cell.</t>
    </r>
    <r>
      <rPr>
        <sz val="12"/>
        <color rgb="FFFF0000"/>
        <rFont val="Arial"/>
        <family val="2"/>
      </rPr>
      <t xml:space="preserve"> </t>
    </r>
  </si>
  <si>
    <t xml:space="preserve">Direct Staff Costs ,Row18, Indirect Staff Costs, R19 and Sub-Contractor Costs, Row 52 will be populated automatically. </t>
  </si>
  <si>
    <t xml:space="preserve">Please provide any additional calculations or supporting information in the Assumptions / Additional Information box at Row 91. Please include a specific section covering  "other" used in each cost category.  </t>
  </si>
  <si>
    <t>Bidders should identify the sheet name and number being referenced,  the section and cost category line the additional information supports.</t>
  </si>
  <si>
    <t>This will be the default option already selected by the Authority.  This serves as a reminder to check the relevant section and change the response box accordingly.</t>
  </si>
  <si>
    <t>In all instances where the final response is a 'No' or 'N/A' the Bidder must set out their reasons with justification in the cell to the right of the response box.</t>
  </si>
  <si>
    <t xml:space="preserve">The Grant Cost Register must be signed by an officer authorised to do so on behalf of the bidding organisation. The signature can be electronic or typed. </t>
  </si>
  <si>
    <t>Has the declaration been signed and dated by an authorised officer of the Bidding organisation?</t>
  </si>
  <si>
    <t xml:space="preserve">Where the bid is incomplete the Authority may, at its discretion, reject a bid as non-compliant and return to the bidder. The bidder will have an opportunity to rework their bid and re-submit. </t>
  </si>
  <si>
    <t>Additional Information (Admin % Assumption / Workings)</t>
  </si>
  <si>
    <t>The Authority requires a breakdown of indirect staff costs, including all management and back-office roles.
The costs provided should reflect the full employer expense, incorporating all associated on-costs such as employer National Insurance contributions and pension costs.
Costs must exclude any indexation adjustments but should include the impact of inflation.
Further details about your Direct/Indirect Staff costs should be included in the “Additional Information” box at the bottom of this page.</t>
  </si>
  <si>
    <t>Please provide details of your supply chain, including the name of each organisation, their role, and the percentage of delivery attributed to them.
The Authority applies a de minimis threshold of 5% of total delivery volumes of subcontractors. Where subcontractors fall below this threshold, they should be grouped and reported as a single consolidated entry.
All subcontractors must align with the Jobs Guarantee delivery model and demonstrate value for money in relation to participant volumes.
Costs must exclude any indexation adjustments but should include the impact of inflation.
Further details of your supply chain and each subcontractor should be provided in the “Additional Information” section at the bottom of this page.</t>
  </si>
  <si>
    <r>
      <t xml:space="preserve">This sheet is a free format sheet which can be used to add calculations and/or assumptions if required. 
Please ensure that all information that is added to this sheet is </t>
    </r>
    <r>
      <rPr>
        <b/>
        <sz val="14"/>
        <rFont val="Arial"/>
        <family val="2"/>
      </rPr>
      <t xml:space="preserve">referenced to the relevant Work Sheet number and Title, Table, cost category line, row and cell reference(s) and </t>
    </r>
    <r>
      <rPr>
        <sz val="14"/>
        <rFont val="Arial"/>
        <family val="2"/>
      </rPr>
      <t>to enable the Authority to reconcile this to relevant worksheet area.  Please add additional sections if required not covered below.</t>
    </r>
  </si>
  <si>
    <t>Bids exceeding the Total Grant Value will be returned to the bidder as non-compliant. Bidders can revise and re-submit the updated Grant Cost Register.</t>
  </si>
  <si>
    <t>Please complete only the yellow-shaded cells. All other cells are protected and will populate automatically.
The Authority requires that all costs within this document are presented exclusive of output VAT.
Where a grant recipient is unable to recover input VAT from HMRC, the total gross amount may be included in the grant claim and treated as outside the scope of VAT. This is expected to be an exception rather than standard practice, and the overall unit cost must remain within the limits set out in the grant guidance.
All costs must exclude indexation but should include the impact of inflation.</t>
  </si>
  <si>
    <t>I hereby declare that the information contained within this pricing proposal represents a true and fair view of the Bid Organisation cost data; and, if successful, will be bound by the Unit Prices detailed in the payment schedule subject to The Authority terms.
I am enclosing an electronic version of my Grant Cost Register</t>
  </si>
  <si>
    <t>Please provide details of the legal entity status of the bidder  to enable the Authority to understand how the bid is structured.  Where a consortium is bidding a lead bidder from the consortium must be identified as the bidding entity, unless the consortium is registered as a legal entity in its own right.   
Please note that where a consortium of bidder's are working together but the consortium is not registered as a legal entity for at least two audited financial years, each consortium member company is required to provide two years of audited financial accounts.</t>
  </si>
  <si>
    <t xml:space="preserve">The Authority will repeat its compliance checks and if the re-submitted bid remains non-compliant the Authority reserves the right to reject the bid at this stage and it will not be taken any further and excluded from the tender </t>
  </si>
  <si>
    <t>Participant In work Support Costs</t>
  </si>
  <si>
    <t>Delivery Area</t>
  </si>
  <si>
    <t>North and East Scotland</t>
  </si>
  <si>
    <t>South and West Scotland </t>
  </si>
  <si>
    <t>Wales</t>
  </si>
  <si>
    <t>North East &amp; Tees Valley</t>
  </si>
  <si>
    <t>Cumbria &amp; Greater Lancashire</t>
  </si>
  <si>
    <t>Lincolnshire, East and North Yorkshire</t>
  </si>
  <si>
    <t>Merseyside</t>
  </si>
  <si>
    <t>Greater Manchester</t>
  </si>
  <si>
    <t>West Yorkshire</t>
  </si>
  <si>
    <t>South Yorkshire</t>
  </si>
  <si>
    <t>The Shires, Chesire and the Marches</t>
  </si>
  <si>
    <t>The Black Country</t>
  </si>
  <si>
    <t>Birmingham, Solihull &amp; Coventry</t>
  </si>
  <si>
    <t>East Midlands</t>
  </si>
  <si>
    <t>Buckinghamshire, Berkshire and Oxfordshire, South Midlands, Leicestershire &amp; Rutland</t>
  </si>
  <si>
    <t>Cambridgeshire, Peterborough, Norfolk and Suffolk</t>
  </si>
  <si>
    <t>Hertfordshire &amp; Essex</t>
  </si>
  <si>
    <t>Devon and Cornwall</t>
  </si>
  <si>
    <t>Somerset, Gloucestershire and West England</t>
  </si>
  <si>
    <t>South Central England</t>
  </si>
  <si>
    <t>Kent Surrey and Sussex</t>
  </si>
  <si>
    <t>West London </t>
  </si>
  <si>
    <t>East London </t>
  </si>
  <si>
    <t>Central London </t>
  </si>
  <si>
    <t>South London  </t>
  </si>
  <si>
    <t xml:space="preserve">North and East Scotland: 1,550 </t>
  </si>
  <si>
    <t xml:space="preserve">South and West Scotland: 1,600 </t>
  </si>
  <si>
    <t xml:space="preserve">Wales: 1,950 </t>
  </si>
  <si>
    <t xml:space="preserve">North East &amp; Tees Valley: 2,300 </t>
  </si>
  <si>
    <t xml:space="preserve">Cumbria &amp; Greater Lancashire: 1,650 </t>
  </si>
  <si>
    <t xml:space="preserve">Lincolnshire, East and North Yorkshire: 1,500 </t>
  </si>
  <si>
    <t xml:space="preserve">Merseyside: 1,700 </t>
  </si>
  <si>
    <t xml:space="preserve">Greater Manchester: 3,300 </t>
  </si>
  <si>
    <t xml:space="preserve">West Yorkshire: 3,300 </t>
  </si>
  <si>
    <t xml:space="preserve">South Yorkshire: 1,550 </t>
  </si>
  <si>
    <t xml:space="preserve">The Black Country: 2,100 </t>
  </si>
  <si>
    <t xml:space="preserve">Birmingham, Solihull &amp; Coventry: 3,900 </t>
  </si>
  <si>
    <t xml:space="preserve">East Midlands: 2,000 </t>
  </si>
  <si>
    <t xml:space="preserve">Buckinghamshire, Berkshire and Oxfordshire, South Midlands, Leicestershire &amp; Rutland: 3,250 </t>
  </si>
  <si>
    <t xml:space="preserve">Cambridgeshire, Peterborough, Norfolk and Suffolk: 1,350 </t>
  </si>
  <si>
    <t xml:space="preserve">Hertfordshire &amp; Essex: 1,900 </t>
  </si>
  <si>
    <t xml:space="preserve">Devon and Cornwall: 900 </t>
  </si>
  <si>
    <t xml:space="preserve">Somerset, Gloucestershire and West England: 1,250 </t>
  </si>
  <si>
    <t xml:space="preserve">South Central England: 1,850 </t>
  </si>
  <si>
    <t xml:space="preserve">Kent Surrey and Sussex: 2,800 </t>
  </si>
  <si>
    <t xml:space="preserve">West London: 2,100 </t>
  </si>
  <si>
    <t xml:space="preserve">East and South East London: 2,800 </t>
  </si>
  <si>
    <t xml:space="preserve">Central London: 2,850 </t>
  </si>
  <si>
    <t xml:space="preserve">South West London: 900 </t>
  </si>
  <si>
    <t>Paste Values</t>
  </si>
  <si>
    <t>Less volumes</t>
  </si>
  <si>
    <t>Less :</t>
  </si>
  <si>
    <t>Participant Volume For Delivery Area</t>
  </si>
  <si>
    <t>Number of Characters</t>
  </si>
  <si>
    <t>Mandatory Exclusion Criteria</t>
  </si>
  <si>
    <t>Unit Price is More than £2,650</t>
  </si>
  <si>
    <t>Unit Price is Less than £2,150</t>
  </si>
  <si>
    <t xml:space="preserve">Enter the percentage of Unit Cost at Cell F17 relating to Administration in Cell L17. Wraparound (Participant) will be automatically calculated and the percentage input into Cell L18.  Monetary values for Administration and  Wraparound (Participant) will be calculated and input automatically into Cell J18 and J17. Please record the Cost Categories and values for the Administration percentage in the Additional Information Box at Cell C22. </t>
  </si>
  <si>
    <t>The Bidder must provide turnover figures for the past three years, based on published accounts. These figures should collectively demonstrate that turnover is at least twice the annual grant value. Input Published Account Year in Cells E50, G50 and I50 with earliest year in Cell E50. Input corresponding Turnover in £ in Cell E51, G51 and G51</t>
  </si>
  <si>
    <t>Table 1, Row 18 to Row 57 records Monthly FTE employed on the Programme in each month for the Programme duration. Enter each Job Role at Col. C. Use one Row for each Job Role. Enter monthly FTE numbers for each Job Role. Increase/decrease in Job Role FTE numbers such as 1.0 to 1.5 FTE  should be recorded in the start  month cell. Do not enter the same Job Role in more than one Row. Reflect changes through FTE numbers. Enter FTE number for each month the relevant Job Role is employed on the programme utilising Cols D to AN in the relevant Job Role Row and Cell.</t>
  </si>
  <si>
    <t>Table 2, Row 62 to Row 101 records Average Monthly Salaries.  Include employment costs such as  Employer National Insurance and Employer Pension Contributions in Monthly Salary values inputted.</t>
  </si>
  <si>
    <t>Table 1, Row 16 to Row 55 records Monthly FTE employed on the Programme in each month for the Programme duration. Enter each Job Role at Col. C. Use one Row for each Job Role. Enter monthly FTE numbers for each Job Role. Increase/decrease in Job Role FTE numbers such as 1.0 to 1.5 FTE  should be recorded in the start  month cell. Do not enter the same Job Role in more than one Row. Reflect changes through FTE numbers. Enter FTE number for each month the relevant Job Role is employed on the programme utilising Cols D to AN in the relevant Job Role Row and Cell.</t>
  </si>
  <si>
    <t>Table 1, Row 16 to Row 55  records Total Payments to Sub-Contractors. Please provide details of your supply chain including name of each organisation, (Col C), their role, (Col D) and the percentage of service to be delivered by  them, (Col E)</t>
  </si>
  <si>
    <t xml:space="preserve">Table 2 Row 60 to Row 99, records Sub-Contractor Direct FTE employed in each month during the Programme. Enter each Table 1 Sub-Contractor into Table 2.  Enter total FTE, 5.0, 9.5 in each month from Col F to Col. AP. </t>
  </si>
  <si>
    <t xml:space="preserve">Table 3 Row 104 to Row 143, records Sub-Contractor In- Direct FTE employed in each month during the Programme. Enter each Table 1 Sub-Contractor into Table 2.  Enter total FTE, 5.0, 9.5 in each month from Col F to Col. AP. </t>
  </si>
  <si>
    <t>Has the % split between Admin and Wraparound costs been populated (Cell L17, Declaration)</t>
  </si>
  <si>
    <t xml:space="preserve">Assumptions / Additional Information (Please report against Total Sub-Contractor Costs recorded in Table 1 and include Table 2 and Table 3 detail as necessary)  </t>
  </si>
  <si>
    <t>Total volume for the Area selected has been automatically populated by the Authority at Cell I21 and Cell AM26 . Bidders are required to populate a monthly volume profile for the Delivery Period in Cells C26 to AL26. The profile input needs to agree to the total volume recorded in Cell I21 and AM26.</t>
  </si>
  <si>
    <t>The Authority will provide the total volume for the entire scheme period for the respective grant area in confimred in cell I21.
Bidders are required to profile how this total volume will be delivered across the scheme delivery period.
The total delivery volume will automatically populate in cell F21 once the Delivery Area has been selected. Bidders should then allocate this volume across the delivery period by adjusting the values in cells C26:AL26.</t>
  </si>
  <si>
    <t xml:space="preserve">Final funded employment </t>
  </si>
  <si>
    <t>Grant funding period end</t>
  </si>
  <si>
    <t>VAT Status</t>
  </si>
  <si>
    <t>Please provide VAT rate applied per Cost Profile</t>
  </si>
  <si>
    <t>Cost Line</t>
  </si>
  <si>
    <t>VAT Rating</t>
  </si>
  <si>
    <t>Cost (Exc VAT)</t>
  </si>
  <si>
    <t>Cost (Inc VAT)</t>
  </si>
  <si>
    <t>VAT %</t>
  </si>
  <si>
    <t xml:space="preserve">Please state what VAT rates will be applied to each element of the cost model (shown below) should a contract be awarded as a result of the bid. If advice on the VAT rate(s) to be applied has been sought (e.g. from HMRC or other Tax Specialist) but not yet confirm prior to the required bid submission date, please submit your bid on time, stating here that the VAT rate is assumed pending confirmation and what your assumed VAT rate is.
The responsibility for determining VAT rates to be applied to bid lie with the bidder. It is not appropriate for the DWP to offer VAT advice, or to suggest what VAT rate should be applied to the bid. If you are unsure what VAT rates need to be applied, you should seek advice from an appropriate expert, or HMRC.
Please provide details of any element(s) of the service that incurs input VAT for your organisation that cannot be reclaimed from HMRC with full reasons why in the free text box below. Please include details of any costs / categories within the bid price that are exempt or out of scope of VAT and why you consider them to be so. </t>
  </si>
  <si>
    <r>
      <t xml:space="preserve">Further information - </t>
    </r>
    <r>
      <rPr>
        <sz val="12"/>
        <color theme="0"/>
        <rFont val="Arial"/>
        <family val="2"/>
      </rPr>
      <t>(e.g. explanations, assumed / proxy VAT rate etc.). State clearly here if the VAT rates provided above are assumed pending confirmation</t>
    </r>
  </si>
  <si>
    <t>Standard Rate (20%)</t>
  </si>
  <si>
    <t>Reduced Rate (5%)</t>
  </si>
  <si>
    <t>Zero Rate (0%)</t>
  </si>
  <si>
    <t xml:space="preserve">Out of Scope (VAT Irrecoverable) </t>
  </si>
  <si>
    <t>Irrecoverable VAT</t>
  </si>
  <si>
    <t>Assumptions / Additional Information (Irrecoverable VAT)</t>
  </si>
  <si>
    <t>Where Delivery Partners incur VAT for costs of delivery of the grant funded activity they should recover this VAT from HMRC in the normal way where the VAT is recoverable. Where the VAT is not recoverable from HMRC (irrecoverable) then they can include these costs in their grant funding. Where Delivery Partners will seek to include any irrecoverable VAT in their grant funding claim they must include this in their costs in the Grant Cost Register within the total funding they are bidding for. This should be included as below:
1. The total value of irrecoverable VAT should be entered in the Cost Profile tab at Row 79.
2. This figure should reflect the actual expected irrecoverable VAT cost associated with delivering the grant funded activities.</t>
  </si>
  <si>
    <t>* Expected to fail with no input data</t>
  </si>
  <si>
    <t>The Bidder is required to input their profiled costs against each of the individual cost lines in the yellow cells. If no cost applies the cell should be filled still with a zero to ensure the line was not missed.
Costs must exclude any indexation adjustments but should include the impact of inflation.
Please use the "Assumptions /Additional Information" section to  make clear where these relate to the delivery plan. 
Where costs are included in “other” cost categories, the nature of these costs should be detailed in the “Assumptions / Additional Information” box at the bottom of this page.</t>
  </si>
  <si>
    <t>Other Op Costs</t>
  </si>
  <si>
    <t xml:space="preserve"> 2. Direct Staff Profile</t>
  </si>
  <si>
    <t>Original Volume</t>
  </si>
  <si>
    <t>Volume As per 02/06/2026 Email Helen</t>
  </si>
  <si>
    <t>South and West Scotland</t>
  </si>
  <si>
    <t>West London</t>
  </si>
  <si>
    <t>East and South East London</t>
  </si>
  <si>
    <t>Central London</t>
  </si>
  <si>
    <t>South West London</t>
  </si>
  <si>
    <t xml:space="preserve">The Shires, Cheshire and the Marches: 2,300 </t>
  </si>
  <si>
    <t>The Shires, Cheshire and the Marches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</si>
</sst>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quot;£&quot;#,##0"/>
    <numFmt numFmtId="6" formatCode="&quot;£&quot;#,##0;[Red]\-&quot;£&quot;#,##0"/>
    <numFmt numFmtId="7" formatCode="&quot;£&quot;#,##0.00;\-&quot;£&quot;#,##0.00"/>
    <numFmt numFmtId="44" formatCode="_-&quot;£&quot;* #,##0.00_-;\-&quot;£&quot;* #,##0.00_-;_-&quot;£&quot;* &quot;-&quot;??_-;_-@_-"/>
    <numFmt numFmtId="43" formatCode="_-* #,##0.00_-;\-* #,##0.00_-;_-* &quot;-&quot;??_-;_-@_-"/>
    <numFmt numFmtId="164" formatCode="&quot;£&quot;#,##0"/>
    <numFmt numFmtId="165" formatCode="#,##0.0_ ;[Red]\-#,##0.0\ "/>
    <numFmt numFmtId="166" formatCode="&quot;£&quot;#,##0.00"/>
    <numFmt numFmtId="167" formatCode="0_ ;[Red]\-0\ "/>
    <numFmt numFmtId="168" formatCode="_-&quot;£&quot;* #,##0_-;\-&quot;£&quot;* #,##0_-;_-&quot;£&quot;* &quot;-&quot;??_-;_-@_-"/>
    <numFmt numFmtId="169" formatCode="_-[$£-809]* #,##0.00_-;\-[$£-809]* #,##0.00_-;_-[$£-809]* &quot;-&quot;??_-;_-@_-"/>
    <numFmt numFmtId="170" formatCode="0.0%"/>
    <numFmt numFmtId="171" formatCode="_-&quot;£&quot;* #,##0.000000_-;\-&quot;£&quot;* #,##0.000000_-;_-&quot;£&quot;* &quot;-&quot;??_-;_-@_-"/>
    <numFmt numFmtId="172" formatCode="&quot;£&quot;#,##0.0;[Red]\-&quot;£&quot;#,##0.0"/>
  </numFmts>
  <fonts count="74"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6"/>
      <color theme="1"/>
      <name val="Arial"/>
      <family val="2"/>
    </font>
    <font>
      <b/>
      <sz val="12"/>
      <color theme="1"/>
      <name val="Arial"/>
      <family val="2"/>
    </font>
    <font>
      <i/>
      <sz val="12"/>
      <name val="Arial"/>
      <family val="2"/>
    </font>
    <font>
      <sz val="12"/>
      <name val="Arial"/>
      <family val="2"/>
    </font>
    <font>
      <b/>
      <u/>
      <sz val="16"/>
      <color theme="1"/>
      <name val="Arial"/>
      <family val="2"/>
    </font>
    <font>
      <sz val="14"/>
      <color theme="1"/>
      <name val="Arial"/>
      <family val="2"/>
    </font>
    <font>
      <b/>
      <sz val="14"/>
      <color theme="1"/>
      <name val="Arial"/>
      <family val="2"/>
    </font>
    <font>
      <sz val="16"/>
      <color theme="1"/>
      <name val="Arial"/>
      <family val="2"/>
    </font>
    <font>
      <b/>
      <u/>
      <sz val="14"/>
      <color theme="1"/>
      <name val="Arial"/>
      <family val="2"/>
    </font>
    <font>
      <u/>
      <sz val="11"/>
      <color theme="10"/>
      <name val="Calibri"/>
      <family val="2"/>
      <scheme val="minor"/>
    </font>
    <font>
      <sz val="11"/>
      <color theme="1"/>
      <name val="Calibri"/>
      <family val="2"/>
      <scheme val="minor"/>
    </font>
    <font>
      <b/>
      <sz val="16"/>
      <color rgb="FFFF0000"/>
      <name val="Arial"/>
      <family val="2"/>
    </font>
    <font>
      <b/>
      <sz val="12"/>
      <color theme="0"/>
      <name val="Arial"/>
      <family val="2"/>
    </font>
    <font>
      <sz val="10"/>
      <name val="Arial"/>
      <family val="2"/>
    </font>
    <font>
      <b/>
      <sz val="14"/>
      <name val="Arial"/>
      <family val="2"/>
    </font>
    <font>
      <sz val="14"/>
      <name val="Arial"/>
      <family val="2"/>
    </font>
    <font>
      <strike/>
      <sz val="12"/>
      <color theme="1"/>
      <name val="Arial"/>
      <family val="2"/>
    </font>
    <font>
      <b/>
      <sz val="12"/>
      <color rgb="FFFF0000"/>
      <name val="Arial"/>
      <family val="2"/>
    </font>
    <font>
      <b/>
      <sz val="12"/>
      <color rgb="FFFFFFFF"/>
      <name val="Arial"/>
      <family val="2"/>
    </font>
    <font>
      <sz val="12"/>
      <color indexed="8"/>
      <name val="Arial"/>
      <family val="2"/>
    </font>
    <font>
      <sz val="12"/>
      <color rgb="FF000000"/>
      <name val="Arial"/>
      <family val="2"/>
    </font>
    <font>
      <b/>
      <sz val="12"/>
      <color indexed="8"/>
      <name val="Arial"/>
      <family val="2"/>
    </font>
    <font>
      <b/>
      <sz val="12"/>
      <name val="Arial"/>
      <family val="2"/>
    </font>
    <font>
      <sz val="12"/>
      <color rgb="FFFF0000"/>
      <name val="Arial"/>
      <family val="2"/>
    </font>
    <font>
      <sz val="11"/>
      <color rgb="FFFFFFFF"/>
      <name val="Calibri"/>
      <family val="2"/>
      <scheme val="minor"/>
    </font>
    <font>
      <sz val="12"/>
      <color rgb="FFFFFFFF"/>
      <name val="Arial"/>
      <family val="2"/>
    </font>
    <font>
      <sz val="12"/>
      <color theme="1"/>
      <name val="Calibri"/>
      <family val="2"/>
      <scheme val="minor"/>
    </font>
    <font>
      <sz val="12"/>
      <color theme="10"/>
      <name val="Arial"/>
      <family val="2"/>
    </font>
    <font>
      <sz val="12"/>
      <color theme="3" tint="0.24994659260841701"/>
      <name val="Arial"/>
      <family val="2"/>
    </font>
    <font>
      <b/>
      <sz val="12"/>
      <color theme="4" tint="-0.249977111117893"/>
      <name val="Arial"/>
      <family val="2"/>
    </font>
    <font>
      <b/>
      <sz val="12"/>
      <color theme="10"/>
      <name val="Arial"/>
      <family val="2"/>
    </font>
    <font>
      <sz val="12"/>
      <color theme="3" tint="9.9948118533890809E-2"/>
      <name val="Arial"/>
      <family val="2"/>
    </font>
    <font>
      <sz val="12"/>
      <color theme="0"/>
      <name val="Arial"/>
      <family val="2"/>
    </font>
    <font>
      <sz val="12"/>
      <color rgb="FF153D64"/>
      <name val="Arial"/>
      <family val="2"/>
    </font>
    <font>
      <b/>
      <sz val="12"/>
      <color rgb="FF153D64"/>
      <name val="Arial"/>
      <family val="2"/>
    </font>
    <font>
      <sz val="8"/>
      <name val="Calibri"/>
      <family val="2"/>
      <scheme val="minor"/>
    </font>
    <font>
      <u/>
      <sz val="12"/>
      <color theme="1" tint="0.24994659260841701"/>
      <name val="Arial"/>
      <family val="2"/>
    </font>
    <font>
      <b/>
      <sz val="13.5"/>
      <color theme="1"/>
      <name val="Segoe UI"/>
      <family val="2"/>
    </font>
    <font>
      <b/>
      <u/>
      <sz val="12"/>
      <color theme="1"/>
      <name val="Arial"/>
      <family val="2"/>
    </font>
    <font>
      <b/>
      <sz val="14"/>
      <color rgb="FFFF0000"/>
      <name val="Arial"/>
      <family val="2"/>
    </font>
    <font>
      <b/>
      <sz val="11"/>
      <color theme="1"/>
      <name val="Calibri"/>
      <family val="2"/>
      <scheme val="minor"/>
    </font>
    <font>
      <sz val="11"/>
      <color theme="1"/>
      <name val="Segoe UI"/>
      <family val="2"/>
    </font>
    <font>
      <b/>
      <sz val="12"/>
      <color indexed="8"/>
      <name val="MS Sans Serif"/>
      <family val="2"/>
    </font>
    <font>
      <b/>
      <sz val="16"/>
      <color theme="0"/>
      <name val="Arial"/>
      <family val="2"/>
    </font>
    <font>
      <b/>
      <u/>
      <sz val="12"/>
      <name val="Arial"/>
      <family val="2"/>
    </font>
    <font>
      <sz val="10"/>
      <color indexed="8"/>
      <name val="Arial"/>
      <family val="2"/>
    </font>
    <font>
      <b/>
      <sz val="10"/>
      <color rgb="FFFF0000"/>
      <name val="Arial"/>
      <family val="2"/>
    </font>
    <font>
      <u/>
      <sz val="12"/>
      <name val="Arial"/>
      <family val="2"/>
    </font>
    <font>
      <b/>
      <sz val="14"/>
      <color theme="0"/>
      <name val="Arial"/>
      <family val="2"/>
    </font>
    <font>
      <sz val="12"/>
      <color rgb="FFC00000"/>
      <name val="Arial"/>
      <family val="2"/>
    </font>
    <font>
      <b/>
      <sz val="12"/>
      <color rgb="FFC00000"/>
      <name val="Arial"/>
      <family val="2"/>
    </font>
    <font>
      <sz val="12"/>
      <name val="Arial"/>
      <family val="2"/>
    </font>
    <font>
      <b/>
      <u/>
      <sz val="12"/>
      <name val="Arial"/>
      <family val="2"/>
    </font>
    <font>
      <sz val="16"/>
      <color indexed="8"/>
      <name val="Arial"/>
      <family val="2"/>
    </font>
    <font>
      <sz val="12"/>
      <color theme="1" tint="0.24994659260841701"/>
      <name val="Arial"/>
      <family val="2"/>
    </font>
    <font>
      <strike/>
      <sz val="12"/>
      <name val="Arial"/>
      <family val="2"/>
    </font>
    <font>
      <b/>
      <strike/>
      <u/>
      <sz val="12"/>
      <name val="Arial"/>
      <family val="2"/>
    </font>
    <font>
      <b/>
      <strike/>
      <sz val="12"/>
      <name val="Arial"/>
      <family val="2"/>
    </font>
    <font>
      <strike/>
      <sz val="11"/>
      <color theme="1"/>
      <name val="Calibri"/>
      <family val="2"/>
      <scheme val="minor"/>
    </font>
    <font>
      <strike/>
      <sz val="12"/>
      <color rgb="FFA20000"/>
      <name val="Arial"/>
      <family val="2"/>
    </font>
    <font>
      <sz val="10"/>
      <color rgb="FFFFFFFF"/>
      <name val="Arial"/>
      <family val="2"/>
    </font>
    <font>
      <b/>
      <sz val="16"/>
      <name val="Arial"/>
      <family val="2"/>
    </font>
    <font>
      <sz val="8"/>
      <color theme="1"/>
      <name val="Arial"/>
      <family val="2"/>
    </font>
  </fonts>
  <fills count="1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CC"/>
        <bgColor indexed="64"/>
      </patternFill>
    </fill>
    <fill>
      <patternFill patternType="solid">
        <fgColor theme="3" tint="9.9948118533890809E-2"/>
        <bgColor indexed="64"/>
      </patternFill>
    </fill>
    <fill>
      <patternFill patternType="solid">
        <fgColor rgb="FFFFFFFF"/>
        <bgColor indexed="64"/>
      </patternFill>
    </fill>
    <fill>
      <patternFill patternType="solid">
        <fgColor theme="2"/>
        <bgColor indexed="64"/>
      </patternFill>
    </fill>
    <fill>
      <patternFill patternType="solid">
        <fgColor rgb="FF153D64"/>
        <bgColor indexed="64"/>
      </patternFill>
    </fill>
    <fill>
      <patternFill patternType="solid">
        <fgColor rgb="FF40404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rgb="FF808080"/>
        <bgColor indexed="64"/>
      </patternFill>
    </fill>
    <fill>
      <patternFill patternType="solid">
        <fgColor rgb="FF92D05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medium">
        <color theme="0"/>
      </left>
      <right style="medium">
        <color theme="0"/>
      </right>
      <top style="medium">
        <color theme="0"/>
      </top>
      <bottom style="medium">
        <color theme="0"/>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left>
      <right/>
      <top style="thin">
        <color theme="1"/>
      </top>
      <bottom style="thin">
        <color theme="1"/>
      </bottom>
      <diagonal/>
    </border>
    <border>
      <left/>
      <right style="thin">
        <color theme="0"/>
      </right>
      <top style="thin">
        <color theme="1"/>
      </top>
      <bottom style="thin">
        <color theme="1"/>
      </bottom>
      <diagonal/>
    </border>
    <border>
      <left style="thin">
        <color theme="0"/>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3" tint="9.9948118533890809E-2"/>
      </left>
      <right style="thin">
        <color theme="3" tint="9.9948118533890809E-2"/>
      </right>
      <top style="thin">
        <color theme="3" tint="9.9948118533890809E-2"/>
      </top>
      <bottom style="thin">
        <color indexed="64"/>
      </bottom>
      <diagonal/>
    </border>
    <border>
      <left style="thin">
        <color theme="3" tint="9.9948118533890809E-2"/>
      </left>
      <right style="thin">
        <color theme="3" tint="9.9948118533890809E-2"/>
      </right>
      <top style="thin">
        <color indexed="64"/>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3" tint="9.9917600024414813E-2"/>
      </left>
      <right/>
      <top style="thin">
        <color theme="3" tint="9.9948118533890809E-2"/>
      </top>
      <bottom/>
      <diagonal/>
    </border>
    <border>
      <left/>
      <right style="thin">
        <color theme="0"/>
      </right>
      <top style="thin">
        <color theme="3" tint="9.9948118533890809E-2"/>
      </top>
      <bottom/>
      <diagonal/>
    </border>
    <border>
      <left style="thin">
        <color theme="0"/>
      </left>
      <right style="thin">
        <color theme="3" tint="9.9948118533890809E-2"/>
      </right>
      <top style="thin">
        <color theme="3" tint="9.9948118533890809E-2"/>
      </top>
      <bottom/>
      <diagonal/>
    </border>
    <border>
      <left style="thin">
        <color theme="3" tint="9.9917600024414813E-2"/>
      </left>
      <right/>
      <top/>
      <bottom style="thin">
        <color theme="3" tint="9.9948118533890809E-2"/>
      </bottom>
      <diagonal/>
    </border>
    <border>
      <left/>
      <right style="thin">
        <color theme="0"/>
      </right>
      <top/>
      <bottom style="thin">
        <color theme="3" tint="9.9948118533890809E-2"/>
      </bottom>
      <diagonal/>
    </border>
    <border>
      <left style="thin">
        <color theme="0"/>
      </left>
      <right style="thin">
        <color theme="3" tint="9.9948118533890809E-2"/>
      </right>
      <top/>
      <bottom style="thin">
        <color theme="3" tint="9.9917600024414813E-2"/>
      </bottom>
      <diagonal/>
    </border>
    <border>
      <left style="thin">
        <color theme="3" tint="9.9948118533890809E-2"/>
      </left>
      <right/>
      <top style="thin">
        <color theme="3" tint="9.9948118533890809E-2"/>
      </top>
      <bottom style="thin">
        <color theme="3" tint="9.9948118533890809E-2"/>
      </bottom>
      <diagonal/>
    </border>
    <border>
      <left/>
      <right/>
      <top style="thin">
        <color theme="3" tint="9.9948118533890809E-2"/>
      </top>
      <bottom style="thin">
        <color theme="3" tint="9.9948118533890809E-2"/>
      </bottom>
      <diagonal/>
    </border>
    <border>
      <left style="thin">
        <color theme="3" tint="9.9917600024414813E-2"/>
      </left>
      <right style="thin">
        <color theme="3" tint="9.9917600024414813E-2"/>
      </right>
      <top style="thin">
        <color theme="3" tint="9.9917600024414813E-2"/>
      </top>
      <bottom style="thin">
        <color theme="3" tint="9.9917600024414813E-2"/>
      </bottom>
      <diagonal/>
    </border>
    <border>
      <left/>
      <right style="thin">
        <color theme="3" tint="9.9948118533890809E-2"/>
      </right>
      <top style="thin">
        <color theme="3" tint="9.9948118533890809E-2"/>
      </top>
      <bottom style="thin">
        <color theme="3" tint="9.9948118533890809E-2"/>
      </bottom>
      <diagonal/>
    </border>
    <border>
      <left style="thin">
        <color theme="0"/>
      </left>
      <right style="thin">
        <color theme="0"/>
      </right>
      <top style="thin">
        <color theme="3" tint="9.9948118533890809E-2"/>
      </top>
      <bottom/>
      <diagonal/>
    </border>
    <border>
      <left style="thin">
        <color theme="0"/>
      </left>
      <right style="thin">
        <color theme="0"/>
      </right>
      <top/>
      <bottom style="thin">
        <color theme="3" tint="9.9917600024414813E-2"/>
      </bottom>
      <diagonal/>
    </border>
    <border>
      <left style="thin">
        <color theme="3" tint="9.9948118533890809E-2"/>
      </left>
      <right style="thin">
        <color theme="3" tint="9.9917600024414813E-2"/>
      </right>
      <top style="thin">
        <color theme="3" tint="9.9948118533890809E-2"/>
      </top>
      <bottom style="thin">
        <color theme="3" tint="9.9948118533890809E-2"/>
      </bottom>
      <diagonal/>
    </border>
    <border>
      <left style="thin">
        <color theme="3" tint="9.9948118533890809E-2"/>
      </left>
      <right/>
      <top style="thin">
        <color theme="3" tint="9.9948118533890809E-2"/>
      </top>
      <bottom/>
      <diagonal/>
    </border>
    <border>
      <left/>
      <right/>
      <top style="thin">
        <color theme="3" tint="9.9948118533890809E-2"/>
      </top>
      <bottom/>
      <diagonal/>
    </border>
    <border>
      <left/>
      <right style="thin">
        <color theme="3" tint="9.9948118533890809E-2"/>
      </right>
      <top style="thin">
        <color theme="3" tint="9.9948118533890809E-2"/>
      </top>
      <bottom/>
      <diagonal/>
    </border>
    <border>
      <left style="thin">
        <color theme="3" tint="9.9948118533890809E-2"/>
      </left>
      <right/>
      <top/>
      <bottom/>
      <diagonal/>
    </border>
    <border>
      <left/>
      <right style="thin">
        <color theme="3" tint="9.9948118533890809E-2"/>
      </right>
      <top/>
      <bottom/>
      <diagonal/>
    </border>
    <border>
      <left style="thin">
        <color theme="3" tint="9.9948118533890809E-2"/>
      </left>
      <right/>
      <top/>
      <bottom style="thin">
        <color theme="3" tint="9.9948118533890809E-2"/>
      </bottom>
      <diagonal/>
    </border>
    <border>
      <left/>
      <right/>
      <top/>
      <bottom style="thin">
        <color theme="3" tint="9.9948118533890809E-2"/>
      </bottom>
      <diagonal/>
    </border>
    <border>
      <left/>
      <right style="thin">
        <color theme="3" tint="9.9948118533890809E-2"/>
      </right>
      <top/>
      <bottom style="thin">
        <color theme="3" tint="9.9948118533890809E-2"/>
      </bottom>
      <diagonal/>
    </border>
    <border>
      <left style="thin">
        <color rgb="FF153D64"/>
      </left>
      <right style="thin">
        <color rgb="FF153D64"/>
      </right>
      <top style="thin">
        <color rgb="FF153D64"/>
      </top>
      <bottom style="thin">
        <color rgb="FF153D64"/>
      </bottom>
      <diagonal/>
    </border>
    <border>
      <left style="thin">
        <color rgb="FF153D64"/>
      </left>
      <right/>
      <top style="thin">
        <color rgb="FF153D64"/>
      </top>
      <bottom style="thin">
        <color rgb="FF153D64"/>
      </bottom>
      <diagonal/>
    </border>
    <border>
      <left/>
      <right style="thin">
        <color rgb="FF153D64"/>
      </right>
      <top style="thin">
        <color rgb="FF153D64"/>
      </top>
      <bottom style="thin">
        <color rgb="FF153D64"/>
      </bottom>
      <diagonal/>
    </border>
    <border>
      <left style="medium">
        <color rgb="FF153D64"/>
      </left>
      <right/>
      <top style="medium">
        <color rgb="FF153D64"/>
      </top>
      <bottom style="medium">
        <color rgb="FF153D64"/>
      </bottom>
      <diagonal/>
    </border>
    <border>
      <left/>
      <right/>
      <top style="medium">
        <color rgb="FF153D64"/>
      </top>
      <bottom style="medium">
        <color rgb="FF153D64"/>
      </bottom>
      <diagonal/>
    </border>
    <border>
      <left/>
      <right/>
      <top style="thin">
        <color rgb="FF153D64"/>
      </top>
      <bottom style="thin">
        <color rgb="FF153D64"/>
      </bottom>
      <diagonal/>
    </border>
    <border>
      <left style="thin">
        <color theme="0"/>
      </left>
      <right/>
      <top style="thin">
        <color rgb="FF153D64"/>
      </top>
      <bottom style="thin">
        <color rgb="FF153D64"/>
      </bottom>
      <diagonal/>
    </border>
    <border>
      <left/>
      <right style="thin">
        <color theme="0"/>
      </right>
      <top style="thin">
        <color rgb="FF153D64"/>
      </top>
      <bottom style="thin">
        <color rgb="FF153D64"/>
      </bottom>
      <diagonal/>
    </border>
    <border>
      <left style="thin">
        <color theme="0"/>
      </left>
      <right style="thin">
        <color theme="0"/>
      </right>
      <top style="thin">
        <color theme="0"/>
      </top>
      <bottom style="thin">
        <color theme="0"/>
      </bottom>
      <diagonal/>
    </border>
    <border>
      <left style="thin">
        <color rgb="FF153D64"/>
      </left>
      <right style="thin">
        <color rgb="FF153D64"/>
      </right>
      <top/>
      <bottom style="thin">
        <color rgb="FF153D64"/>
      </bottom>
      <diagonal/>
    </border>
    <border>
      <left style="thin">
        <color theme="0"/>
      </left>
      <right style="thin">
        <color theme="0"/>
      </right>
      <top style="thin">
        <color theme="0"/>
      </top>
      <bottom/>
      <diagonal/>
    </border>
    <border>
      <left style="thin">
        <color rgb="FF153D64"/>
      </left>
      <right style="thin">
        <color theme="0"/>
      </right>
      <top style="thin">
        <color theme="0"/>
      </top>
      <bottom style="thin">
        <color rgb="FF153D64"/>
      </bottom>
      <diagonal/>
    </border>
    <border>
      <left style="thin">
        <color theme="0"/>
      </left>
      <right style="thin">
        <color theme="0"/>
      </right>
      <top style="thin">
        <color theme="0"/>
      </top>
      <bottom style="thin">
        <color rgb="FF153D64"/>
      </bottom>
      <diagonal/>
    </border>
    <border>
      <left style="thin">
        <color theme="3" tint="9.9948118533890809E-2"/>
      </left>
      <right style="thin">
        <color theme="3" tint="9.9948118533890809E-2"/>
      </right>
      <top style="thin">
        <color theme="3" tint="9.9948118533890809E-2"/>
      </top>
      <bottom style="thin">
        <color theme="3" tint="9.9948118533890809E-2"/>
      </bottom>
      <diagonal/>
    </border>
    <border>
      <left style="thin">
        <color theme="3" tint="9.9948118533890809E-2"/>
      </left>
      <right style="thin">
        <color theme="3" tint="9.9948118533890809E-2"/>
      </right>
      <top/>
      <bottom style="thin">
        <color theme="3" tint="9.9948118533890809E-2"/>
      </bottom>
      <diagonal/>
    </border>
    <border>
      <left/>
      <right style="thin">
        <color theme="0"/>
      </right>
      <top style="thin">
        <color theme="0"/>
      </top>
      <bottom/>
      <diagonal/>
    </border>
    <border>
      <left style="thin">
        <color theme="0"/>
      </left>
      <right style="thin">
        <color theme="0"/>
      </right>
      <top/>
      <bottom style="thin">
        <color theme="0"/>
      </bottom>
      <diagonal/>
    </border>
    <border>
      <left/>
      <right/>
      <top/>
      <bottom style="thin">
        <color theme="0"/>
      </bottom>
      <diagonal/>
    </border>
    <border>
      <left style="thin">
        <color theme="0"/>
      </left>
      <right/>
      <top style="thin">
        <color indexed="64"/>
      </top>
      <bottom/>
      <diagonal/>
    </border>
    <border>
      <left/>
      <right style="thin">
        <color theme="3" tint="9.9948118533890809E-2"/>
      </right>
      <top style="thin">
        <color indexed="64"/>
      </top>
      <bottom/>
      <diagonal/>
    </border>
    <border>
      <left/>
      <right style="thin">
        <color theme="0"/>
      </right>
      <top style="thin">
        <color theme="0"/>
      </top>
      <bottom style="thin">
        <color rgb="FF153D64"/>
      </bottom>
      <diagonal/>
    </border>
    <border>
      <left/>
      <right style="thin">
        <color theme="3" tint="9.9948118533890809E-2"/>
      </right>
      <top style="thin">
        <color indexed="64"/>
      </top>
      <bottom style="thin">
        <color indexed="64"/>
      </bottom>
      <diagonal/>
    </border>
    <border>
      <left style="thin">
        <color theme="3" tint="9.9917600024414813E-2"/>
      </left>
      <right/>
      <top style="thin">
        <color theme="3" tint="9.9948118533890809E-2"/>
      </top>
      <bottom style="thin">
        <color theme="3" tint="9.9948118533890809E-2"/>
      </bottom>
      <diagonal/>
    </border>
    <border>
      <left/>
      <right style="thin">
        <color theme="0"/>
      </right>
      <top/>
      <bottom style="thin">
        <color theme="0"/>
      </bottom>
      <diagonal/>
    </border>
    <border>
      <left style="thin">
        <color theme="3" tint="9.9917600024414813E-2"/>
      </left>
      <right/>
      <top style="thin">
        <color theme="3" tint="9.9917600024414813E-2"/>
      </top>
      <bottom/>
      <diagonal/>
    </border>
    <border>
      <left/>
      <right style="thin">
        <color theme="3" tint="9.9917600024414813E-2"/>
      </right>
      <top style="thin">
        <color theme="3" tint="9.9917600024414813E-2"/>
      </top>
      <bottom/>
      <diagonal/>
    </border>
    <border>
      <left style="thin">
        <color theme="3" tint="9.9917600024414813E-2"/>
      </left>
      <right/>
      <top/>
      <bottom style="thin">
        <color theme="3" tint="9.9917600024414813E-2"/>
      </bottom>
      <diagonal/>
    </border>
    <border>
      <left/>
      <right style="thin">
        <color theme="3" tint="9.9917600024414813E-2"/>
      </right>
      <top/>
      <bottom style="thin">
        <color theme="3" tint="9.9917600024414813E-2"/>
      </bottom>
      <diagonal/>
    </border>
    <border>
      <left style="thin">
        <color rgb="FF203764"/>
      </left>
      <right style="thin">
        <color rgb="FF203764"/>
      </right>
      <top style="thin">
        <color rgb="FF203764"/>
      </top>
      <bottom/>
      <diagonal/>
    </border>
    <border>
      <left style="thin">
        <color rgb="FF203764"/>
      </left>
      <right style="thin">
        <color rgb="FF203764"/>
      </right>
      <top/>
      <bottom/>
      <diagonal/>
    </border>
    <border>
      <left style="thin">
        <color rgb="FF203764"/>
      </left>
      <right style="thin">
        <color rgb="FF203764"/>
      </right>
      <top/>
      <bottom style="thin">
        <color rgb="FF203764"/>
      </bottom>
      <diagonal/>
    </border>
    <border>
      <left style="thin">
        <color rgb="FF153D64"/>
      </left>
      <right/>
      <top/>
      <bottom style="thin">
        <color theme="0"/>
      </bottom>
      <diagonal/>
    </border>
    <border>
      <left style="thin">
        <color rgb="FF153D64"/>
      </left>
      <right/>
      <top style="thin">
        <color theme="0"/>
      </top>
      <bottom/>
      <diagonal/>
    </border>
    <border>
      <left/>
      <right/>
      <top style="thin">
        <color theme="0"/>
      </top>
      <bottom/>
      <diagonal/>
    </border>
    <border>
      <left style="thin">
        <color rgb="FF153D64"/>
      </left>
      <right/>
      <top style="thin">
        <color theme="0"/>
      </top>
      <bottom style="thin">
        <color rgb="FF153D64"/>
      </bottom>
      <diagonal/>
    </border>
    <border>
      <left/>
      <right/>
      <top style="thin">
        <color theme="0"/>
      </top>
      <bottom style="thin">
        <color rgb="FF153D64"/>
      </bottom>
      <diagonal/>
    </border>
    <border>
      <left style="thin">
        <color rgb="FF153D64"/>
      </left>
      <right/>
      <top style="thin">
        <color indexed="64"/>
      </top>
      <bottom/>
      <diagonal/>
    </border>
    <border>
      <left/>
      <right style="thin">
        <color indexed="64"/>
      </right>
      <top style="thin">
        <color rgb="FF153D64"/>
      </top>
      <bottom style="thin">
        <color indexed="64"/>
      </bottom>
      <diagonal/>
    </border>
    <border>
      <left style="thin">
        <color rgb="FF203764"/>
      </left>
      <right style="thin">
        <color rgb="FF203764"/>
      </right>
      <top style="thin">
        <color rgb="FF203764"/>
      </top>
      <bottom style="thin">
        <color rgb="FF203764"/>
      </bottom>
      <diagonal/>
    </border>
    <border>
      <left style="thin">
        <color theme="0"/>
      </left>
      <right/>
      <top/>
      <bottom style="thin">
        <color theme="0"/>
      </bottom>
      <diagonal/>
    </border>
    <border>
      <left style="thin">
        <color theme="0"/>
      </left>
      <right style="thin">
        <color theme="0"/>
      </right>
      <top style="thin">
        <color rgb="FF153D64"/>
      </top>
      <bottom style="thin">
        <color rgb="FF153D64"/>
      </bottom>
      <diagonal/>
    </border>
    <border>
      <left style="thin">
        <color indexed="64"/>
      </left>
      <right/>
      <top style="thin">
        <color theme="0"/>
      </top>
      <bottom style="thin">
        <color indexed="64"/>
      </bottom>
      <diagonal/>
    </border>
    <border>
      <left style="thin">
        <color theme="4" tint="-0.499984740745262"/>
      </left>
      <right/>
      <top/>
      <bottom style="thin">
        <color theme="4" tint="-0.499984740745262"/>
      </bottom>
      <diagonal/>
    </border>
    <border>
      <left/>
      <right/>
      <top style="medium">
        <color rgb="FF203764"/>
      </top>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diagonal/>
    </border>
    <border>
      <left/>
      <right style="thin">
        <color theme="4" tint="-0.499984740745262"/>
      </right>
      <top/>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medium">
        <color indexed="64"/>
      </left>
      <right/>
      <top style="thin">
        <color theme="4" tint="-0.499984740745262"/>
      </top>
      <bottom style="thin">
        <color theme="4" tint="-0.499984740745262"/>
      </bottom>
      <diagonal/>
    </border>
    <border>
      <left style="medium">
        <color indexed="64"/>
      </left>
      <right style="thin">
        <color theme="4" tint="-0.499984740745262"/>
      </right>
      <top style="thin">
        <color theme="4" tint="-0.499984740745262"/>
      </top>
      <bottom style="thin">
        <color theme="4" tint="-0.499984740745262"/>
      </bottom>
      <diagonal/>
    </border>
    <border>
      <left/>
      <right/>
      <top style="thin">
        <color theme="4" tint="-0.499984740745262"/>
      </top>
      <bottom style="thin">
        <color indexed="64"/>
      </bottom>
      <diagonal/>
    </border>
    <border>
      <left style="thin">
        <color rgb="FF203764"/>
      </left>
      <right/>
      <top style="thin">
        <color rgb="FF203764"/>
      </top>
      <bottom style="thin">
        <color rgb="FF203764"/>
      </bottom>
      <diagonal/>
    </border>
    <border>
      <left style="medium">
        <color indexed="64"/>
      </left>
      <right/>
      <top style="thin">
        <color rgb="FF203764"/>
      </top>
      <bottom style="thin">
        <color rgb="FF203764"/>
      </bottom>
      <diagonal/>
    </border>
    <border>
      <left style="medium">
        <color indexed="64"/>
      </left>
      <right style="thin">
        <color rgb="FF203764"/>
      </right>
      <top style="thin">
        <color rgb="FF203764"/>
      </top>
      <bottom style="thin">
        <color rgb="FF203764"/>
      </bottom>
      <diagonal/>
    </border>
    <border>
      <left style="thin">
        <color theme="0"/>
      </left>
      <right/>
      <top style="thin">
        <color indexed="64"/>
      </top>
      <bottom style="thin">
        <color theme="0"/>
      </bottom>
      <diagonal/>
    </border>
    <border>
      <left/>
      <right style="thin">
        <color theme="4" tint="-0.24994659260841701"/>
      </right>
      <top/>
      <bottom/>
      <diagonal/>
    </border>
    <border>
      <left style="medium">
        <color indexed="64"/>
      </left>
      <right/>
      <top style="thin">
        <color theme="4" tint="-0.499984740745262"/>
      </top>
      <bottom/>
      <diagonal/>
    </border>
    <border>
      <left style="medium">
        <color indexed="64"/>
      </left>
      <right style="thin">
        <color theme="4" tint="-0.499984740745262"/>
      </right>
      <top style="thin">
        <color theme="4" tint="-0.499984740745262"/>
      </top>
      <bottom/>
      <diagonal/>
    </border>
    <border>
      <left style="thin">
        <color theme="0"/>
      </left>
      <right/>
      <top style="thin">
        <color theme="4" tint="-0.499984740745262"/>
      </top>
      <bottom style="thin">
        <color theme="4" tint="-0.499984740745262"/>
      </bottom>
      <diagonal/>
    </border>
    <border>
      <left/>
      <right/>
      <top style="medium">
        <color theme="4" tint="-0.499984740745262"/>
      </top>
      <bottom/>
      <diagonal/>
    </border>
    <border>
      <left style="thin">
        <color theme="3" tint="9.9948118533890809E-2"/>
      </left>
      <right/>
      <top/>
      <bottom style="thin">
        <color indexed="64"/>
      </bottom>
      <diagonal/>
    </border>
    <border>
      <left/>
      <right style="thin">
        <color indexed="64"/>
      </right>
      <top style="thin">
        <color rgb="FF153D64"/>
      </top>
      <bottom style="thin">
        <color rgb="FF153D64"/>
      </bottom>
      <diagonal/>
    </border>
    <border>
      <left style="thin">
        <color theme="0"/>
      </left>
      <right style="thin">
        <color rgb="FF153D64"/>
      </right>
      <top style="thin">
        <color rgb="FF153D64"/>
      </top>
      <bottom style="thin">
        <color rgb="FF153D64"/>
      </bottom>
      <diagonal/>
    </border>
    <border>
      <left style="thin">
        <color indexed="64"/>
      </left>
      <right style="thin">
        <color theme="1"/>
      </right>
      <top style="thin">
        <color theme="1"/>
      </top>
      <bottom style="thin">
        <color theme="1"/>
      </bottom>
      <diagonal/>
    </border>
    <border>
      <left style="thin">
        <color theme="0"/>
      </left>
      <right style="thin">
        <color theme="0"/>
      </right>
      <top style="thin">
        <color rgb="FF153D64"/>
      </top>
      <bottom style="thin">
        <color theme="0"/>
      </bottom>
      <diagonal/>
    </border>
    <border>
      <left style="thin">
        <color rgb="FF153D64"/>
      </left>
      <right style="thin">
        <color theme="0"/>
      </right>
      <top style="thin">
        <color rgb="FF153D64"/>
      </top>
      <bottom style="thin">
        <color theme="0"/>
      </bottom>
      <diagonal/>
    </border>
    <border>
      <left/>
      <right/>
      <top style="thin">
        <color rgb="FF153D64"/>
      </top>
      <bottom style="thin">
        <color theme="0"/>
      </bottom>
      <diagonal/>
    </border>
    <border>
      <left style="thin">
        <color theme="0"/>
      </left>
      <right/>
      <top style="thin">
        <color rgb="FF153D64"/>
      </top>
      <bottom style="thin">
        <color theme="0"/>
      </bottom>
      <diagonal/>
    </border>
    <border>
      <left/>
      <right style="thin">
        <color rgb="FF153D64"/>
      </right>
      <top style="thin">
        <color rgb="FF153D64"/>
      </top>
      <bottom style="thin">
        <color theme="0"/>
      </bottom>
      <diagonal/>
    </border>
    <border>
      <left/>
      <right style="thin">
        <color theme="0"/>
      </right>
      <top style="thin">
        <color rgb="FF153D64"/>
      </top>
      <bottom style="thin">
        <color theme="0"/>
      </bottom>
      <diagonal/>
    </border>
    <border>
      <left style="thin">
        <color rgb="FF153D64"/>
      </left>
      <right style="thin">
        <color theme="0"/>
      </right>
      <top style="thin">
        <color theme="0"/>
      </top>
      <bottom/>
      <diagonal/>
    </border>
    <border>
      <left style="thin">
        <color theme="0"/>
      </left>
      <right style="thin">
        <color rgb="FF153D64"/>
      </right>
      <top style="thin">
        <color theme="0"/>
      </top>
      <bottom/>
      <diagonal/>
    </border>
    <border>
      <left style="thin">
        <color rgb="FF153D64"/>
      </left>
      <right/>
      <top style="thin">
        <color rgb="FF153D64"/>
      </top>
      <bottom style="thin">
        <color theme="0"/>
      </bottom>
      <diagonal/>
    </border>
    <border>
      <left style="thin">
        <color theme="0"/>
      </left>
      <right style="thin">
        <color theme="0"/>
      </right>
      <top/>
      <bottom style="thin">
        <color rgb="FF153D64"/>
      </bottom>
      <diagonal/>
    </border>
    <border>
      <left style="thin">
        <color theme="0"/>
      </left>
      <right style="thin">
        <color rgb="FF153D64"/>
      </right>
      <top/>
      <bottom style="thin">
        <color rgb="FF153D64"/>
      </bottom>
      <diagonal/>
    </border>
    <border>
      <left style="thin">
        <color indexed="64"/>
      </left>
      <right style="thin">
        <color indexed="64"/>
      </right>
      <top style="thin">
        <color indexed="64"/>
      </top>
      <bottom/>
      <diagonal/>
    </border>
    <border>
      <left style="thin">
        <color theme="0"/>
      </left>
      <right style="thin">
        <color rgb="FF153D64"/>
      </right>
      <top style="thin">
        <color theme="0"/>
      </top>
      <bottom style="thin">
        <color rgb="FF153D64"/>
      </bottom>
      <diagonal/>
    </border>
    <border>
      <left style="thin">
        <color theme="0"/>
      </left>
      <right style="thin">
        <color theme="0"/>
      </right>
      <top style="thin">
        <color rgb="FF153D64"/>
      </top>
      <bottom/>
      <diagonal/>
    </border>
    <border>
      <left/>
      <right/>
      <top style="thin">
        <color rgb="FF153D64"/>
      </top>
      <bottom/>
      <diagonal/>
    </border>
    <border>
      <left/>
      <right style="thin">
        <color rgb="FF153D64"/>
      </right>
      <top style="thin">
        <color rgb="FF153D64"/>
      </top>
      <bottom/>
      <diagonal/>
    </border>
    <border>
      <left/>
      <right style="thin">
        <color theme="0"/>
      </right>
      <top/>
      <bottom style="thin">
        <color rgb="FF153D64"/>
      </bottom>
      <diagonal/>
    </border>
    <border>
      <left/>
      <right/>
      <top/>
      <bottom style="thin">
        <color rgb="FF153D64"/>
      </bottom>
      <diagonal/>
    </border>
    <border>
      <left/>
      <right style="thin">
        <color rgb="FF153D64"/>
      </right>
      <top/>
      <bottom style="thin">
        <color rgb="FF153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style="thin">
        <color indexed="64"/>
      </left>
      <right style="thin">
        <color theme="0"/>
      </right>
      <top/>
      <bottom/>
      <diagonal/>
    </border>
    <border>
      <left style="thin">
        <color theme="0"/>
      </left>
      <right style="thin">
        <color theme="0"/>
      </right>
      <top/>
      <bottom/>
      <diagonal/>
    </border>
    <border>
      <left style="thin">
        <color theme="0"/>
      </left>
      <right style="thin">
        <color indexed="64"/>
      </right>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s>
  <cellStyleXfs count="15">
    <xf numFmtId="0" fontId="0" fillId="0" borderId="0"/>
    <xf numFmtId="0" fontId="10" fillId="0" borderId="0"/>
    <xf numFmtId="0" fontId="20" fillId="0" borderId="0" applyNumberFormat="0" applyFill="0" applyBorder="0" applyAlignment="0" applyProtection="0"/>
    <xf numFmtId="44" fontId="21" fillId="0" borderId="0" applyFont="0" applyFill="0" applyBorder="0" applyAlignment="0" applyProtection="0"/>
    <xf numFmtId="9" fontId="21" fillId="0" borderId="0" applyFont="0" applyFill="0" applyBorder="0" applyAlignment="0" applyProtection="0"/>
    <xf numFmtId="0" fontId="24" fillId="0" borderId="0"/>
    <xf numFmtId="0" fontId="21" fillId="0" borderId="0"/>
    <xf numFmtId="44" fontId="21" fillId="0" borderId="0"/>
    <xf numFmtId="0" fontId="24" fillId="0" borderId="0"/>
    <xf numFmtId="43" fontId="21" fillId="0" borderId="0" applyFont="0" applyFill="0" applyBorder="0" applyAlignment="0" applyProtection="0"/>
    <xf numFmtId="0" fontId="8" fillId="0" borderId="0"/>
    <xf numFmtId="44" fontId="21" fillId="0" borderId="0" applyFont="0" applyFill="0" applyBorder="0" applyAlignment="0" applyProtection="0"/>
    <xf numFmtId="44" fontId="21" fillId="0" borderId="0"/>
    <xf numFmtId="43" fontId="21" fillId="0" borderId="0" applyFont="0" applyFill="0" applyBorder="0" applyAlignment="0" applyProtection="0"/>
    <xf numFmtId="0" fontId="24" fillId="0" borderId="0"/>
  </cellStyleXfs>
  <cellXfs count="718">
    <xf numFmtId="0" fontId="0" fillId="0" borderId="0" xfId="0"/>
    <xf numFmtId="0" fontId="10" fillId="2" borderId="0" xfId="1" applyFill="1"/>
    <xf numFmtId="0" fontId="12" fillId="2" borderId="4" xfId="1" applyFont="1" applyFill="1" applyBorder="1" applyAlignment="1">
      <alignment horizontal="center" vertical="center"/>
    </xf>
    <xf numFmtId="0" fontId="14" fillId="2" borderId="0" xfId="1" applyFont="1" applyFill="1" applyAlignment="1">
      <alignment vertical="top" wrapText="1"/>
    </xf>
    <xf numFmtId="0" fontId="14" fillId="2" borderId="0" xfId="1" applyFont="1" applyFill="1" applyAlignment="1">
      <alignment vertical="center" wrapText="1"/>
    </xf>
    <xf numFmtId="0" fontId="14" fillId="2" borderId="0" xfId="1" applyFont="1" applyFill="1" applyAlignment="1">
      <alignment horizontal="left" vertical="center" wrapText="1"/>
    </xf>
    <xf numFmtId="0" fontId="10" fillId="0" borderId="0" xfId="1"/>
    <xf numFmtId="17" fontId="12" fillId="2" borderId="11" xfId="0" applyNumberFormat="1" applyFont="1" applyFill="1" applyBorder="1" applyAlignment="1">
      <alignment horizontal="center" vertical="center"/>
    </xf>
    <xf numFmtId="17" fontId="12" fillId="2" borderId="12" xfId="0" applyNumberFormat="1" applyFont="1" applyFill="1" applyBorder="1" applyAlignment="1">
      <alignment horizontal="center" vertical="center"/>
    </xf>
    <xf numFmtId="17" fontId="12" fillId="2" borderId="13" xfId="0" applyNumberFormat="1" applyFont="1" applyFill="1" applyBorder="1" applyAlignment="1">
      <alignment horizontal="center" vertical="center"/>
    </xf>
    <xf numFmtId="0" fontId="12" fillId="2" borderId="0" xfId="0" applyFont="1" applyFill="1" applyAlignment="1">
      <alignment horizontal="center" vertical="center"/>
    </xf>
    <xf numFmtId="17" fontId="12" fillId="2" borderId="14" xfId="0" applyNumberFormat="1" applyFont="1" applyFill="1" applyBorder="1" applyAlignment="1">
      <alignment horizontal="center" vertical="center"/>
    </xf>
    <xf numFmtId="17" fontId="12" fillId="2" borderId="15" xfId="0" applyNumberFormat="1" applyFont="1" applyFill="1" applyBorder="1" applyAlignment="1">
      <alignment horizontal="center" vertical="center"/>
    </xf>
    <xf numFmtId="0" fontId="10" fillId="2" borderId="0" xfId="1" applyFill="1" applyProtection="1">
      <protection locked="0"/>
    </xf>
    <xf numFmtId="0" fontId="10" fillId="0" borderId="0" xfId="1" applyProtection="1">
      <protection locked="0"/>
    </xf>
    <xf numFmtId="0" fontId="0" fillId="2" borderId="0" xfId="0" applyFill="1" applyProtection="1">
      <protection hidden="1"/>
    </xf>
    <xf numFmtId="0" fontId="15" fillId="2" borderId="0" xfId="0" applyFont="1" applyFill="1" applyProtection="1">
      <protection hidden="1"/>
    </xf>
    <xf numFmtId="0" fontId="10" fillId="2" borderId="0" xfId="0" applyFont="1" applyFill="1" applyProtection="1">
      <protection hidden="1"/>
    </xf>
    <xf numFmtId="0" fontId="10" fillId="2" borderId="0" xfId="0" applyFont="1" applyFill="1"/>
    <xf numFmtId="0" fontId="12" fillId="2" borderId="29" xfId="0" applyFont="1" applyFill="1" applyBorder="1"/>
    <xf numFmtId="164" fontId="12" fillId="2" borderId="30" xfId="0" applyNumberFormat="1" applyFont="1" applyFill="1" applyBorder="1"/>
    <xf numFmtId="164" fontId="12" fillId="2" borderId="31" xfId="0" applyNumberFormat="1" applyFont="1" applyFill="1" applyBorder="1"/>
    <xf numFmtId="164" fontId="12" fillId="2" borderId="32" xfId="0" applyNumberFormat="1" applyFont="1" applyFill="1" applyBorder="1"/>
    <xf numFmtId="164" fontId="12" fillId="2" borderId="2" xfId="0" applyNumberFormat="1" applyFont="1" applyFill="1" applyBorder="1"/>
    <xf numFmtId="0" fontId="12" fillId="2" borderId="2" xfId="0" applyFont="1" applyFill="1" applyBorder="1"/>
    <xf numFmtId="0" fontId="18" fillId="2" borderId="0" xfId="1" applyFont="1" applyFill="1"/>
    <xf numFmtId="0" fontId="19" fillId="2" borderId="0" xfId="0" applyFont="1" applyFill="1" applyProtection="1">
      <protection hidden="1"/>
    </xf>
    <xf numFmtId="0" fontId="16" fillId="2" borderId="0" xfId="0" applyFont="1" applyFill="1" applyProtection="1">
      <protection hidden="1"/>
    </xf>
    <xf numFmtId="164" fontId="12" fillId="2" borderId="47" xfId="0" applyNumberFormat="1" applyFont="1" applyFill="1" applyBorder="1"/>
    <xf numFmtId="164" fontId="12" fillId="2" borderId="48" xfId="0" applyNumberFormat="1" applyFont="1" applyFill="1" applyBorder="1"/>
    <xf numFmtId="164" fontId="12" fillId="2" borderId="49" xfId="0" applyNumberFormat="1" applyFont="1" applyFill="1" applyBorder="1"/>
    <xf numFmtId="164" fontId="12" fillId="2" borderId="51" xfId="0" applyNumberFormat="1" applyFont="1" applyFill="1" applyBorder="1"/>
    <xf numFmtId="0" fontId="12" fillId="2" borderId="1" xfId="0" applyFont="1" applyFill="1" applyBorder="1"/>
    <xf numFmtId="0" fontId="10" fillId="0" borderId="0" xfId="0" applyFont="1"/>
    <xf numFmtId="0" fontId="33" fillId="0" borderId="60" xfId="0" applyFont="1" applyBorder="1" applyAlignment="1">
      <alignment horizontal="left" vertical="center" indent="1"/>
    </xf>
    <xf numFmtId="0" fontId="14" fillId="5" borderId="60" xfId="0" applyFont="1" applyFill="1" applyBorder="1" applyAlignment="1">
      <alignment horizontal="left" vertical="center" indent="1"/>
    </xf>
    <xf numFmtId="15" fontId="14" fillId="5" borderId="60" xfId="0" applyNumberFormat="1" applyFont="1" applyFill="1" applyBorder="1" applyAlignment="1">
      <alignment horizontal="left" vertical="center" indent="1"/>
    </xf>
    <xf numFmtId="0" fontId="14" fillId="5" borderId="60" xfId="0" applyFont="1" applyFill="1" applyBorder="1" applyAlignment="1">
      <alignment horizontal="left" indent="1"/>
    </xf>
    <xf numFmtId="0" fontId="20" fillId="0" borderId="0" xfId="2" applyProtection="1"/>
    <xf numFmtId="0" fontId="0" fillId="2" borderId="0" xfId="0" applyFill="1"/>
    <xf numFmtId="6" fontId="12" fillId="2" borderId="0" xfId="0" applyNumberFormat="1" applyFont="1" applyFill="1" applyAlignment="1">
      <alignment horizontal="center" vertical="center"/>
    </xf>
    <xf numFmtId="0" fontId="0" fillId="2" borderId="0" xfId="0" applyFill="1" applyAlignment="1">
      <alignment vertical="center"/>
    </xf>
    <xf numFmtId="164" fontId="0" fillId="2" borderId="0" xfId="0" applyNumberFormat="1" applyFill="1" applyAlignment="1">
      <alignment horizontal="center" vertical="center"/>
    </xf>
    <xf numFmtId="3" fontId="0" fillId="2" borderId="0" xfId="0" applyNumberFormat="1" applyFill="1" applyAlignment="1">
      <alignment horizontal="center" vertical="center"/>
    </xf>
    <xf numFmtId="0" fontId="23" fillId="9" borderId="55" xfId="0" applyFont="1" applyFill="1" applyBorder="1" applyAlignment="1">
      <alignment horizontal="left" vertical="center" indent="1"/>
    </xf>
    <xf numFmtId="0" fontId="23" fillId="9" borderId="91" xfId="0" applyFont="1" applyFill="1" applyBorder="1" applyAlignment="1">
      <alignment horizontal="left" vertical="center" indent="1"/>
    </xf>
    <xf numFmtId="0" fontId="23" fillId="9" borderId="57" xfId="0" applyFont="1" applyFill="1" applyBorder="1" applyAlignment="1">
      <alignment vertical="center"/>
    </xf>
    <xf numFmtId="0" fontId="23" fillId="9" borderId="58" xfId="0" applyFont="1" applyFill="1" applyBorder="1" applyAlignment="1">
      <alignment horizontal="center" vertical="center"/>
    </xf>
    <xf numFmtId="0" fontId="23" fillId="9" borderId="56" xfId="0" applyFont="1" applyFill="1" applyBorder="1" applyAlignment="1">
      <alignment vertical="center"/>
    </xf>
    <xf numFmtId="0" fontId="14" fillId="5" borderId="35" xfId="1" applyFont="1" applyFill="1" applyBorder="1" applyAlignment="1" applyProtection="1">
      <alignment horizontal="left" vertical="center" wrapText="1"/>
      <protection locked="0"/>
    </xf>
    <xf numFmtId="0" fontId="37" fillId="0" borderId="0" xfId="0" applyFont="1"/>
    <xf numFmtId="0" fontId="29" fillId="9" borderId="4" xfId="0" applyFont="1" applyFill="1" applyBorder="1" applyAlignment="1">
      <alignment horizontal="left" vertical="center" wrapText="1" indent="1"/>
    </xf>
    <xf numFmtId="0" fontId="39" fillId="2" borderId="67" xfId="0" applyFont="1" applyFill="1" applyBorder="1" applyAlignment="1">
      <alignment horizontal="center" vertical="center"/>
    </xf>
    <xf numFmtId="0" fontId="40" fillId="0" borderId="0" xfId="0" applyFont="1" applyAlignment="1">
      <alignment horizontal="left" indent="1"/>
    </xf>
    <xf numFmtId="0" fontId="42" fillId="2" borderId="68" xfId="0" applyFont="1" applyFill="1" applyBorder="1" applyAlignment="1">
      <alignment horizontal="center" vertical="center"/>
    </xf>
    <xf numFmtId="0" fontId="23" fillId="9" borderId="95" xfId="0" applyFont="1" applyFill="1" applyBorder="1" applyAlignment="1">
      <alignment vertical="center"/>
    </xf>
    <xf numFmtId="0" fontId="23" fillId="9" borderId="97" xfId="0" applyFont="1" applyFill="1" applyBorder="1" applyAlignment="1">
      <alignment vertical="center"/>
    </xf>
    <xf numFmtId="0" fontId="10" fillId="2" borderId="0" xfId="1" applyFill="1" applyAlignment="1">
      <alignment horizontal="left" indent="1"/>
    </xf>
    <xf numFmtId="0" fontId="23" fillId="9" borderId="99" xfId="0" applyFont="1" applyFill="1" applyBorder="1" applyAlignment="1">
      <alignment horizontal="left" vertical="center" indent="1"/>
    </xf>
    <xf numFmtId="0" fontId="23" fillId="9" borderId="101" xfId="0" applyFont="1" applyFill="1" applyBorder="1" applyAlignment="1">
      <alignment horizontal="left" vertical="center" indent="1"/>
    </xf>
    <xf numFmtId="17" fontId="23" fillId="9" borderId="102" xfId="0" applyNumberFormat="1" applyFont="1" applyFill="1" applyBorder="1" applyAlignment="1">
      <alignment horizontal="center" vertical="center"/>
    </xf>
    <xf numFmtId="0" fontId="9" fillId="2" borderId="0" xfId="0" applyFont="1" applyFill="1" applyAlignment="1">
      <alignment horizontal="right" indent="1"/>
    </xf>
    <xf numFmtId="0" fontId="9" fillId="2" borderId="0" xfId="0" applyFont="1" applyFill="1" applyAlignment="1">
      <alignment horizontal="center" vertical="center"/>
    </xf>
    <xf numFmtId="0" fontId="9" fillId="2" borderId="0" xfId="0" applyFont="1" applyFill="1"/>
    <xf numFmtId="0" fontId="47" fillId="5" borderId="4" xfId="2" applyFont="1" applyFill="1" applyBorder="1" applyAlignment="1" applyProtection="1">
      <alignment horizontal="left" vertical="center" indent="2"/>
      <protection locked="0"/>
    </xf>
    <xf numFmtId="0" fontId="47" fillId="5" borderId="59" xfId="2" applyFont="1" applyFill="1" applyBorder="1" applyAlignment="1" applyProtection="1">
      <alignment horizontal="left" vertical="center" indent="2"/>
      <protection locked="0"/>
    </xf>
    <xf numFmtId="17" fontId="23" fillId="9" borderId="110" xfId="0" applyNumberFormat="1" applyFont="1" applyFill="1" applyBorder="1" applyAlignment="1">
      <alignment horizontal="center" vertical="center" wrapText="1"/>
    </xf>
    <xf numFmtId="164" fontId="10" fillId="2" borderId="0" xfId="1" applyNumberFormat="1" applyFill="1"/>
    <xf numFmtId="0" fontId="38" fillId="2" borderId="111" xfId="2" applyFont="1" applyFill="1" applyBorder="1" applyAlignment="1" applyProtection="1">
      <alignment horizontal="left" vertical="center" indent="1"/>
    </xf>
    <xf numFmtId="9" fontId="14" fillId="8" borderId="77" xfId="0" applyNumberFormat="1" applyFont="1" applyFill="1" applyBorder="1" applyAlignment="1">
      <alignment horizontal="right" vertical="center" indent="1"/>
    </xf>
    <xf numFmtId="164" fontId="12" fillId="5" borderId="4" xfId="0" applyNumberFormat="1" applyFont="1" applyFill="1" applyBorder="1" applyAlignment="1" applyProtection="1">
      <alignment vertical="center"/>
      <protection locked="0"/>
    </xf>
    <xf numFmtId="0" fontId="34" fillId="2" borderId="0" xfId="0" applyFont="1" applyFill="1" applyAlignment="1">
      <alignment horizontal="right" vertical="center" indent="1"/>
    </xf>
    <xf numFmtId="0" fontId="28" fillId="2" borderId="0" xfId="0" applyFont="1" applyFill="1" applyAlignment="1">
      <alignment horizontal="right" vertical="center" indent="1"/>
    </xf>
    <xf numFmtId="0" fontId="22" fillId="9" borderId="94" xfId="1" applyFont="1" applyFill="1" applyBorder="1" applyAlignment="1">
      <alignment vertical="center"/>
    </xf>
    <xf numFmtId="0" fontId="50" fillId="9" borderId="94" xfId="1" applyFont="1" applyFill="1" applyBorder="1" applyAlignment="1">
      <alignment vertical="center"/>
    </xf>
    <xf numFmtId="17" fontId="23" fillId="9" borderId="105" xfId="0" applyNumberFormat="1" applyFont="1" applyFill="1" applyBorder="1" applyAlignment="1">
      <alignment horizontal="center" vertical="center" wrapText="1"/>
    </xf>
    <xf numFmtId="0" fontId="34" fillId="2" borderId="0" xfId="1" applyFont="1" applyFill="1"/>
    <xf numFmtId="0" fontId="34" fillId="8" borderId="75" xfId="0" applyFont="1" applyFill="1" applyBorder="1" applyAlignment="1">
      <alignment horizontal="left" vertical="center" indent="1"/>
    </xf>
    <xf numFmtId="0" fontId="34" fillId="8" borderId="78" xfId="0" applyFont="1" applyFill="1" applyBorder="1" applyAlignment="1">
      <alignment horizontal="left" vertical="center" indent="1"/>
    </xf>
    <xf numFmtId="9" fontId="34" fillId="8" borderId="77" xfId="0" applyNumberFormat="1" applyFont="1" applyFill="1" applyBorder="1" applyAlignment="1">
      <alignment horizontal="right" vertical="center" indent="1"/>
    </xf>
    <xf numFmtId="168" fontId="14" fillId="8" borderId="77" xfId="3" applyNumberFormat="1" applyFont="1" applyFill="1" applyBorder="1" applyAlignment="1">
      <alignment horizontal="left" vertical="center" indent="1"/>
    </xf>
    <xf numFmtId="168" fontId="34" fillId="8" borderId="77" xfId="3" applyNumberFormat="1" applyFont="1" applyFill="1" applyBorder="1" applyAlignment="1">
      <alignment horizontal="left" vertical="center" indent="1"/>
    </xf>
    <xf numFmtId="44" fontId="14" fillId="8" borderId="77" xfId="3" applyFont="1" applyFill="1" applyBorder="1" applyAlignment="1">
      <alignment horizontal="left" vertical="center" indent="1"/>
    </xf>
    <xf numFmtId="44" fontId="10" fillId="2" borderId="0" xfId="1" applyNumberFormat="1" applyFill="1"/>
    <xf numFmtId="9" fontId="14" fillId="8" borderId="77" xfId="0" applyNumberFormat="1" applyFont="1" applyFill="1" applyBorder="1" applyAlignment="1">
      <alignment horizontal="right" vertical="center" wrapText="1"/>
    </xf>
    <xf numFmtId="0" fontId="23" fillId="9" borderId="55" xfId="0" applyFont="1" applyFill="1" applyBorder="1" applyAlignment="1">
      <alignment horizontal="center" vertical="center"/>
    </xf>
    <xf numFmtId="0" fontId="52" fillId="0" borderId="0" xfId="0" applyFont="1" applyAlignment="1">
      <alignment vertical="center"/>
    </xf>
    <xf numFmtId="0" fontId="12" fillId="2" borderId="0" xfId="0" applyFont="1" applyFill="1" applyAlignment="1">
      <alignment wrapText="1"/>
    </xf>
    <xf numFmtId="0" fontId="12" fillId="2" borderId="0" xfId="0" applyFont="1" applyFill="1" applyAlignment="1">
      <alignment vertical="center"/>
    </xf>
    <xf numFmtId="0" fontId="51" fillId="0" borderId="0" xfId="0" applyFont="1"/>
    <xf numFmtId="6" fontId="49" fillId="2" borderId="0" xfId="0" applyNumberFormat="1" applyFont="1" applyFill="1" applyAlignment="1">
      <alignment horizontal="left" vertical="center"/>
    </xf>
    <xf numFmtId="0" fontId="51" fillId="2" borderId="0" xfId="0" applyFont="1" applyFill="1"/>
    <xf numFmtId="0" fontId="45" fillId="2" borderId="0" xfId="0" applyFont="1" applyFill="1" applyAlignment="1">
      <alignment horizontal="center" vertical="center" wrapText="1"/>
    </xf>
    <xf numFmtId="169" fontId="45" fillId="2" borderId="0" xfId="0" applyNumberFormat="1" applyFont="1" applyFill="1" applyAlignment="1">
      <alignment horizontal="center" vertical="center" wrapText="1"/>
    </xf>
    <xf numFmtId="17" fontId="43" fillId="2" borderId="0" xfId="0" applyNumberFormat="1" applyFont="1" applyFill="1" applyAlignment="1">
      <alignment horizontal="left" vertical="center" indent="1"/>
    </xf>
    <xf numFmtId="5" fontId="14" fillId="2" borderId="0" xfId="3" applyNumberFormat="1" applyFont="1" applyFill="1" applyBorder="1" applyAlignment="1">
      <alignment horizontal="center" vertical="center"/>
    </xf>
    <xf numFmtId="5" fontId="14" fillId="8" borderId="116" xfId="3" applyNumberFormat="1" applyFont="1" applyFill="1" applyBorder="1" applyAlignment="1">
      <alignment horizontal="center" vertical="center" wrapText="1"/>
    </xf>
    <xf numFmtId="5" fontId="14" fillId="8" borderId="59" xfId="3" applyNumberFormat="1" applyFont="1" applyFill="1" applyBorder="1" applyAlignment="1">
      <alignment horizontal="center" vertical="center"/>
    </xf>
    <xf numFmtId="0" fontId="14" fillId="2" borderId="0" xfId="5" applyFont="1" applyFill="1" applyAlignment="1">
      <alignment horizontal="left"/>
    </xf>
    <xf numFmtId="0" fontId="53" fillId="2" borderId="0" xfId="5" applyFont="1" applyFill="1" applyAlignment="1">
      <alignment horizontal="left"/>
    </xf>
    <xf numFmtId="1" fontId="14" fillId="4" borderId="0" xfId="5" applyNumberFormat="1" applyFont="1" applyFill="1" applyAlignment="1">
      <alignment horizontal="left"/>
    </xf>
    <xf numFmtId="0" fontId="43" fillId="14" borderId="0" xfId="5" applyFont="1" applyFill="1" applyAlignment="1">
      <alignment horizontal="left" indent="1"/>
    </xf>
    <xf numFmtId="1" fontId="33" fillId="4" borderId="0" xfId="5" applyNumberFormat="1" applyFont="1" applyFill="1" applyAlignment="1">
      <alignment horizontal="left"/>
    </xf>
    <xf numFmtId="0" fontId="33" fillId="4" borderId="0" xfId="5" applyFont="1" applyFill="1" applyAlignment="1">
      <alignment horizontal="left"/>
    </xf>
    <xf numFmtId="49" fontId="14" fillId="4" borderId="0" xfId="5" applyNumberFormat="1" applyFont="1" applyFill="1" applyAlignment="1">
      <alignment horizontal="left"/>
    </xf>
    <xf numFmtId="0" fontId="14" fillId="2" borderId="0" xfId="5" applyFont="1" applyFill="1" applyAlignment="1">
      <alignment horizontal="left" vertical="center"/>
    </xf>
    <xf numFmtId="0" fontId="14" fillId="4" borderId="0" xfId="5" applyFont="1" applyFill="1" applyAlignment="1">
      <alignment horizontal="left"/>
    </xf>
    <xf numFmtId="0" fontId="14" fillId="2" borderId="0" xfId="5" applyFont="1" applyFill="1"/>
    <xf numFmtId="0" fontId="56" fillId="4" borderId="0" xfId="5" applyFont="1" applyFill="1" applyAlignment="1">
      <alignment horizontal="left" vertical="center"/>
    </xf>
    <xf numFmtId="0" fontId="56" fillId="2" borderId="0" xfId="5" applyFont="1" applyFill="1" applyAlignment="1">
      <alignment horizontal="left"/>
    </xf>
    <xf numFmtId="0" fontId="56" fillId="4" borderId="0" xfId="5" applyFont="1" applyFill="1" applyAlignment="1">
      <alignment horizontal="left"/>
    </xf>
    <xf numFmtId="0" fontId="14" fillId="4" borderId="0" xfId="5" applyFont="1" applyFill="1" applyAlignment="1">
      <alignment horizontal="left" vertical="center" wrapText="1" indent="1"/>
    </xf>
    <xf numFmtId="0" fontId="57" fillId="4" borderId="0" xfId="5" applyFont="1" applyFill="1" applyAlignment="1">
      <alignment horizontal="left" vertical="center"/>
    </xf>
    <xf numFmtId="0" fontId="7" fillId="0" borderId="0" xfId="0" applyFont="1"/>
    <xf numFmtId="0" fontId="14" fillId="2" borderId="0" xfId="5" applyFont="1" applyFill="1" applyAlignment="1">
      <alignment vertical="center"/>
    </xf>
    <xf numFmtId="0" fontId="14" fillId="2" borderId="0" xfId="5" applyFont="1" applyFill="1" applyAlignment="1">
      <alignment horizontal="left" vertical="center" wrapText="1" indent="1"/>
    </xf>
    <xf numFmtId="0" fontId="55" fillId="2" borderId="0" xfId="5" applyFont="1" applyFill="1"/>
    <xf numFmtId="0" fontId="14" fillId="2" borderId="0" xfId="5" applyFont="1" applyFill="1" applyAlignment="1">
      <alignment horizontal="center" vertical="center"/>
    </xf>
    <xf numFmtId="0" fontId="56" fillId="2" borderId="0" xfId="5" applyFont="1" applyFill="1" applyAlignment="1">
      <alignment horizontal="left" vertical="center"/>
    </xf>
    <xf numFmtId="0" fontId="7" fillId="2" borderId="0" xfId="0" applyFont="1" applyFill="1" applyAlignment="1">
      <alignment vertical="center"/>
    </xf>
    <xf numFmtId="0" fontId="7" fillId="2" borderId="0" xfId="0" applyFont="1" applyFill="1"/>
    <xf numFmtId="0" fontId="25" fillId="2" borderId="0" xfId="5" applyFont="1" applyFill="1"/>
    <xf numFmtId="0" fontId="14" fillId="2" borderId="0" xfId="5" applyFont="1" applyFill="1" applyAlignment="1">
      <alignment horizontal="center"/>
    </xf>
    <xf numFmtId="0" fontId="24" fillId="2" borderId="0" xfId="5" applyFill="1"/>
    <xf numFmtId="0" fontId="12" fillId="2" borderId="0" xfId="0" applyFont="1" applyFill="1" applyProtection="1">
      <protection hidden="1"/>
    </xf>
    <xf numFmtId="0" fontId="7" fillId="2" borderId="0" xfId="1" applyFont="1" applyFill="1"/>
    <xf numFmtId="0" fontId="7" fillId="2" borderId="0" xfId="0" applyFont="1" applyFill="1" applyProtection="1">
      <protection hidden="1"/>
    </xf>
    <xf numFmtId="0" fontId="14" fillId="0" borderId="0" xfId="5" applyFont="1" applyAlignment="1" applyProtection="1">
      <alignment horizontal="left" vertical="center"/>
      <protection locked="0"/>
    </xf>
    <xf numFmtId="0" fontId="33" fillId="0" borderId="8" xfId="5" applyFont="1" applyBorder="1" applyAlignment="1" applyProtection="1">
      <alignment horizontal="center" vertical="center"/>
      <protection locked="0"/>
    </xf>
    <xf numFmtId="0" fontId="33" fillId="0" borderId="52" xfId="5" applyFont="1" applyBorder="1" applyAlignment="1" applyProtection="1">
      <alignment horizontal="center" vertical="center"/>
      <protection locked="0"/>
    </xf>
    <xf numFmtId="0" fontId="58" fillId="15" borderId="35" xfId="14" applyFont="1" applyFill="1" applyBorder="1" applyAlignment="1" applyProtection="1">
      <alignment vertical="center" wrapText="1"/>
      <protection locked="0"/>
    </xf>
    <xf numFmtId="0" fontId="33" fillId="0" borderId="4" xfId="5" applyFont="1" applyBorder="1" applyAlignment="1" applyProtection="1">
      <alignment horizontal="center" vertical="center"/>
      <protection locked="0"/>
    </xf>
    <xf numFmtId="0" fontId="33" fillId="2" borderId="150" xfId="14" applyFont="1" applyFill="1" applyBorder="1" applyAlignment="1" applyProtection="1">
      <alignment vertical="center"/>
      <protection locked="0"/>
    </xf>
    <xf numFmtId="0" fontId="25" fillId="2" borderId="0" xfId="5" applyFont="1" applyFill="1" applyAlignment="1" applyProtection="1">
      <alignment vertical="center"/>
      <protection locked="0"/>
    </xf>
    <xf numFmtId="0" fontId="25" fillId="2" borderId="151" xfId="5" applyFont="1" applyFill="1" applyBorder="1" applyAlignment="1" applyProtection="1">
      <alignment vertical="center"/>
      <protection locked="0"/>
    </xf>
    <xf numFmtId="0" fontId="38" fillId="2" borderId="156" xfId="2" applyFont="1" applyFill="1" applyBorder="1" applyAlignment="1">
      <alignment horizontal="left" vertical="center" indent="1"/>
    </xf>
    <xf numFmtId="0" fontId="7" fillId="13" borderId="52" xfId="1" applyFont="1" applyFill="1" applyBorder="1" applyAlignment="1" applyProtection="1">
      <alignment horizontal="center" vertical="center" wrapText="1"/>
      <protection locked="0"/>
    </xf>
    <xf numFmtId="0" fontId="7" fillId="2" borderId="128" xfId="1" applyFont="1" applyFill="1" applyBorder="1"/>
    <xf numFmtId="165" fontId="7" fillId="0" borderId="0" xfId="0" applyNumberFormat="1" applyFont="1"/>
    <xf numFmtId="0" fontId="7" fillId="2" borderId="0" xfId="0" applyFont="1" applyFill="1" applyAlignment="1">
      <alignment horizontal="center" vertical="center" wrapText="1"/>
    </xf>
    <xf numFmtId="165" fontId="7" fillId="2" borderId="0" xfId="0" applyNumberFormat="1" applyFont="1" applyFill="1"/>
    <xf numFmtId="0" fontId="7" fillId="0" borderId="0" xfId="0" applyFont="1" applyAlignment="1">
      <alignment horizontal="right" indent="1"/>
    </xf>
    <xf numFmtId="0" fontId="7" fillId="0" borderId="0" xfId="0" applyFont="1" applyAlignment="1">
      <alignment horizontal="center"/>
    </xf>
    <xf numFmtId="0" fontId="7" fillId="2" borderId="0" xfId="0" applyFont="1" applyFill="1" applyAlignment="1">
      <alignment horizontal="center" vertical="center"/>
    </xf>
    <xf numFmtId="0" fontId="7" fillId="2" borderId="0" xfId="0" applyFont="1" applyFill="1" applyAlignment="1">
      <alignment horizontal="right" vertical="center" indent="1"/>
    </xf>
    <xf numFmtId="0" fontId="7" fillId="2" borderId="0" xfId="0" applyFont="1" applyFill="1" applyAlignment="1">
      <alignment horizontal="right" indent="1"/>
    </xf>
    <xf numFmtId="165" fontId="7" fillId="5" borderId="4" xfId="0" applyNumberFormat="1" applyFont="1" applyFill="1" applyBorder="1" applyAlignment="1" applyProtection="1">
      <alignment horizontal="right" vertical="center" indent="1"/>
      <protection locked="0"/>
    </xf>
    <xf numFmtId="6" fontId="7" fillId="11" borderId="4" xfId="0" applyNumberFormat="1" applyFont="1" applyFill="1" applyBorder="1" applyAlignment="1">
      <alignment horizontal="right" vertical="center" indent="1"/>
    </xf>
    <xf numFmtId="165" fontId="7" fillId="5" borderId="59" xfId="0" applyNumberFormat="1" applyFont="1" applyFill="1" applyBorder="1" applyAlignment="1" applyProtection="1">
      <alignment horizontal="right" vertical="center" indent="1"/>
      <protection locked="0"/>
    </xf>
    <xf numFmtId="43" fontId="7" fillId="11" borderId="104" xfId="9" applyFont="1" applyFill="1" applyBorder="1" applyAlignment="1">
      <alignment horizontal="right" vertical="center" indent="1"/>
    </xf>
    <xf numFmtId="44" fontId="7" fillId="5" borderId="4" xfId="3" applyFont="1" applyFill="1" applyBorder="1" applyAlignment="1" applyProtection="1">
      <alignment horizontal="right" vertical="center" indent="1"/>
      <protection locked="0"/>
    </xf>
    <xf numFmtId="170" fontId="7" fillId="5" borderId="59" xfId="4" applyNumberFormat="1" applyFont="1" applyFill="1" applyBorder="1" applyAlignment="1" applyProtection="1">
      <alignment horizontal="right" vertical="center" indent="1"/>
      <protection locked="0"/>
    </xf>
    <xf numFmtId="43" fontId="7" fillId="9" borderId="99" xfId="9" applyFont="1" applyFill="1" applyBorder="1" applyAlignment="1">
      <alignment horizontal="right" vertical="center" indent="1"/>
    </xf>
    <xf numFmtId="43" fontId="7" fillId="11" borderId="89" xfId="9" applyFont="1" applyFill="1" applyBorder="1" applyAlignment="1">
      <alignment horizontal="right" vertical="center" indent="1"/>
    </xf>
    <xf numFmtId="0" fontId="7" fillId="2" borderId="10" xfId="0" applyFont="1" applyFill="1" applyBorder="1" applyAlignment="1">
      <alignment horizontal="left"/>
    </xf>
    <xf numFmtId="0" fontId="7" fillId="2" borderId="35" xfId="0" applyFont="1" applyFill="1" applyBorder="1" applyAlignment="1">
      <alignment horizontal="left"/>
    </xf>
    <xf numFmtId="0" fontId="7" fillId="2" borderId="127" xfId="0" applyFont="1" applyFill="1" applyBorder="1" applyAlignment="1">
      <alignment horizontal="left"/>
    </xf>
    <xf numFmtId="164" fontId="7" fillId="5" borderId="4" xfId="0" applyNumberFormat="1" applyFont="1" applyFill="1" applyBorder="1" applyAlignment="1" applyProtection="1">
      <alignment vertical="center"/>
      <protection locked="0"/>
    </xf>
    <xf numFmtId="164" fontId="7" fillId="2" borderId="4" xfId="0" applyNumberFormat="1" applyFont="1" applyFill="1" applyBorder="1"/>
    <xf numFmtId="164" fontId="7" fillId="2" borderId="34" xfId="0" applyNumberFormat="1" applyFont="1" applyFill="1" applyBorder="1"/>
    <xf numFmtId="164" fontId="7" fillId="2" borderId="0" xfId="0" applyNumberFormat="1" applyFont="1" applyFill="1"/>
    <xf numFmtId="164" fontId="7" fillId="5" borderId="4" xfId="0" applyNumberFormat="1" applyFont="1" applyFill="1" applyBorder="1" applyAlignment="1" applyProtection="1">
      <alignment horizontal="right" vertical="center"/>
      <protection locked="0"/>
    </xf>
    <xf numFmtId="0" fontId="7" fillId="2" borderId="16" xfId="0" applyFont="1" applyFill="1" applyBorder="1"/>
    <xf numFmtId="0" fontId="7" fillId="2" borderId="46" xfId="0" applyFont="1" applyFill="1" applyBorder="1"/>
    <xf numFmtId="164" fontId="7" fillId="2" borderId="17" xfId="0" applyNumberFormat="1" applyFont="1" applyFill="1" applyBorder="1"/>
    <xf numFmtId="164" fontId="7" fillId="2" borderId="18" xfId="0" applyNumberFormat="1" applyFont="1" applyFill="1" applyBorder="1"/>
    <xf numFmtId="164" fontId="7" fillId="2" borderId="19" xfId="0" applyNumberFormat="1" applyFont="1" applyFill="1" applyBorder="1"/>
    <xf numFmtId="164" fontId="7" fillId="2" borderId="20" xfId="0" applyNumberFormat="1" applyFont="1" applyFill="1" applyBorder="1"/>
    <xf numFmtId="0" fontId="7" fillId="2" borderId="23" xfId="0" applyFont="1" applyFill="1" applyBorder="1"/>
    <xf numFmtId="0" fontId="7" fillId="2" borderId="37" xfId="0" applyFont="1" applyFill="1" applyBorder="1"/>
    <xf numFmtId="164" fontId="7" fillId="2" borderId="24" xfId="0" applyNumberFormat="1" applyFont="1" applyFill="1" applyBorder="1"/>
    <xf numFmtId="164" fontId="7" fillId="2" borderId="25" xfId="0" applyNumberFormat="1" applyFont="1" applyFill="1" applyBorder="1"/>
    <xf numFmtId="0" fontId="7" fillId="2" borderId="26" xfId="0" applyFont="1" applyFill="1" applyBorder="1"/>
    <xf numFmtId="0" fontId="7" fillId="2" borderId="38" xfId="0" applyFont="1" applyFill="1" applyBorder="1"/>
    <xf numFmtId="164" fontId="7" fillId="2" borderId="14" xfId="0" applyNumberFormat="1" applyFont="1" applyFill="1" applyBorder="1"/>
    <xf numFmtId="164" fontId="7" fillId="2" borderId="50" xfId="0" applyNumberFormat="1" applyFont="1" applyFill="1" applyBorder="1"/>
    <xf numFmtId="164" fontId="7" fillId="2" borderId="15" xfId="0" applyNumberFormat="1" applyFont="1" applyFill="1" applyBorder="1"/>
    <xf numFmtId="164" fontId="7" fillId="2" borderId="6" xfId="0" applyNumberFormat="1" applyFont="1" applyFill="1" applyBorder="1"/>
    <xf numFmtId="0" fontId="7" fillId="2" borderId="33" xfId="0" applyFont="1" applyFill="1" applyBorder="1"/>
    <xf numFmtId="164" fontId="7" fillId="2" borderId="28" xfId="0" applyNumberFormat="1" applyFont="1" applyFill="1" applyBorder="1"/>
    <xf numFmtId="164" fontId="7" fillId="2" borderId="27" xfId="0" applyNumberFormat="1" applyFont="1" applyFill="1" applyBorder="1"/>
    <xf numFmtId="164" fontId="7" fillId="2" borderId="9" xfId="0" applyNumberFormat="1" applyFont="1" applyFill="1" applyBorder="1"/>
    <xf numFmtId="0" fontId="7" fillId="2" borderId="36" xfId="0" applyFont="1" applyFill="1" applyBorder="1"/>
    <xf numFmtId="164" fontId="7" fillId="2" borderId="30" xfId="0" applyNumberFormat="1" applyFont="1" applyFill="1" applyBorder="1"/>
    <xf numFmtId="164" fontId="7" fillId="2" borderId="31" xfId="0" applyNumberFormat="1" applyFont="1" applyFill="1" applyBorder="1"/>
    <xf numFmtId="164" fontId="7" fillId="2" borderId="32" xfId="0" applyNumberFormat="1" applyFont="1" applyFill="1" applyBorder="1"/>
    <xf numFmtId="0" fontId="7" fillId="2" borderId="39" xfId="0" applyFont="1" applyFill="1" applyBorder="1"/>
    <xf numFmtId="0" fontId="43" fillId="2" borderId="0" xfId="5" applyFont="1" applyFill="1" applyAlignment="1">
      <alignment horizontal="left" indent="1"/>
    </xf>
    <xf numFmtId="0" fontId="14" fillId="2" borderId="133" xfId="5" applyFont="1" applyFill="1" applyBorder="1" applyAlignment="1">
      <alignment horizontal="left" vertical="center"/>
    </xf>
    <xf numFmtId="0" fontId="0" fillId="0" borderId="0" xfId="0" applyAlignment="1">
      <alignment wrapText="1"/>
    </xf>
    <xf numFmtId="0" fontId="14" fillId="2" borderId="0" xfId="5" applyFont="1" applyFill="1" applyAlignment="1">
      <alignment horizontal="center" vertical="top"/>
    </xf>
    <xf numFmtId="0" fontId="62" fillId="2" borderId="0" xfId="5" applyFont="1" applyFill="1"/>
    <xf numFmtId="0" fontId="63" fillId="2" borderId="0" xfId="5" applyFont="1" applyFill="1"/>
    <xf numFmtId="0" fontId="58" fillId="2" borderId="0" xfId="5" applyFont="1" applyFill="1" applyAlignment="1">
      <alignment horizontal="left" vertical="center"/>
    </xf>
    <xf numFmtId="0" fontId="33" fillId="2" borderId="0" xfId="5" applyFont="1" applyFill="1"/>
    <xf numFmtId="0" fontId="55" fillId="2" borderId="0" xfId="5" applyFont="1" applyFill="1" applyAlignment="1">
      <alignment horizontal="left" vertical="center"/>
    </xf>
    <xf numFmtId="0" fontId="14" fillId="2" borderId="0" xfId="5" applyFont="1" applyFill="1" applyAlignment="1">
      <alignment wrapText="1"/>
    </xf>
    <xf numFmtId="0" fontId="0" fillId="2" borderId="0" xfId="0" applyFill="1" applyAlignment="1">
      <alignment wrapText="1"/>
    </xf>
    <xf numFmtId="0" fontId="20" fillId="2" borderId="111" xfId="2" applyFill="1" applyBorder="1" applyAlignment="1" applyProtection="1">
      <alignment horizontal="left" vertical="center" indent="1"/>
    </xf>
    <xf numFmtId="0" fontId="23" fillId="9" borderId="92" xfId="0" applyFont="1" applyFill="1" applyBorder="1" applyAlignment="1">
      <alignment horizontal="center" vertical="center"/>
    </xf>
    <xf numFmtId="0" fontId="23" fillId="9" borderId="158" xfId="0" applyFont="1" applyFill="1" applyBorder="1" applyAlignment="1">
      <alignment horizontal="center" vertical="center"/>
    </xf>
    <xf numFmtId="5" fontId="14" fillId="8" borderId="61" xfId="3" applyNumberFormat="1" applyFont="1" applyFill="1" applyBorder="1" applyAlignment="1">
      <alignment horizontal="center" vertical="center" wrapText="1"/>
    </xf>
    <xf numFmtId="5" fontId="14" fillId="8" borderId="159" xfId="3" applyNumberFormat="1" applyFont="1" applyFill="1" applyBorder="1" applyAlignment="1">
      <alignment horizontal="center" vertical="center"/>
    </xf>
    <xf numFmtId="9" fontId="7" fillId="13" borderId="4" xfId="1" applyNumberFormat="1" applyFont="1" applyFill="1" applyBorder="1" applyAlignment="1" applyProtection="1">
      <alignment horizontal="center" vertical="center"/>
      <protection locked="0"/>
    </xf>
    <xf numFmtId="0" fontId="6" fillId="5" borderId="4" xfId="0" applyFont="1" applyFill="1" applyBorder="1" applyAlignment="1" applyProtection="1">
      <alignment horizontal="center" vertical="center"/>
      <protection locked="0"/>
    </xf>
    <xf numFmtId="0" fontId="34" fillId="2" borderId="0" xfId="0" applyFont="1" applyFill="1" applyAlignment="1">
      <alignment horizontal="center" vertical="center"/>
    </xf>
    <xf numFmtId="0" fontId="34" fillId="2" borderId="0" xfId="0" applyFont="1" applyFill="1"/>
    <xf numFmtId="0" fontId="34" fillId="2" borderId="0" xfId="0" applyFont="1" applyFill="1" applyAlignment="1">
      <alignment horizontal="right" indent="1"/>
    </xf>
    <xf numFmtId="0" fontId="34" fillId="2" borderId="10" xfId="0" applyFont="1" applyFill="1" applyBorder="1" applyAlignment="1">
      <alignment horizontal="left"/>
    </xf>
    <xf numFmtId="0" fontId="34" fillId="2" borderId="35" xfId="0" applyFont="1" applyFill="1" applyBorder="1" applyAlignment="1">
      <alignment horizontal="left"/>
    </xf>
    <xf numFmtId="0" fontId="34" fillId="0" borderId="0" xfId="0" applyFont="1"/>
    <xf numFmtId="0" fontId="34" fillId="2" borderId="127" xfId="0" applyFont="1" applyFill="1" applyBorder="1" applyAlignment="1">
      <alignment horizontal="left"/>
    </xf>
    <xf numFmtId="165" fontId="14" fillId="5" borderId="59" xfId="0" applyNumberFormat="1" applyFont="1" applyFill="1" applyBorder="1" applyAlignment="1" applyProtection="1">
      <alignment horizontal="right" vertical="center" indent="1"/>
      <protection locked="0"/>
    </xf>
    <xf numFmtId="165" fontId="14" fillId="5" borderId="4" xfId="0" applyNumberFormat="1" applyFont="1" applyFill="1" applyBorder="1" applyAlignment="1" applyProtection="1">
      <alignment horizontal="right" vertical="center" indent="1"/>
      <protection locked="0"/>
    </xf>
    <xf numFmtId="43" fontId="14" fillId="11" borderId="104" xfId="9" applyFont="1" applyFill="1" applyBorder="1" applyAlignment="1">
      <alignment horizontal="right" vertical="center" indent="1"/>
    </xf>
    <xf numFmtId="43" fontId="14" fillId="11" borderId="89" xfId="9" applyFont="1" applyFill="1" applyBorder="1" applyAlignment="1">
      <alignment horizontal="right" vertical="center" indent="1"/>
    </xf>
    <xf numFmtId="43" fontId="7" fillId="5" borderId="4" xfId="9" applyFont="1" applyFill="1" applyBorder="1" applyAlignment="1" applyProtection="1">
      <alignment horizontal="right" vertical="center" indent="1"/>
      <protection locked="0"/>
    </xf>
    <xf numFmtId="43" fontId="65" fillId="5" borderId="4" xfId="9" applyFont="1" applyFill="1" applyBorder="1" applyAlignment="1" applyProtection="1">
      <alignment horizontal="left" vertical="center" indent="2"/>
      <protection locked="0"/>
    </xf>
    <xf numFmtId="0" fontId="65" fillId="5" borderId="4" xfId="2" applyFont="1" applyFill="1" applyBorder="1" applyAlignment="1" applyProtection="1">
      <alignment horizontal="left" vertical="center" indent="2"/>
      <protection locked="0"/>
    </xf>
    <xf numFmtId="6" fontId="7" fillId="11" borderId="89" xfId="9" applyNumberFormat="1" applyFont="1" applyFill="1" applyBorder="1" applyAlignment="1" applyProtection="1">
      <alignment horizontal="right" vertical="center" indent="1"/>
    </xf>
    <xf numFmtId="43" fontId="7" fillId="11" borderId="104" xfId="9" applyFont="1" applyFill="1" applyBorder="1" applyAlignment="1" applyProtection="1">
      <alignment horizontal="right" vertical="center" indent="1"/>
    </xf>
    <xf numFmtId="0" fontId="6" fillId="2" borderId="0" xfId="1" applyFont="1" applyFill="1"/>
    <xf numFmtId="9" fontId="7" fillId="5" borderId="4" xfId="1" applyNumberFormat="1" applyFont="1" applyFill="1" applyBorder="1" applyAlignment="1" applyProtection="1">
      <alignment horizontal="center" vertical="center"/>
      <protection locked="0"/>
    </xf>
    <xf numFmtId="0" fontId="66" fillId="2" borderId="0" xfId="5" applyFont="1" applyFill="1"/>
    <xf numFmtId="0" fontId="67" fillId="2" borderId="0" xfId="5" applyFont="1" applyFill="1"/>
    <xf numFmtId="0" fontId="66" fillId="2" borderId="0" xfId="5" applyFont="1" applyFill="1" applyAlignment="1">
      <alignment horizontal="center" vertical="center"/>
    </xf>
    <xf numFmtId="0" fontId="68" fillId="2" borderId="0" xfId="5" applyFont="1" applyFill="1"/>
    <xf numFmtId="0" fontId="70" fillId="2" borderId="0" xfId="5" applyFont="1" applyFill="1"/>
    <xf numFmtId="0" fontId="56" fillId="2" borderId="0" xfId="5" applyFont="1" applyFill="1" applyAlignment="1">
      <alignment horizontal="left" vertical="top"/>
    </xf>
    <xf numFmtId="0" fontId="14" fillId="2" borderId="0" xfId="5" applyFont="1" applyFill="1" applyAlignment="1">
      <alignment vertical="top"/>
    </xf>
    <xf numFmtId="0" fontId="68" fillId="2" borderId="0" xfId="5" applyFont="1" applyFill="1" applyAlignment="1">
      <alignment horizontal="left"/>
    </xf>
    <xf numFmtId="0" fontId="68" fillId="2" borderId="0" xfId="5" applyFont="1" applyFill="1" applyAlignment="1">
      <alignment vertical="center"/>
    </xf>
    <xf numFmtId="0" fontId="56" fillId="0" borderId="0" xfId="5" applyFont="1" applyAlignment="1">
      <alignment horizontal="left" vertical="center"/>
    </xf>
    <xf numFmtId="0" fontId="71" fillId="0" borderId="0" xfId="5" applyFont="1" applyAlignment="1">
      <alignment horizontal="left" vertical="center" wrapText="1"/>
    </xf>
    <xf numFmtId="10" fontId="7" fillId="0" borderId="0" xfId="4" applyNumberFormat="1" applyFont="1" applyProtection="1"/>
    <xf numFmtId="0" fontId="12" fillId="2" borderId="4" xfId="1" applyFont="1" applyFill="1" applyBorder="1" applyAlignment="1">
      <alignment horizontal="left" vertical="center" wrapText="1" indent="1"/>
    </xf>
    <xf numFmtId="0" fontId="7" fillId="2" borderId="4" xfId="1" applyFont="1" applyFill="1" applyBorder="1" applyAlignment="1">
      <alignment horizontal="center"/>
    </xf>
    <xf numFmtId="0" fontId="32" fillId="2" borderId="0" xfId="5" applyFont="1" applyFill="1" applyAlignment="1">
      <alignment horizontal="center" vertical="center"/>
    </xf>
    <xf numFmtId="0" fontId="53" fillId="2" borderId="0" xfId="5" applyFont="1" applyFill="1" applyAlignment="1">
      <alignment horizontal="center" vertical="center"/>
    </xf>
    <xf numFmtId="0" fontId="43" fillId="9" borderId="0" xfId="5" applyFont="1" applyFill="1" applyAlignment="1">
      <alignment horizontal="left" indent="1"/>
    </xf>
    <xf numFmtId="0" fontId="33" fillId="4" borderId="0" xfId="5" applyFont="1" applyFill="1"/>
    <xf numFmtId="0" fontId="25" fillId="2" borderId="134" xfId="5" applyFont="1" applyFill="1" applyBorder="1" applyAlignment="1">
      <alignment horizontal="left" vertical="center" indent="1"/>
    </xf>
    <xf numFmtId="0" fontId="14" fillId="2" borderId="135" xfId="5" applyFont="1" applyFill="1" applyBorder="1" applyAlignment="1">
      <alignment horizontal="left" vertical="center"/>
    </xf>
    <xf numFmtId="0" fontId="14" fillId="2" borderId="136" xfId="5" applyFont="1" applyFill="1" applyBorder="1" applyAlignment="1">
      <alignment horizontal="left" vertical="center"/>
    </xf>
    <xf numFmtId="0" fontId="14" fillId="2" borderId="137" xfId="5" applyFont="1" applyFill="1" applyBorder="1" applyAlignment="1">
      <alignment horizontal="left" vertical="center" wrapText="1" indent="2"/>
    </xf>
    <xf numFmtId="0" fontId="14" fillId="2" borderId="138" xfId="5" applyFont="1" applyFill="1" applyBorder="1" applyAlignment="1">
      <alignment horizontal="left" vertical="center"/>
    </xf>
    <xf numFmtId="0" fontId="14" fillId="2" borderId="137" xfId="5" applyFont="1" applyFill="1" applyBorder="1" applyAlignment="1">
      <alignment horizontal="left" vertical="center" indent="2"/>
    </xf>
    <xf numFmtId="0" fontId="14" fillId="2" borderId="137" xfId="5" quotePrefix="1" applyFont="1" applyFill="1" applyBorder="1" applyAlignment="1">
      <alignment horizontal="left" vertical="center" indent="4"/>
    </xf>
    <xf numFmtId="0" fontId="14" fillId="2" borderId="132" xfId="5" applyFont="1" applyFill="1" applyBorder="1" applyAlignment="1">
      <alignment horizontal="left" vertical="center"/>
    </xf>
    <xf numFmtId="0" fontId="14" fillId="2" borderId="139" xfId="5" applyFont="1" applyFill="1" applyBorder="1" applyAlignment="1">
      <alignment horizontal="left" vertical="center"/>
    </xf>
    <xf numFmtId="0" fontId="14" fillId="2" borderId="140" xfId="5" applyFont="1" applyFill="1" applyBorder="1" applyAlignment="1">
      <alignment horizontal="left" vertical="center"/>
    </xf>
    <xf numFmtId="0" fontId="25" fillId="2" borderId="0" xfId="5" applyFont="1" applyFill="1" applyAlignment="1">
      <alignment horizontal="left" vertical="center"/>
    </xf>
    <xf numFmtId="0" fontId="33" fillId="2" borderId="141" xfId="14" applyFont="1" applyFill="1" applyBorder="1" applyAlignment="1">
      <alignment horizontal="left" vertical="center" indent="1"/>
    </xf>
    <xf numFmtId="0" fontId="14" fillId="2" borderId="142" xfId="14" applyFont="1" applyFill="1" applyBorder="1" applyAlignment="1">
      <alignment horizontal="left" vertical="center" indent="1"/>
    </xf>
    <xf numFmtId="0" fontId="14" fillId="2" borderId="53" xfId="14" applyFont="1" applyFill="1" applyBorder="1" applyAlignment="1">
      <alignment horizontal="left" vertical="center" indent="3"/>
    </xf>
    <xf numFmtId="0" fontId="14" fillId="2" borderId="0" xfId="14" applyFont="1" applyFill="1" applyAlignment="1">
      <alignment vertical="center"/>
    </xf>
    <xf numFmtId="0" fontId="14" fillId="2" borderId="52" xfId="14" applyFont="1" applyFill="1" applyBorder="1" applyAlignment="1">
      <alignment horizontal="left" vertical="center" indent="3"/>
    </xf>
    <xf numFmtId="0" fontId="14" fillId="2" borderId="20" xfId="14" applyFont="1" applyFill="1" applyBorder="1" applyAlignment="1">
      <alignment vertical="center"/>
    </xf>
    <xf numFmtId="0" fontId="14" fillId="2" borderId="35" xfId="14" applyFont="1" applyFill="1" applyBorder="1" applyAlignment="1">
      <alignment vertical="center"/>
    </xf>
    <xf numFmtId="0" fontId="60" fillId="2" borderId="0" xfId="5" applyFont="1" applyFill="1" applyAlignment="1">
      <alignment horizontal="left" vertical="center"/>
    </xf>
    <xf numFmtId="0" fontId="14" fillId="2" borderId="146" xfId="5" applyFont="1" applyFill="1" applyBorder="1" applyAlignment="1">
      <alignment vertical="center"/>
    </xf>
    <xf numFmtId="0" fontId="14" fillId="2" borderId="6" xfId="14" applyFont="1" applyFill="1" applyBorder="1" applyAlignment="1">
      <alignment vertical="center"/>
    </xf>
    <xf numFmtId="0" fontId="58" fillId="15" borderId="52" xfId="14" applyFont="1" applyFill="1" applyBorder="1" applyAlignment="1">
      <alignment vertical="center" wrapText="1"/>
    </xf>
    <xf numFmtId="0" fontId="58" fillId="15" borderId="20" xfId="14" applyFont="1" applyFill="1" applyBorder="1" applyAlignment="1">
      <alignment vertical="center" wrapText="1"/>
    </xf>
    <xf numFmtId="0" fontId="14" fillId="0" borderId="0" xfId="5" applyFont="1" applyAlignment="1">
      <alignment horizontal="left" vertical="center"/>
    </xf>
    <xf numFmtId="0" fontId="14" fillId="2" borderId="5" xfId="14" applyFont="1" applyFill="1" applyBorder="1" applyAlignment="1">
      <alignment vertical="center"/>
    </xf>
    <xf numFmtId="0" fontId="14" fillId="2" borderId="5" xfId="14" applyFont="1" applyFill="1" applyBorder="1" applyAlignment="1">
      <alignment horizontal="left" vertical="center" indent="3"/>
    </xf>
    <xf numFmtId="0" fontId="60" fillId="2" borderId="6" xfId="14" applyFont="1" applyFill="1" applyBorder="1" applyAlignment="1">
      <alignment vertical="center"/>
    </xf>
    <xf numFmtId="0" fontId="34" fillId="2" borderId="6" xfId="14" applyFont="1" applyFill="1" applyBorder="1" applyAlignment="1">
      <alignment vertical="center"/>
    </xf>
    <xf numFmtId="0" fontId="60" fillId="2" borderId="20" xfId="14" applyFont="1" applyFill="1" applyBorder="1" applyAlignment="1">
      <alignment vertical="center"/>
    </xf>
    <xf numFmtId="0" fontId="34" fillId="2" borderId="20" xfId="14" applyFont="1" applyFill="1" applyBorder="1" applyAlignment="1">
      <alignment vertical="center"/>
    </xf>
    <xf numFmtId="0" fontId="33" fillId="2" borderId="0" xfId="14" applyFont="1" applyFill="1" applyAlignment="1">
      <alignment vertical="center" wrapText="1"/>
    </xf>
    <xf numFmtId="0" fontId="14" fillId="2" borderId="0" xfId="14" applyFont="1" applyFill="1" applyAlignment="1">
      <alignment horizontal="left" vertical="center"/>
    </xf>
    <xf numFmtId="0" fontId="23" fillId="9" borderId="98" xfId="14" applyFont="1" applyFill="1" applyBorder="1" applyAlignment="1">
      <alignment horizontal="left" vertical="center" wrapText="1" indent="1"/>
    </xf>
    <xf numFmtId="0" fontId="23" fillId="9" borderId="98" xfId="10" applyFont="1" applyFill="1" applyBorder="1" applyAlignment="1">
      <alignment horizontal="left" vertical="center" wrapText="1" indent="1"/>
    </xf>
    <xf numFmtId="0" fontId="23" fillId="9" borderId="98" xfId="10" applyFont="1" applyFill="1" applyBorder="1" applyAlignment="1">
      <alignment horizontal="left" vertical="center" indent="1"/>
    </xf>
    <xf numFmtId="0" fontId="33" fillId="2" borderId="0" xfId="10" applyFont="1" applyFill="1" applyAlignment="1">
      <alignment vertical="center"/>
    </xf>
    <xf numFmtId="0" fontId="14" fillId="2" borderId="0" xfId="10" applyFont="1" applyFill="1" applyAlignment="1">
      <alignment vertical="center" wrapText="1"/>
    </xf>
    <xf numFmtId="0" fontId="33" fillId="2" borderId="155" xfId="10" applyFont="1" applyFill="1" applyBorder="1" applyAlignment="1">
      <alignment vertical="center"/>
    </xf>
    <xf numFmtId="0" fontId="14" fillId="2" borderId="155" xfId="10" applyFont="1" applyFill="1" applyBorder="1" applyAlignment="1">
      <alignment vertical="center" wrapText="1"/>
    </xf>
    <xf numFmtId="0" fontId="14" fillId="2" borderId="155" xfId="14" applyFont="1" applyFill="1" applyBorder="1" applyAlignment="1">
      <alignment horizontal="left" vertical="center"/>
    </xf>
    <xf numFmtId="0" fontId="14" fillId="2" borderId="155" xfId="5" applyFont="1" applyFill="1" applyBorder="1" applyAlignment="1">
      <alignment horizontal="left" vertical="center"/>
    </xf>
    <xf numFmtId="0" fontId="33" fillId="2" borderId="132" xfId="14" applyFont="1" applyFill="1" applyBorder="1" applyAlignment="1">
      <alignment horizontal="left" vertical="center" indent="1"/>
    </xf>
    <xf numFmtId="0" fontId="14" fillId="2" borderId="139" xfId="14" applyFont="1" applyFill="1" applyBorder="1" applyAlignment="1">
      <alignment horizontal="left" vertical="center" indent="1"/>
    </xf>
    <xf numFmtId="0" fontId="33" fillId="2" borderId="129" xfId="14" applyFont="1" applyFill="1" applyBorder="1" applyAlignment="1" applyProtection="1">
      <alignment vertical="center"/>
      <protection locked="0"/>
    </xf>
    <xf numFmtId="0" fontId="59" fillId="9" borderId="168" xfId="5" applyFont="1" applyFill="1" applyBorder="1" applyAlignment="1">
      <alignment horizontal="left" vertical="center" indent="1"/>
    </xf>
    <xf numFmtId="0" fontId="59" fillId="9" borderId="162" xfId="5" applyFont="1" applyFill="1" applyBorder="1" applyAlignment="1">
      <alignment horizontal="left" vertical="center" indent="1"/>
    </xf>
    <xf numFmtId="0" fontId="5" fillId="0" borderId="0" xfId="0" applyFont="1"/>
    <xf numFmtId="0" fontId="19" fillId="2" borderId="0" xfId="0" applyFont="1" applyFill="1"/>
    <xf numFmtId="0" fontId="16" fillId="2" borderId="0" xfId="0" applyFont="1" applyFill="1"/>
    <xf numFmtId="0" fontId="23" fillId="9" borderId="161" xfId="0" applyFont="1" applyFill="1" applyBorder="1" applyAlignment="1">
      <alignment horizontal="left" vertical="center" indent="1"/>
    </xf>
    <xf numFmtId="0" fontId="23" fillId="9" borderId="160" xfId="0" applyFont="1" applyFill="1" applyBorder="1" applyAlignment="1">
      <alignment horizontal="center" vertical="center"/>
    </xf>
    <xf numFmtId="0" fontId="23" fillId="9" borderId="166" xfId="0" applyFont="1" applyFill="1" applyBorder="1" applyAlignment="1">
      <alignment horizontal="left" vertical="center" indent="1"/>
    </xf>
    <xf numFmtId="17" fontId="43" fillId="9" borderId="105" xfId="0" applyNumberFormat="1" applyFont="1" applyFill="1" applyBorder="1" applyAlignment="1">
      <alignment horizontal="center" vertical="center" wrapText="1"/>
    </xf>
    <xf numFmtId="17" fontId="43" fillId="9" borderId="100" xfId="0" applyNumberFormat="1" applyFont="1" applyFill="1" applyBorder="1" applyAlignment="1">
      <alignment horizontal="center" vertical="center"/>
    </xf>
    <xf numFmtId="17" fontId="43" fillId="9" borderId="167" xfId="0" applyNumberFormat="1" applyFont="1" applyFill="1" applyBorder="1" applyAlignment="1">
      <alignment horizontal="center" vertical="center"/>
    </xf>
    <xf numFmtId="165" fontId="7" fillId="8" borderId="59" xfId="0" applyNumberFormat="1" applyFont="1" applyFill="1" applyBorder="1" applyAlignment="1">
      <alignment horizontal="right" vertical="center" indent="1"/>
    </xf>
    <xf numFmtId="0" fontId="23" fillId="9" borderId="4" xfId="0" applyFont="1" applyFill="1" applyBorder="1" applyAlignment="1">
      <alignment horizontal="left" vertical="center" indent="1"/>
    </xf>
    <xf numFmtId="165" fontId="7" fillId="8" borderId="4" xfId="0" applyNumberFormat="1" applyFont="1" applyFill="1" applyBorder="1" applyAlignment="1">
      <alignment horizontal="right" vertical="center" indent="1"/>
    </xf>
    <xf numFmtId="165" fontId="7" fillId="8" borderId="103" xfId="0" applyNumberFormat="1" applyFont="1" applyFill="1" applyBorder="1" applyAlignment="1">
      <alignment horizontal="right" vertical="center" indent="1"/>
    </xf>
    <xf numFmtId="0" fontId="9" fillId="0" borderId="0" xfId="0" applyFont="1"/>
    <xf numFmtId="6" fontId="7" fillId="2" borderId="0" xfId="0" applyNumberFormat="1" applyFont="1" applyFill="1" applyAlignment="1">
      <alignment horizontal="right" indent="1"/>
    </xf>
    <xf numFmtId="6" fontId="7" fillId="8" borderId="59" xfId="0" applyNumberFormat="1" applyFont="1" applyFill="1" applyBorder="1" applyAlignment="1">
      <alignment horizontal="right" vertical="center" indent="1"/>
    </xf>
    <xf numFmtId="6" fontId="7" fillId="0" borderId="0" xfId="0" applyNumberFormat="1" applyFont="1"/>
    <xf numFmtId="6" fontId="7" fillId="8" borderId="103" xfId="0" applyNumberFormat="1" applyFont="1" applyFill="1" applyBorder="1" applyAlignment="1">
      <alignment horizontal="right" vertical="center" indent="1"/>
    </xf>
    <xf numFmtId="43" fontId="7" fillId="11" borderId="4" xfId="9" applyFont="1" applyFill="1" applyBorder="1" applyAlignment="1" applyProtection="1">
      <alignment horizontal="right" vertical="center" indent="1"/>
    </xf>
    <xf numFmtId="44" fontId="7" fillId="11" borderId="4" xfId="3" applyFont="1" applyFill="1" applyBorder="1" applyAlignment="1" applyProtection="1">
      <alignment horizontal="right" vertical="center" indent="1"/>
    </xf>
    <xf numFmtId="17" fontId="23" fillId="9" borderId="172" xfId="0" applyNumberFormat="1" applyFont="1" applyFill="1" applyBorder="1" applyAlignment="1">
      <alignment horizontal="center" vertical="center"/>
    </xf>
    <xf numFmtId="43" fontId="7" fillId="9" borderId="99" xfId="9" applyFont="1" applyFill="1" applyBorder="1" applyAlignment="1" applyProtection="1">
      <alignment horizontal="right" vertical="center" indent="1"/>
    </xf>
    <xf numFmtId="43" fontId="7" fillId="16" borderId="89" xfId="9" applyFont="1" applyFill="1" applyBorder="1" applyAlignment="1" applyProtection="1">
      <alignment horizontal="right" vertical="center" indent="1"/>
    </xf>
    <xf numFmtId="43" fontId="7" fillId="16" borderId="104" xfId="9" applyFont="1" applyFill="1" applyBorder="1" applyAlignment="1" applyProtection="1">
      <alignment horizontal="right" vertical="center" indent="1"/>
    </xf>
    <xf numFmtId="0" fontId="0" fillId="2" borderId="0" xfId="0" applyFill="1" applyAlignment="1">
      <alignment horizontal="left" vertical="center"/>
    </xf>
    <xf numFmtId="0" fontId="7" fillId="2" borderId="0" xfId="1" applyFont="1" applyFill="1" applyAlignment="1">
      <alignment horizontal="center"/>
    </xf>
    <xf numFmtId="0" fontId="10" fillId="2" borderId="0" xfId="1" applyFill="1" applyAlignment="1">
      <alignment horizontal="center"/>
    </xf>
    <xf numFmtId="0" fontId="23" fillId="9" borderId="168" xfId="0" applyFont="1" applyFill="1" applyBorder="1" applyAlignment="1">
      <alignment horizontal="center" vertical="center"/>
    </xf>
    <xf numFmtId="17" fontId="23" fillId="9" borderId="101" xfId="0" applyNumberFormat="1" applyFont="1" applyFill="1" applyBorder="1" applyAlignment="1">
      <alignment horizontal="center" vertical="center" wrapText="1"/>
    </xf>
    <xf numFmtId="17" fontId="23" fillId="9" borderId="169" xfId="0" applyNumberFormat="1" applyFont="1" applyFill="1" applyBorder="1" applyAlignment="1">
      <alignment horizontal="center" vertical="center"/>
    </xf>
    <xf numFmtId="17" fontId="23" fillId="9" borderId="170" xfId="0" applyNumberFormat="1" applyFont="1" applyFill="1" applyBorder="1" applyAlignment="1">
      <alignment horizontal="center" vertical="center"/>
    </xf>
    <xf numFmtId="17" fontId="23" fillId="9" borderId="90" xfId="0" applyNumberFormat="1" applyFont="1" applyFill="1" applyBorder="1" applyAlignment="1">
      <alignment horizontal="center" vertical="center"/>
    </xf>
    <xf numFmtId="17" fontId="23" fillId="9" borderId="130" xfId="0" applyNumberFormat="1" applyFont="1" applyFill="1" applyBorder="1" applyAlignment="1">
      <alignment horizontal="center" vertical="center"/>
    </xf>
    <xf numFmtId="17" fontId="23" fillId="9" borderId="158" xfId="0" applyNumberFormat="1" applyFont="1" applyFill="1" applyBorder="1" applyAlignment="1">
      <alignment horizontal="center" vertical="center"/>
    </xf>
    <xf numFmtId="0" fontId="7" fillId="2" borderId="4" xfId="0" applyFont="1" applyFill="1" applyBorder="1" applyAlignment="1">
      <alignment vertical="center"/>
    </xf>
    <xf numFmtId="164" fontId="7" fillId="16" borderId="59" xfId="0" applyNumberFormat="1" applyFont="1" applyFill="1" applyBorder="1" applyAlignment="1">
      <alignment vertical="center"/>
    </xf>
    <xf numFmtId="164" fontId="7" fillId="2" borderId="34" xfId="0" applyNumberFormat="1" applyFont="1" applyFill="1" applyBorder="1" applyAlignment="1">
      <alignment vertical="center"/>
    </xf>
    <xf numFmtId="164" fontId="7" fillId="2" borderId="0" xfId="0" applyNumberFormat="1" applyFont="1" applyFill="1" applyAlignment="1">
      <alignment vertical="center"/>
    </xf>
    <xf numFmtId="164" fontId="7" fillId="2" borderId="54" xfId="0" applyNumberFormat="1" applyFont="1" applyFill="1" applyBorder="1" applyAlignment="1">
      <alignment vertical="center"/>
    </xf>
    <xf numFmtId="166" fontId="10" fillId="2" borderId="0" xfId="1" applyNumberFormat="1" applyFill="1"/>
    <xf numFmtId="0" fontId="14" fillId="2" borderId="4" xfId="0" applyFont="1" applyFill="1" applyBorder="1" applyAlignment="1">
      <alignment vertical="center"/>
    </xf>
    <xf numFmtId="164" fontId="7" fillId="16" borderId="4" xfId="0" applyNumberFormat="1" applyFont="1" applyFill="1" applyBorder="1" applyAlignment="1">
      <alignment vertical="center"/>
    </xf>
    <xf numFmtId="0" fontId="12" fillId="2" borderId="4" xfId="0" applyFont="1" applyFill="1" applyBorder="1" applyAlignment="1">
      <alignment vertical="center"/>
    </xf>
    <xf numFmtId="164" fontId="12" fillId="16" borderId="4" xfId="0" applyNumberFormat="1" applyFont="1" applyFill="1" applyBorder="1" applyAlignment="1">
      <alignment vertical="center"/>
    </xf>
    <xf numFmtId="164" fontId="12" fillId="2" borderId="0" xfId="0" applyNumberFormat="1" applyFont="1" applyFill="1" applyAlignment="1">
      <alignment vertical="center"/>
    </xf>
    <xf numFmtId="164" fontId="12" fillId="2" borderId="54" xfId="0" applyNumberFormat="1" applyFont="1" applyFill="1" applyBorder="1" applyAlignment="1">
      <alignment vertical="center"/>
    </xf>
    <xf numFmtId="0" fontId="7" fillId="2" borderId="4" xfId="0" applyFont="1" applyFill="1" applyBorder="1"/>
    <xf numFmtId="164" fontId="7" fillId="2" borderId="54" xfId="0" applyNumberFormat="1" applyFont="1" applyFill="1" applyBorder="1"/>
    <xf numFmtId="166" fontId="10" fillId="2" borderId="0" xfId="1" applyNumberFormat="1" applyFill="1" applyAlignment="1">
      <alignment vertical="center"/>
    </xf>
    <xf numFmtId="0" fontId="10" fillId="2" borderId="0" xfId="1" applyFill="1" applyAlignment="1">
      <alignment vertical="center"/>
    </xf>
    <xf numFmtId="164" fontId="7" fillId="16" borderId="4" xfId="0" applyNumberFormat="1" applyFont="1" applyFill="1" applyBorder="1" applyAlignment="1">
      <alignment horizontal="right" vertical="center"/>
    </xf>
    <xf numFmtId="0" fontId="6" fillId="2" borderId="4" xfId="0" applyFont="1" applyFill="1" applyBorder="1" applyAlignment="1">
      <alignment vertical="center"/>
    </xf>
    <xf numFmtId="166" fontId="12" fillId="16" borderId="4" xfId="0" applyNumberFormat="1" applyFont="1" applyFill="1" applyBorder="1" applyAlignment="1">
      <alignment vertical="center"/>
    </xf>
    <xf numFmtId="164" fontId="12" fillId="2" borderId="4" xfId="0" applyNumberFormat="1" applyFont="1" applyFill="1" applyBorder="1" applyAlignment="1">
      <alignment vertical="center"/>
    </xf>
    <xf numFmtId="164" fontId="7" fillId="16" borderId="4" xfId="0" applyNumberFormat="1" applyFont="1" applyFill="1" applyBorder="1"/>
    <xf numFmtId="0" fontId="28" fillId="2" borderId="4" xfId="0" applyFont="1" applyFill="1" applyBorder="1" applyAlignment="1">
      <alignment vertical="center"/>
    </xf>
    <xf numFmtId="164" fontId="28" fillId="2" borderId="4" xfId="0" applyNumberFormat="1" applyFont="1" applyFill="1" applyBorder="1" applyAlignment="1">
      <alignment vertical="center"/>
    </xf>
    <xf numFmtId="164" fontId="28" fillId="16" borderId="4" xfId="0" applyNumberFormat="1" applyFont="1" applyFill="1" applyBorder="1" applyAlignment="1">
      <alignment vertical="center"/>
    </xf>
    <xf numFmtId="0" fontId="34" fillId="2" borderId="0" xfId="1" applyFont="1" applyFill="1" applyAlignment="1">
      <alignment vertical="center"/>
    </xf>
    <xf numFmtId="0" fontId="10" fillId="2" borderId="6" xfId="1" applyFill="1" applyBorder="1"/>
    <xf numFmtId="0" fontId="12" fillId="2" borderId="52" xfId="1" applyFont="1" applyFill="1" applyBorder="1"/>
    <xf numFmtId="166" fontId="12" fillId="2" borderId="4" xfId="0" applyNumberFormat="1" applyFont="1" applyFill="1" applyBorder="1" applyAlignment="1">
      <alignment vertical="center"/>
    </xf>
    <xf numFmtId="164" fontId="7" fillId="2" borderId="53" xfId="0" applyNumberFormat="1" applyFont="1" applyFill="1" applyBorder="1" applyAlignment="1">
      <alignment vertical="center"/>
    </xf>
    <xf numFmtId="0" fontId="7" fillId="2" borderId="0" xfId="0" applyFont="1" applyFill="1" applyAlignment="1">
      <alignment horizontal="left" indent="1"/>
    </xf>
    <xf numFmtId="0" fontId="0" fillId="0" borderId="0" xfId="0" applyAlignment="1">
      <alignment horizontal="left" indent="1"/>
    </xf>
    <xf numFmtId="166" fontId="33" fillId="0" borderId="53" xfId="5" applyNumberFormat="1" applyFont="1" applyBorder="1" applyAlignment="1">
      <alignment vertical="center" wrapText="1"/>
    </xf>
    <xf numFmtId="166" fontId="33" fillId="0" borderId="0" xfId="5" applyNumberFormat="1" applyFont="1" applyAlignment="1">
      <alignment vertical="center" wrapText="1"/>
    </xf>
    <xf numFmtId="0" fontId="32" fillId="2" borderId="0" xfId="5" applyFont="1" applyFill="1" applyAlignment="1">
      <alignment vertical="center"/>
    </xf>
    <xf numFmtId="0" fontId="30" fillId="4" borderId="0" xfId="5" applyFont="1" applyFill="1" applyAlignment="1">
      <alignment horizontal="left" vertical="center"/>
    </xf>
    <xf numFmtId="0" fontId="7" fillId="0" borderId="0" xfId="6" applyFont="1"/>
    <xf numFmtId="0" fontId="27" fillId="0" borderId="0" xfId="6" applyFont="1"/>
    <xf numFmtId="166" fontId="14" fillId="0" borderId="0" xfId="5" applyNumberFormat="1" applyFont="1" applyAlignment="1">
      <alignment horizontal="left" vertical="center" wrapText="1" indent="1"/>
    </xf>
    <xf numFmtId="0" fontId="7" fillId="2" borderId="0" xfId="0" applyFont="1" applyFill="1" applyAlignment="1">
      <alignment horizontal="left" vertical="center" indent="1"/>
    </xf>
    <xf numFmtId="0" fontId="12" fillId="16" borderId="4" xfId="0" applyFont="1" applyFill="1" applyBorder="1" applyAlignment="1">
      <alignment horizontal="center" vertical="center"/>
    </xf>
    <xf numFmtId="165" fontId="7" fillId="2" borderId="0" xfId="0" applyNumberFormat="1" applyFont="1" applyFill="1" applyAlignment="1">
      <alignment horizontal="left" vertical="center" indent="1"/>
    </xf>
    <xf numFmtId="0" fontId="10" fillId="2" borderId="0" xfId="0" applyFont="1" applyFill="1" applyAlignment="1">
      <alignment horizontal="left" vertical="center" indent="1"/>
    </xf>
    <xf numFmtId="0" fontId="28" fillId="0" borderId="0" xfId="6" applyFont="1"/>
    <xf numFmtId="0" fontId="7" fillId="0" borderId="0" xfId="6" applyFont="1" applyAlignment="1">
      <alignment horizontal="left" indent="1"/>
    </xf>
    <xf numFmtId="0" fontId="10" fillId="0" borderId="0" xfId="6" applyFont="1"/>
    <xf numFmtId="0" fontId="31" fillId="7" borderId="0" xfId="0" applyFont="1" applyFill="1"/>
    <xf numFmtId="0" fontId="7" fillId="0" borderId="0" xfId="0" applyFont="1" applyAlignment="1">
      <alignment horizontal="center" vertical="center"/>
    </xf>
    <xf numFmtId="0" fontId="31" fillId="7" borderId="0" xfId="0" applyFont="1" applyFill="1" applyAlignment="1">
      <alignment horizontal="center" vertical="center"/>
    </xf>
    <xf numFmtId="17" fontId="12" fillId="2" borderId="4" xfId="0" applyNumberFormat="1" applyFont="1" applyFill="1" applyBorder="1" applyAlignment="1">
      <alignment horizontal="center" vertical="center"/>
    </xf>
    <xf numFmtId="0" fontId="7" fillId="2" borderId="0" xfId="1" applyFont="1" applyFill="1" applyAlignment="1">
      <alignment horizontal="center" vertical="center"/>
    </xf>
    <xf numFmtId="0" fontId="0" fillId="0" borderId="0" xfId="0" applyAlignment="1">
      <alignment horizontal="center" vertical="center"/>
    </xf>
    <xf numFmtId="0" fontId="7" fillId="2" borderId="128" xfId="1" applyFont="1" applyFill="1" applyBorder="1" applyAlignment="1">
      <alignment horizontal="center" vertical="center"/>
    </xf>
    <xf numFmtId="0" fontId="23" fillId="12" borderId="5" xfId="0" applyFont="1" applyFill="1" applyBorder="1"/>
    <xf numFmtId="0" fontId="23" fillId="12" borderId="8" xfId="0" applyFont="1" applyFill="1" applyBorder="1"/>
    <xf numFmtId="0" fontId="0" fillId="0" borderId="0" xfId="0" applyAlignment="1">
      <alignment vertical="center"/>
    </xf>
    <xf numFmtId="0" fontId="48" fillId="0" borderId="0" xfId="0" applyFont="1" applyAlignment="1">
      <alignment vertical="center"/>
    </xf>
    <xf numFmtId="0" fontId="7" fillId="0" borderId="0" xfId="6" applyFont="1" applyAlignment="1">
      <alignment vertical="center"/>
    </xf>
    <xf numFmtId="0" fontId="7" fillId="0" borderId="0" xfId="6" applyFont="1" applyAlignment="1">
      <alignment horizontal="left"/>
    </xf>
    <xf numFmtId="0" fontId="12" fillId="0" borderId="0" xfId="6" applyFont="1"/>
    <xf numFmtId="14" fontId="23" fillId="12" borderId="7" xfId="0" applyNumberFormat="1" applyFont="1" applyFill="1" applyBorder="1"/>
    <xf numFmtId="14" fontId="23" fillId="12" borderId="10" xfId="0" applyNumberFormat="1" applyFont="1" applyFill="1" applyBorder="1"/>
    <xf numFmtId="0" fontId="23" fillId="12" borderId="53" xfId="0" applyFont="1" applyFill="1" applyBorder="1"/>
    <xf numFmtId="14" fontId="23" fillId="12" borderId="54" xfId="0" applyNumberFormat="1" applyFont="1" applyFill="1" applyBorder="1"/>
    <xf numFmtId="0" fontId="43" fillId="2" borderId="0" xfId="1" applyFont="1" applyFill="1" applyAlignment="1">
      <alignment horizontal="left" indent="1"/>
    </xf>
    <xf numFmtId="0" fontId="15" fillId="2" borderId="0" xfId="0" applyFont="1" applyFill="1"/>
    <xf numFmtId="0" fontId="16" fillId="2" borderId="53" xfId="0" applyFont="1" applyFill="1" applyBorder="1" applyAlignment="1">
      <alignment vertical="top" wrapText="1"/>
    </xf>
    <xf numFmtId="0" fontId="5" fillId="2" borderId="0" xfId="1" applyFont="1" applyFill="1"/>
    <xf numFmtId="0" fontId="5" fillId="2" borderId="0" xfId="0" applyFont="1" applyFill="1"/>
    <xf numFmtId="0" fontId="14" fillId="5" borderId="4" xfId="0" applyFont="1" applyFill="1" applyBorder="1" applyAlignment="1" applyProtection="1">
      <alignment horizontal="center" vertical="center"/>
      <protection locked="0"/>
    </xf>
    <xf numFmtId="0" fontId="5" fillId="2" borderId="0" xfId="0" applyFont="1" applyFill="1" applyAlignment="1">
      <alignment horizontal="left"/>
    </xf>
    <xf numFmtId="0" fontId="5" fillId="2" borderId="0" xfId="0" applyFont="1" applyFill="1" applyAlignment="1">
      <alignment horizontal="center" vertical="center" wrapText="1"/>
    </xf>
    <xf numFmtId="165" fontId="5" fillId="2" borderId="0" xfId="0" applyNumberFormat="1" applyFont="1" applyFill="1"/>
    <xf numFmtId="0" fontId="5" fillId="2" borderId="0" xfId="0" applyFont="1" applyFill="1" applyAlignment="1">
      <alignment horizontal="center" vertical="center"/>
    </xf>
    <xf numFmtId="0" fontId="5" fillId="2" borderId="0" xfId="0" applyFont="1" applyFill="1" applyAlignment="1">
      <alignment horizontal="left" vertical="center"/>
    </xf>
    <xf numFmtId="17" fontId="23" fillId="9" borderId="4" xfId="5" applyNumberFormat="1" applyFont="1" applyFill="1" applyBorder="1" applyAlignment="1">
      <alignment horizontal="left" vertical="center" wrapText="1" indent="1"/>
    </xf>
    <xf numFmtId="17" fontId="23" fillId="9" borderId="4" xfId="5" applyNumberFormat="1" applyFont="1" applyFill="1" applyBorder="1" applyAlignment="1">
      <alignment vertical="center" wrapText="1"/>
    </xf>
    <xf numFmtId="0" fontId="30" fillId="4" borderId="0" xfId="5" applyFont="1" applyFill="1" applyAlignment="1">
      <alignment horizontal="center" vertical="center"/>
    </xf>
    <xf numFmtId="44" fontId="14" fillId="16" borderId="4" xfId="3" applyFont="1" applyFill="1" applyBorder="1" applyAlignment="1" applyProtection="1">
      <alignment horizontal="center" vertical="center"/>
    </xf>
    <xf numFmtId="171" fontId="5" fillId="2" borderId="0" xfId="0" applyNumberFormat="1" applyFont="1" applyFill="1" applyAlignment="1">
      <alignment horizontal="left"/>
    </xf>
    <xf numFmtId="9" fontId="14" fillId="5" borderId="4" xfId="4" applyFont="1" applyFill="1" applyBorder="1" applyAlignment="1" applyProtection="1">
      <alignment horizontal="center" vertical="center"/>
      <protection locked="0"/>
    </xf>
    <xf numFmtId="0" fontId="55" fillId="2" borderId="0" xfId="5" applyFont="1" applyFill="1" applyAlignment="1">
      <alignment wrapText="1"/>
    </xf>
    <xf numFmtId="0" fontId="73" fillId="2" borderId="0" xfId="1" applyFont="1" applyFill="1" applyAlignment="1">
      <alignment vertical="center"/>
    </xf>
    <xf numFmtId="0" fontId="4" fillId="2" borderId="4" xfId="0" applyFont="1" applyFill="1" applyBorder="1" applyAlignment="1">
      <alignment vertical="center"/>
    </xf>
    <xf numFmtId="0" fontId="47" fillId="16" borderId="4" xfId="2" applyFont="1" applyFill="1" applyBorder="1" applyAlignment="1" applyProtection="1">
      <alignment horizontal="left" vertical="center" indent="2"/>
      <protection locked="0"/>
    </xf>
    <xf numFmtId="0" fontId="47" fillId="16" borderId="131" xfId="2" applyFont="1" applyFill="1" applyBorder="1" applyAlignment="1" applyProtection="1">
      <alignment horizontal="left" vertical="center" indent="2"/>
    </xf>
    <xf numFmtId="6" fontId="7" fillId="16" borderId="4" xfId="0" applyNumberFormat="1" applyFont="1" applyFill="1" applyBorder="1" applyAlignment="1">
      <alignment horizontal="right" vertical="center" indent="1"/>
    </xf>
    <xf numFmtId="0" fontId="23" fillId="16" borderId="4" xfId="0" applyFont="1" applyFill="1" applyBorder="1" applyAlignment="1">
      <alignment horizontal="left" vertical="center" indent="1"/>
    </xf>
    <xf numFmtId="6" fontId="7" fillId="16" borderId="104" xfId="0" applyNumberFormat="1" applyFont="1" applyFill="1" applyBorder="1" applyAlignment="1">
      <alignment horizontal="right" vertical="center" indent="1"/>
    </xf>
    <xf numFmtId="0" fontId="47" fillId="16" borderId="4" xfId="2" applyFont="1" applyFill="1" applyBorder="1" applyAlignment="1" applyProtection="1">
      <alignment horizontal="left" vertical="center" indent="2"/>
    </xf>
    <xf numFmtId="0" fontId="7" fillId="16" borderId="10" xfId="0" applyFont="1" applyFill="1" applyBorder="1" applyAlignment="1">
      <alignment horizontal="left"/>
    </xf>
    <xf numFmtId="0" fontId="7" fillId="16" borderId="35" xfId="0" applyFont="1" applyFill="1" applyBorder="1" applyAlignment="1">
      <alignment horizontal="left"/>
    </xf>
    <xf numFmtId="0" fontId="7" fillId="16" borderId="7" xfId="0" applyFont="1" applyFill="1" applyBorder="1" applyAlignment="1">
      <alignment horizontal="left"/>
    </xf>
    <xf numFmtId="0" fontId="7" fillId="16" borderId="127" xfId="0" applyFont="1" applyFill="1" applyBorder="1" applyAlignment="1">
      <alignment horizontal="left"/>
    </xf>
    <xf numFmtId="0" fontId="23" fillId="9" borderId="93" xfId="1" applyFont="1" applyFill="1" applyBorder="1" applyAlignment="1">
      <alignment vertical="center"/>
    </xf>
    <xf numFmtId="0" fontId="5" fillId="17" borderId="0" xfId="0" applyFont="1" applyFill="1"/>
    <xf numFmtId="0" fontId="3" fillId="0" borderId="0" xfId="0" applyFont="1"/>
    <xf numFmtId="0" fontId="2" fillId="0" borderId="0" xfId="0" applyFont="1"/>
    <xf numFmtId="172" fontId="7" fillId="5" borderId="59" xfId="0" applyNumberFormat="1" applyFont="1" applyFill="1" applyBorder="1" applyAlignment="1" applyProtection="1">
      <alignment horizontal="right" vertical="center" indent="1"/>
      <protection locked="0"/>
    </xf>
    <xf numFmtId="172" fontId="4" fillId="5" borderId="4" xfId="0" applyNumberFormat="1" applyFont="1" applyFill="1" applyBorder="1" applyAlignment="1" applyProtection="1">
      <alignment horizontal="right" vertical="center" indent="1"/>
      <protection locked="0"/>
    </xf>
    <xf numFmtId="172" fontId="7" fillId="5" borderId="4" xfId="0" applyNumberFormat="1" applyFont="1" applyFill="1" applyBorder="1" applyAlignment="1" applyProtection="1">
      <alignment horizontal="right" vertical="center" indent="1"/>
      <protection locked="0"/>
    </xf>
    <xf numFmtId="172" fontId="5" fillId="5" borderId="4" xfId="0" applyNumberFormat="1" applyFont="1" applyFill="1" applyBorder="1" applyAlignment="1" applyProtection="1">
      <alignment horizontal="right" vertical="center" indent="1"/>
      <protection locked="0"/>
    </xf>
    <xf numFmtId="7" fontId="7" fillId="16" borderId="89" xfId="9" applyNumberFormat="1" applyFont="1" applyFill="1" applyBorder="1" applyAlignment="1" applyProtection="1">
      <alignment horizontal="right" vertical="center" indent="1"/>
    </xf>
    <xf numFmtId="7" fontId="7" fillId="16" borderId="104" xfId="9" applyNumberFormat="1" applyFont="1" applyFill="1" applyBorder="1" applyAlignment="1" applyProtection="1">
      <alignment horizontal="right" vertical="center" indent="1"/>
    </xf>
    <xf numFmtId="164" fontId="12" fillId="16" borderId="59" xfId="0" applyNumberFormat="1" applyFont="1" applyFill="1" applyBorder="1" applyAlignment="1">
      <alignment vertical="center"/>
    </xf>
    <xf numFmtId="167" fontId="33" fillId="5" borderId="52" xfId="0" applyNumberFormat="1" applyFont="1" applyFill="1" applyBorder="1" applyAlignment="1" applyProtection="1">
      <alignment horizontal="center" vertical="center"/>
      <protection locked="0"/>
    </xf>
    <xf numFmtId="167" fontId="33" fillId="5" borderId="20" xfId="0" applyNumberFormat="1" applyFont="1" applyFill="1" applyBorder="1" applyAlignment="1" applyProtection="1">
      <alignment horizontal="center" vertical="center"/>
      <protection locked="0"/>
    </xf>
    <xf numFmtId="167" fontId="33" fillId="5" borderId="35" xfId="0" applyNumberFormat="1" applyFont="1" applyFill="1" applyBorder="1" applyAlignment="1" applyProtection="1">
      <alignment horizontal="center" vertical="center"/>
      <protection locked="0"/>
    </xf>
    <xf numFmtId="0" fontId="33" fillId="4" borderId="52" xfId="0" applyFont="1" applyFill="1" applyBorder="1" applyAlignment="1">
      <alignment horizontal="left" vertical="center" wrapText="1" indent="1"/>
    </xf>
    <xf numFmtId="0" fontId="33" fillId="4" borderId="20" xfId="0" applyFont="1" applyFill="1" applyBorder="1" applyAlignment="1">
      <alignment horizontal="left" vertical="center" wrapText="1" indent="1"/>
    </xf>
    <xf numFmtId="0" fontId="33" fillId="4" borderId="35" xfId="0" applyFont="1" applyFill="1" applyBorder="1" applyAlignment="1">
      <alignment horizontal="left" vertical="center" wrapText="1" indent="1"/>
    </xf>
    <xf numFmtId="0" fontId="44" fillId="8" borderId="75" xfId="0" applyFont="1" applyFill="1" applyBorder="1" applyAlignment="1">
      <alignment horizontal="left" vertical="center" indent="1"/>
    </xf>
    <xf numFmtId="0" fontId="44" fillId="8" borderId="76" xfId="0" applyFont="1" applyFill="1" applyBorder="1" applyAlignment="1">
      <alignment horizontal="left" vertical="center" indent="1"/>
    </xf>
    <xf numFmtId="0" fontId="10" fillId="5" borderId="52" xfId="1" applyFill="1" applyBorder="1" applyAlignment="1" applyProtection="1">
      <alignment horizontal="left" vertical="top" indent="1"/>
      <protection locked="0"/>
    </xf>
    <xf numFmtId="0" fontId="10" fillId="5" borderId="20" xfId="1" applyFill="1" applyBorder="1" applyAlignment="1" applyProtection="1">
      <alignment horizontal="left" vertical="top" indent="1"/>
      <protection locked="0"/>
    </xf>
    <xf numFmtId="0" fontId="10" fillId="5" borderId="35" xfId="1" applyFill="1" applyBorder="1" applyAlignment="1" applyProtection="1">
      <alignment horizontal="left" vertical="top" indent="1"/>
      <protection locked="0"/>
    </xf>
    <xf numFmtId="17" fontId="43" fillId="9" borderId="71" xfId="0" applyNumberFormat="1" applyFont="1" applyFill="1" applyBorder="1" applyAlignment="1">
      <alignment horizontal="center" vertical="center"/>
    </xf>
    <xf numFmtId="17" fontId="43" fillId="9" borderId="74" xfId="0" applyNumberFormat="1" applyFont="1" applyFill="1" applyBorder="1" applyAlignment="1">
      <alignment horizontal="center" vertical="center"/>
    </xf>
    <xf numFmtId="0" fontId="44" fillId="8" borderId="78" xfId="0" applyFont="1" applyFill="1" applyBorder="1" applyAlignment="1">
      <alignment horizontal="left" vertical="center" indent="1"/>
    </xf>
    <xf numFmtId="17" fontId="43" fillId="9" borderId="79" xfId="0" applyNumberFormat="1" applyFont="1" applyFill="1" applyBorder="1" applyAlignment="1">
      <alignment horizontal="center" vertical="center"/>
    </xf>
    <xf numFmtId="17" fontId="43" fillId="9" borderId="80" xfId="0" applyNumberFormat="1" applyFont="1" applyFill="1" applyBorder="1" applyAlignment="1">
      <alignment horizontal="center" vertical="center"/>
    </xf>
    <xf numFmtId="17" fontId="43" fillId="9" borderId="79" xfId="0" applyNumberFormat="1" applyFont="1" applyFill="1" applyBorder="1" applyAlignment="1">
      <alignment horizontal="center" vertical="center" wrapText="1"/>
    </xf>
    <xf numFmtId="17" fontId="43" fillId="9" borderId="80" xfId="0" applyNumberFormat="1" applyFont="1" applyFill="1" applyBorder="1" applyAlignment="1">
      <alignment horizontal="center" vertical="center" wrapText="1"/>
    </xf>
    <xf numFmtId="0" fontId="23" fillId="10" borderId="0" xfId="0" applyFont="1" applyFill="1" applyAlignment="1">
      <alignment horizontal="center"/>
    </xf>
    <xf numFmtId="0" fontId="23" fillId="9" borderId="91" xfId="0" applyFont="1" applyFill="1" applyBorder="1" applyAlignment="1">
      <alignment horizontal="left" vertical="center" indent="1"/>
    </xf>
    <xf numFmtId="0" fontId="23" fillId="9" borderId="95" xfId="0" applyFont="1" applyFill="1" applyBorder="1" applyAlignment="1">
      <alignment horizontal="left" vertical="center" indent="1"/>
    </xf>
    <xf numFmtId="0" fontId="23" fillId="9" borderId="157" xfId="0" applyFont="1" applyFill="1" applyBorder="1" applyAlignment="1">
      <alignment horizontal="left" vertical="center" indent="1"/>
    </xf>
    <xf numFmtId="0" fontId="23" fillId="9" borderId="96" xfId="0" applyFont="1" applyFill="1" applyBorder="1" applyAlignment="1">
      <alignment horizontal="left" vertical="center" indent="1"/>
    </xf>
    <xf numFmtId="0" fontId="23" fillId="9" borderId="92" xfId="0" applyFont="1" applyFill="1" applyBorder="1" applyAlignment="1">
      <alignment horizontal="left" vertical="center" indent="1"/>
    </xf>
    <xf numFmtId="0" fontId="11" fillId="5" borderId="96" xfId="1" applyFont="1" applyFill="1" applyBorder="1" applyAlignment="1" applyProtection="1">
      <alignment horizontal="left" vertical="center" indent="1"/>
      <protection locked="0"/>
    </xf>
    <xf numFmtId="0" fontId="11" fillId="5" borderId="95" xfId="1" applyFont="1" applyFill="1" applyBorder="1" applyAlignment="1" applyProtection="1">
      <alignment horizontal="left" vertical="center" indent="1"/>
      <protection locked="0"/>
    </xf>
    <xf numFmtId="0" fontId="11" fillId="5" borderId="92" xfId="1" applyFont="1" applyFill="1" applyBorder="1" applyAlignment="1" applyProtection="1">
      <alignment horizontal="left" vertical="center" indent="1"/>
      <protection locked="0"/>
    </xf>
    <xf numFmtId="0" fontId="72" fillId="5" borderId="52" xfId="1" applyFont="1" applyFill="1" applyBorder="1" applyAlignment="1" applyProtection="1">
      <alignment horizontal="left" vertical="center" indent="1"/>
      <protection locked="0"/>
    </xf>
    <xf numFmtId="0" fontId="72" fillId="5" borderId="20" xfId="1" applyFont="1" applyFill="1" applyBorder="1" applyAlignment="1" applyProtection="1">
      <alignment horizontal="left" vertical="center" indent="1"/>
      <protection locked="0"/>
    </xf>
    <xf numFmtId="0" fontId="72" fillId="5" borderId="35" xfId="1" applyFont="1" applyFill="1" applyBorder="1" applyAlignment="1" applyProtection="1">
      <alignment horizontal="left" vertical="center" indent="1"/>
      <protection locked="0"/>
    </xf>
    <xf numFmtId="0" fontId="23" fillId="9" borderId="55" xfId="0" applyFont="1" applyFill="1" applyBorder="1" applyAlignment="1">
      <alignment horizontal="left" vertical="center" indent="1"/>
    </xf>
    <xf numFmtId="0" fontId="23" fillId="9" borderId="56" xfId="0" applyFont="1" applyFill="1" applyBorder="1" applyAlignment="1">
      <alignment horizontal="left" vertical="center" indent="1"/>
    </xf>
    <xf numFmtId="0" fontId="23" fillId="9" borderId="57" xfId="0" applyFont="1" applyFill="1" applyBorder="1" applyAlignment="1">
      <alignment horizontal="left" vertical="center" indent="1"/>
    </xf>
    <xf numFmtId="0" fontId="13" fillId="2" borderId="0" xfId="1" applyFont="1" applyFill="1" applyAlignment="1">
      <alignment horizontal="left" vertical="center" wrapText="1"/>
    </xf>
    <xf numFmtId="0" fontId="14" fillId="4" borderId="5" xfId="1" applyFont="1" applyFill="1" applyBorder="1" applyAlignment="1">
      <alignment horizontal="left" vertical="top" wrapText="1"/>
    </xf>
    <xf numFmtId="0" fontId="14" fillId="4" borderId="6" xfId="1" applyFont="1" applyFill="1" applyBorder="1" applyAlignment="1">
      <alignment horizontal="left" vertical="top" wrapText="1"/>
    </xf>
    <xf numFmtId="0" fontId="14" fillId="4" borderId="7" xfId="1" applyFont="1" applyFill="1" applyBorder="1" applyAlignment="1">
      <alignment horizontal="left" vertical="top" wrapText="1"/>
    </xf>
    <xf numFmtId="0" fontId="14" fillId="4" borderId="8" xfId="1" applyFont="1" applyFill="1" applyBorder="1" applyAlignment="1">
      <alignment horizontal="left" vertical="top" wrapText="1"/>
    </xf>
    <xf numFmtId="0" fontId="14" fillId="4" borderId="9" xfId="1" applyFont="1" applyFill="1" applyBorder="1" applyAlignment="1">
      <alignment horizontal="left" vertical="top" wrapText="1"/>
    </xf>
    <xf numFmtId="0" fontId="14" fillId="4" borderId="10" xfId="1" applyFont="1" applyFill="1" applyBorder="1" applyAlignment="1">
      <alignment horizontal="left" vertical="top" wrapText="1"/>
    </xf>
    <xf numFmtId="0" fontId="14" fillId="5" borderId="52" xfId="1" applyFont="1" applyFill="1" applyBorder="1" applyAlignment="1" applyProtection="1">
      <alignment horizontal="left" vertical="center" wrapText="1"/>
      <protection locked="0"/>
    </xf>
    <xf numFmtId="0" fontId="14" fillId="5" borderId="20" xfId="1" applyFont="1" applyFill="1" applyBorder="1" applyAlignment="1" applyProtection="1">
      <alignment horizontal="left" vertical="center" wrapText="1"/>
      <protection locked="0"/>
    </xf>
    <xf numFmtId="0" fontId="43" fillId="9" borderId="52" xfId="1" applyFont="1" applyFill="1" applyBorder="1" applyAlignment="1">
      <alignment horizontal="left" vertical="center" wrapText="1" indent="1"/>
    </xf>
    <xf numFmtId="0" fontId="43" fillId="9" borderId="20" xfId="1" applyFont="1" applyFill="1" applyBorder="1" applyAlignment="1">
      <alignment horizontal="left" vertical="center" wrapText="1" indent="1"/>
    </xf>
    <xf numFmtId="0" fontId="43" fillId="9" borderId="35" xfId="1" applyFont="1" applyFill="1" applyBorder="1" applyAlignment="1">
      <alignment horizontal="left" vertical="center" wrapText="1" indent="1"/>
    </xf>
    <xf numFmtId="0" fontId="20" fillId="5" borderId="52" xfId="2" applyNumberFormat="1" applyFill="1" applyBorder="1" applyAlignment="1" applyProtection="1">
      <alignment horizontal="left" vertical="center" wrapText="1"/>
      <protection locked="0"/>
    </xf>
    <xf numFmtId="14" fontId="14" fillId="5" borderId="52" xfId="1" applyNumberFormat="1" applyFont="1" applyFill="1" applyBorder="1" applyAlignment="1" applyProtection="1">
      <alignment horizontal="left" vertical="center" wrapText="1"/>
      <protection locked="0"/>
    </xf>
    <xf numFmtId="0" fontId="14" fillId="4" borderId="5" xfId="0" applyFont="1" applyFill="1" applyBorder="1" applyAlignment="1">
      <alignment horizontal="left" vertical="center" wrapText="1" indent="1"/>
    </xf>
    <xf numFmtId="0" fontId="14" fillId="4" borderId="6" xfId="0" applyFont="1" applyFill="1" applyBorder="1" applyAlignment="1">
      <alignment horizontal="left" vertical="center" wrapText="1" indent="1"/>
    </xf>
    <xf numFmtId="0" fontId="14" fillId="4" borderId="7" xfId="0" applyFont="1" applyFill="1" applyBorder="1" applyAlignment="1">
      <alignment horizontal="left" vertical="center" wrapText="1" indent="1"/>
    </xf>
    <xf numFmtId="0" fontId="14" fillId="4" borderId="53" xfId="0" applyFont="1" applyFill="1" applyBorder="1" applyAlignment="1">
      <alignment horizontal="left" vertical="center" wrapText="1" indent="1"/>
    </xf>
    <xf numFmtId="0" fontId="14" fillId="4" borderId="0" xfId="0" applyFont="1" applyFill="1" applyAlignment="1">
      <alignment horizontal="left" vertical="center" wrapText="1" indent="1"/>
    </xf>
    <xf numFmtId="0" fontId="14" fillId="4" borderId="54" xfId="0" applyFont="1" applyFill="1" applyBorder="1" applyAlignment="1">
      <alignment horizontal="left" vertical="center" wrapText="1" indent="1"/>
    </xf>
    <xf numFmtId="0" fontId="14" fillId="4" borderId="8" xfId="0" applyFont="1" applyFill="1" applyBorder="1" applyAlignment="1">
      <alignment horizontal="left" vertical="center" wrapText="1" indent="1"/>
    </xf>
    <xf numFmtId="0" fontId="14" fillId="4" borderId="9" xfId="0" applyFont="1" applyFill="1" applyBorder="1" applyAlignment="1">
      <alignment horizontal="left" vertical="center" wrapText="1" indent="1"/>
    </xf>
    <xf numFmtId="0" fontId="14" fillId="4" borderId="10" xfId="0" applyFont="1" applyFill="1" applyBorder="1" applyAlignment="1">
      <alignment horizontal="left" vertical="center" wrapText="1" indent="1"/>
    </xf>
    <xf numFmtId="0" fontId="0" fillId="5" borderId="5" xfId="0" applyFill="1" applyBorder="1" applyAlignment="1" applyProtection="1">
      <alignment horizontal="left" vertical="top" wrapText="1"/>
      <protection locked="0"/>
    </xf>
    <xf numFmtId="0" fontId="0" fillId="5" borderId="6" xfId="0" applyFill="1" applyBorder="1" applyAlignment="1" applyProtection="1">
      <alignment horizontal="left" vertical="top" wrapText="1"/>
      <protection locked="0"/>
    </xf>
    <xf numFmtId="0" fontId="0" fillId="5" borderId="7" xfId="0" applyFill="1" applyBorder="1" applyAlignment="1" applyProtection="1">
      <alignment horizontal="left" vertical="top" wrapText="1"/>
      <protection locked="0"/>
    </xf>
    <xf numFmtId="0" fontId="0" fillId="5" borderId="5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54" xfId="0" applyFill="1" applyBorder="1" applyAlignment="1" applyProtection="1">
      <alignment horizontal="left" vertical="top" wrapText="1"/>
      <protection locked="0"/>
    </xf>
    <xf numFmtId="0" fontId="0" fillId="5" borderId="8" xfId="0" applyFill="1" applyBorder="1" applyAlignment="1" applyProtection="1">
      <alignment horizontal="left" vertical="top" wrapText="1"/>
      <protection locked="0"/>
    </xf>
    <xf numFmtId="0" fontId="0" fillId="5" borderId="9" xfId="0" applyFill="1" applyBorder="1" applyAlignment="1" applyProtection="1">
      <alignment horizontal="left" vertical="top" wrapText="1"/>
      <protection locked="0"/>
    </xf>
    <xf numFmtId="0" fontId="0" fillId="5" borderId="10" xfId="0" applyFill="1" applyBorder="1" applyAlignment="1" applyProtection="1">
      <alignment horizontal="left" vertical="top" wrapText="1"/>
      <protection locked="0"/>
    </xf>
    <xf numFmtId="0" fontId="14" fillId="8" borderId="81" xfId="0" applyFont="1" applyFill="1" applyBorder="1" applyAlignment="1">
      <alignment horizontal="left" vertical="center" wrapText="1" indent="1"/>
    </xf>
    <xf numFmtId="0" fontId="14" fillId="8" borderId="112" xfId="0" applyFont="1" applyFill="1" applyBorder="1" applyAlignment="1">
      <alignment horizontal="left" vertical="center" wrapText="1" indent="1"/>
    </xf>
    <xf numFmtId="0" fontId="14" fillId="4" borderId="82" xfId="0" applyFont="1" applyFill="1" applyBorder="1" applyAlignment="1">
      <alignment horizontal="left" vertical="center" wrapText="1" indent="1"/>
    </xf>
    <xf numFmtId="0" fontId="14" fillId="4" borderId="83" xfId="0" applyFont="1" applyFill="1" applyBorder="1" applyAlignment="1">
      <alignment horizontal="left" vertical="center" wrapText="1" indent="1"/>
    </xf>
    <xf numFmtId="0" fontId="14" fillId="4" borderId="84" xfId="0" applyFont="1" applyFill="1" applyBorder="1" applyAlignment="1">
      <alignment horizontal="left" vertical="center" wrapText="1" indent="1"/>
    </xf>
    <xf numFmtId="0" fontId="14" fillId="4" borderId="85" xfId="0" applyFont="1" applyFill="1" applyBorder="1" applyAlignment="1">
      <alignment horizontal="left" vertical="center" wrapText="1" indent="1"/>
    </xf>
    <xf numFmtId="0" fontId="14" fillId="4" borderId="86" xfId="0" applyFont="1" applyFill="1" applyBorder="1" applyAlignment="1">
      <alignment horizontal="left" vertical="center" wrapText="1" indent="1"/>
    </xf>
    <xf numFmtId="0" fontId="14" fillId="4" borderId="87" xfId="0" applyFont="1" applyFill="1" applyBorder="1" applyAlignment="1">
      <alignment horizontal="left" vertical="center" wrapText="1" indent="1"/>
    </xf>
    <xf numFmtId="0" fontId="14" fillId="4" borderId="88" xfId="0" applyFont="1" applyFill="1" applyBorder="1" applyAlignment="1">
      <alignment horizontal="left" vertical="center" wrapText="1" indent="1"/>
    </xf>
    <xf numFmtId="0" fontId="14" fillId="4" borderId="89" xfId="0" applyFont="1" applyFill="1" applyBorder="1" applyAlignment="1">
      <alignment horizontal="left" vertical="center" wrapText="1" indent="1"/>
    </xf>
    <xf numFmtId="169" fontId="45" fillId="5" borderId="119" xfId="0" applyNumberFormat="1" applyFont="1" applyFill="1" applyBorder="1" applyAlignment="1" applyProtection="1">
      <alignment horizontal="center" vertical="center" wrapText="1"/>
      <protection locked="0"/>
    </xf>
    <xf numFmtId="169" fontId="45" fillId="5" borderId="120" xfId="0" applyNumberFormat="1" applyFont="1" applyFill="1" applyBorder="1" applyAlignment="1" applyProtection="1">
      <alignment horizontal="center" vertical="center" wrapText="1"/>
      <protection locked="0"/>
    </xf>
    <xf numFmtId="0" fontId="7" fillId="5" borderId="52" xfId="1" applyFont="1" applyFill="1" applyBorder="1" applyAlignment="1">
      <alignment horizontal="center"/>
    </xf>
    <xf numFmtId="0" fontId="0" fillId="5" borderId="35" xfId="0" applyFill="1" applyBorder="1" applyAlignment="1">
      <alignment horizontal="center"/>
    </xf>
    <xf numFmtId="0" fontId="44" fillId="8" borderId="118" xfId="0" applyFont="1" applyFill="1" applyBorder="1" applyAlignment="1">
      <alignment horizontal="center" vertical="center" wrapText="1"/>
    </xf>
    <xf numFmtId="0" fontId="44" fillId="8" borderId="119" xfId="0" applyFont="1" applyFill="1" applyBorder="1" applyAlignment="1">
      <alignment horizontal="center" vertical="center" wrapText="1"/>
    </xf>
    <xf numFmtId="0" fontId="44" fillId="8" borderId="120" xfId="0" applyFont="1" applyFill="1" applyBorder="1" applyAlignment="1">
      <alignment horizontal="center" vertical="center" wrapText="1"/>
    </xf>
    <xf numFmtId="17" fontId="43" fillId="9" borderId="69" xfId="0" applyNumberFormat="1" applyFont="1" applyFill="1" applyBorder="1" applyAlignment="1">
      <alignment horizontal="left" vertical="center" indent="1"/>
    </xf>
    <xf numFmtId="17" fontId="43" fillId="9" borderId="70" xfId="0" applyNumberFormat="1" applyFont="1" applyFill="1" applyBorder="1" applyAlignment="1">
      <alignment horizontal="left" vertical="center" indent="1"/>
    </xf>
    <xf numFmtId="17" fontId="43" fillId="9" borderId="72" xfId="0" applyNumberFormat="1" applyFont="1" applyFill="1" applyBorder="1" applyAlignment="1">
      <alignment horizontal="left" vertical="center" indent="1"/>
    </xf>
    <xf numFmtId="17" fontId="43" fillId="9" borderId="73" xfId="0" applyNumberFormat="1" applyFont="1" applyFill="1" applyBorder="1" applyAlignment="1">
      <alignment horizontal="left" vertical="center" indent="1"/>
    </xf>
    <xf numFmtId="5" fontId="14" fillId="8" borderId="114" xfId="3" applyNumberFormat="1" applyFont="1" applyFill="1" applyBorder="1" applyAlignment="1">
      <alignment horizontal="center" vertical="center"/>
    </xf>
    <xf numFmtId="5" fontId="14" fillId="8" borderId="115" xfId="3" applyNumberFormat="1" applyFont="1" applyFill="1" applyBorder="1" applyAlignment="1">
      <alignment horizontal="center" vertical="center"/>
    </xf>
    <xf numFmtId="5" fontId="14" fillId="8" borderId="116" xfId="3" applyNumberFormat="1" applyFont="1" applyFill="1" applyBorder="1" applyAlignment="1">
      <alignment horizontal="center" vertical="center"/>
    </xf>
    <xf numFmtId="5" fontId="14" fillId="8" borderId="117" xfId="3" applyNumberFormat="1" applyFont="1" applyFill="1" applyBorder="1" applyAlignment="1">
      <alignment horizontal="center" vertical="center"/>
    </xf>
    <xf numFmtId="0" fontId="45" fillId="8" borderId="75" xfId="0" applyFont="1" applyFill="1" applyBorder="1" applyAlignment="1">
      <alignment horizontal="left" vertical="center" indent="1"/>
    </xf>
    <xf numFmtId="0" fontId="45" fillId="8" borderId="78" xfId="0" applyFont="1" applyFill="1" applyBorder="1" applyAlignment="1">
      <alignment horizontal="left" vertical="center" indent="1"/>
    </xf>
    <xf numFmtId="0" fontId="54" fillId="14" borderId="1" xfId="5" applyFont="1" applyFill="1" applyBorder="1" applyAlignment="1">
      <alignment horizontal="left" vertical="center" indent="1"/>
    </xf>
    <xf numFmtId="0" fontId="14" fillId="2" borderId="0" xfId="5" applyFont="1" applyFill="1" applyAlignment="1">
      <alignment horizontal="left" vertical="center" wrapText="1"/>
    </xf>
    <xf numFmtId="0" fontId="14" fillId="2" borderId="0" xfId="5" applyFont="1" applyFill="1" applyAlignment="1">
      <alignment wrapText="1"/>
    </xf>
    <xf numFmtId="0" fontId="0" fillId="2" borderId="0" xfId="0" applyFill="1" applyAlignment="1">
      <alignment wrapText="1"/>
    </xf>
    <xf numFmtId="0" fontId="14" fillId="2" borderId="0" xfId="5" applyFont="1" applyFill="1" applyAlignment="1">
      <alignment vertical="top" wrapText="1"/>
    </xf>
    <xf numFmtId="0" fontId="0" fillId="2" borderId="0" xfId="0" applyFill="1" applyAlignment="1">
      <alignment vertical="top" wrapText="1"/>
    </xf>
    <xf numFmtId="0" fontId="68" fillId="2" borderId="0" xfId="5" applyFont="1" applyFill="1" applyAlignment="1">
      <alignment wrapText="1"/>
    </xf>
    <xf numFmtId="0" fontId="69" fillId="2" borderId="0" xfId="0" applyFont="1" applyFill="1" applyAlignment="1">
      <alignment wrapText="1"/>
    </xf>
    <xf numFmtId="0" fontId="66" fillId="2" borderId="0" xfId="5" applyFont="1" applyFill="1" applyAlignment="1">
      <alignment wrapText="1"/>
    </xf>
    <xf numFmtId="0" fontId="54" fillId="14" borderId="0" xfId="5" applyFont="1" applyFill="1" applyAlignment="1">
      <alignment horizontal="left" vertical="center" wrapText="1" indent="1"/>
    </xf>
    <xf numFmtId="0" fontId="64" fillId="2" borderId="41" xfId="5" applyFont="1" applyFill="1" applyBorder="1" applyAlignment="1">
      <alignment horizontal="left" wrapText="1" indent="1"/>
    </xf>
    <xf numFmtId="0" fontId="14" fillId="4" borderId="4" xfId="5" applyFont="1" applyFill="1" applyBorder="1" applyAlignment="1">
      <alignment horizontal="left" vertical="top" wrapText="1" indent="1"/>
    </xf>
    <xf numFmtId="0" fontId="62" fillId="2" borderId="0" xfId="5" applyFont="1" applyFill="1" applyAlignment="1">
      <alignment horizontal="left" vertical="center" wrapText="1"/>
    </xf>
    <xf numFmtId="0" fontId="14" fillId="2" borderId="0" xfId="5" applyFont="1" applyFill="1" applyAlignment="1">
      <alignment horizontal="left" vertical="top" wrapText="1"/>
    </xf>
    <xf numFmtId="0" fontId="14" fillId="2" borderId="0" xfId="5" applyFont="1" applyFill="1" applyAlignment="1">
      <alignment horizontal="left" wrapText="1"/>
    </xf>
    <xf numFmtId="0" fontId="14" fillId="0" borderId="0" xfId="5" applyFont="1" applyAlignment="1">
      <alignment horizontal="left" vertical="center" wrapText="1" indent="1"/>
    </xf>
    <xf numFmtId="14" fontId="14" fillId="5" borderId="154" xfId="14" applyNumberFormat="1" applyFont="1" applyFill="1" applyBorder="1" applyAlignment="1" applyProtection="1">
      <alignment horizontal="left" vertical="center" wrapText="1" indent="1"/>
      <protection locked="0"/>
    </xf>
    <xf numFmtId="14" fontId="14" fillId="5" borderId="142" xfId="14" applyNumberFormat="1" applyFont="1" applyFill="1" applyBorder="1" applyAlignment="1" applyProtection="1">
      <alignment horizontal="left" vertical="center" wrapText="1" indent="1"/>
      <protection locked="0"/>
    </xf>
    <xf numFmtId="14" fontId="14" fillId="5" borderId="143" xfId="14" applyNumberFormat="1" applyFont="1" applyFill="1" applyBorder="1" applyAlignment="1" applyProtection="1">
      <alignment horizontal="left" vertical="center" wrapText="1" indent="1"/>
      <protection locked="0"/>
    </xf>
    <xf numFmtId="0" fontId="30" fillId="5" borderId="141" xfId="1" applyFont="1" applyFill="1" applyBorder="1" applyAlignment="1" applyProtection="1">
      <alignment horizontal="left" vertical="center" wrapText="1" indent="1"/>
      <protection locked="0"/>
    </xf>
    <xf numFmtId="0" fontId="30" fillId="5" borderId="144" xfId="1" applyFont="1" applyFill="1" applyBorder="1" applyAlignment="1" applyProtection="1">
      <alignment horizontal="left" vertical="center" wrapText="1" indent="1"/>
      <protection locked="0"/>
    </xf>
    <xf numFmtId="0" fontId="30" fillId="5" borderId="145" xfId="1" applyFont="1" applyFill="1" applyBorder="1" applyAlignment="1" applyProtection="1">
      <alignment horizontal="left" vertical="center" wrapText="1" indent="1"/>
      <protection locked="0"/>
    </xf>
    <xf numFmtId="0" fontId="14" fillId="5" borderId="154" xfId="14" applyFont="1" applyFill="1" applyBorder="1" applyAlignment="1" applyProtection="1">
      <alignment horizontal="left" vertical="center" wrapText="1" indent="1"/>
      <protection locked="0"/>
    </xf>
    <xf numFmtId="0" fontId="14" fillId="5" borderId="142" xfId="14" applyFont="1" applyFill="1" applyBorder="1" applyAlignment="1" applyProtection="1">
      <alignment horizontal="left" vertical="center" wrapText="1" indent="1"/>
      <protection locked="0"/>
    </xf>
    <xf numFmtId="0" fontId="14" fillId="5" borderId="143" xfId="14" applyFont="1" applyFill="1" applyBorder="1" applyAlignment="1" applyProtection="1">
      <alignment horizontal="left" vertical="center" wrapText="1" indent="1"/>
      <protection locked="0"/>
    </xf>
    <xf numFmtId="0" fontId="23" fillId="9" borderId="98" xfId="14" applyFont="1" applyFill="1" applyBorder="1" applyAlignment="1">
      <alignment horizontal="left" vertical="center" indent="1"/>
    </xf>
    <xf numFmtId="0" fontId="0" fillId="9" borderId="98" xfId="0" applyFill="1" applyBorder="1" applyAlignment="1">
      <alignment horizontal="left" vertical="center" indent="1"/>
    </xf>
    <xf numFmtId="0" fontId="30" fillId="5" borderId="134" xfId="1" applyFont="1" applyFill="1" applyBorder="1" applyAlignment="1" applyProtection="1">
      <alignment horizontal="left" vertical="center" wrapText="1" indent="1"/>
      <protection locked="0"/>
    </xf>
    <xf numFmtId="0" fontId="30" fillId="5" borderId="152" xfId="1" applyFont="1" applyFill="1" applyBorder="1" applyAlignment="1" applyProtection="1">
      <alignment horizontal="left" vertical="center" wrapText="1" indent="1"/>
      <protection locked="0"/>
    </xf>
    <xf numFmtId="0" fontId="30" fillId="5" borderId="153" xfId="1" applyFont="1" applyFill="1" applyBorder="1" applyAlignment="1" applyProtection="1">
      <alignment horizontal="left" vertical="center" wrapText="1" indent="1"/>
      <protection locked="0"/>
    </xf>
    <xf numFmtId="0" fontId="23" fillId="9" borderId="55" xfId="14" applyFont="1" applyFill="1" applyBorder="1" applyAlignment="1">
      <alignment horizontal="left" vertical="center" indent="1"/>
    </xf>
    <xf numFmtId="0" fontId="23" fillId="9" borderId="57" xfId="14" applyFont="1" applyFill="1" applyBorder="1" applyAlignment="1">
      <alignment horizontal="left" vertical="center" indent="1"/>
    </xf>
    <xf numFmtId="0" fontId="23" fillId="9" borderId="56" xfId="14" applyFont="1" applyFill="1" applyBorder="1" applyAlignment="1">
      <alignment horizontal="left" vertical="center" indent="1"/>
    </xf>
    <xf numFmtId="0" fontId="59" fillId="9" borderId="174" xfId="5" applyFont="1" applyFill="1" applyBorder="1" applyAlignment="1">
      <alignment horizontal="left" vertical="center" wrapText="1" indent="1"/>
    </xf>
    <xf numFmtId="0" fontId="59" fillId="9" borderId="175" xfId="5" applyFont="1" applyFill="1" applyBorder="1" applyAlignment="1">
      <alignment horizontal="left" vertical="center" wrapText="1" indent="1"/>
    </xf>
    <xf numFmtId="0" fontId="59" fillId="9" borderId="177" xfId="5" applyFont="1" applyFill="1" applyBorder="1" applyAlignment="1">
      <alignment horizontal="left" vertical="center" wrapText="1" indent="1"/>
    </xf>
    <xf numFmtId="0" fontId="59" fillId="9" borderId="178" xfId="5" applyFont="1" applyFill="1" applyBorder="1" applyAlignment="1">
      <alignment horizontal="left" vertical="center" wrapText="1" indent="1"/>
    </xf>
    <xf numFmtId="0" fontId="23" fillId="9" borderId="124" xfId="14" applyFont="1" applyFill="1" applyBorder="1" applyAlignment="1">
      <alignment horizontal="left" vertical="center" indent="1"/>
    </xf>
    <xf numFmtId="0" fontId="23" fillId="9" borderId="125" xfId="14" applyFont="1" applyFill="1" applyBorder="1" applyAlignment="1">
      <alignment horizontal="left" vertical="center" indent="1"/>
    </xf>
    <xf numFmtId="0" fontId="23" fillId="9" borderId="110" xfId="14" applyFont="1" applyFill="1" applyBorder="1" applyAlignment="1">
      <alignment horizontal="left" vertical="center" indent="1"/>
    </xf>
    <xf numFmtId="0" fontId="59" fillId="9" borderId="173" xfId="5" applyFont="1" applyFill="1" applyBorder="1" applyAlignment="1">
      <alignment horizontal="center" vertical="center"/>
    </xf>
    <xf numFmtId="0" fontId="59" fillId="9" borderId="176" xfId="5" applyFont="1" applyFill="1" applyBorder="1" applyAlignment="1">
      <alignment horizontal="center" vertical="center"/>
    </xf>
    <xf numFmtId="0" fontId="30" fillId="5" borderId="147" xfId="1" applyFont="1" applyFill="1" applyBorder="1" applyAlignment="1" applyProtection="1">
      <alignment horizontal="left" vertical="top" wrapText="1"/>
      <protection locked="0"/>
    </xf>
    <xf numFmtId="0" fontId="30" fillId="5" borderId="148" xfId="1" applyFont="1" applyFill="1" applyBorder="1" applyAlignment="1" applyProtection="1">
      <alignment horizontal="left" vertical="top" wrapText="1"/>
      <protection locked="0"/>
    </xf>
    <xf numFmtId="0" fontId="30" fillId="5" borderId="149" xfId="1" applyFont="1" applyFill="1" applyBorder="1" applyAlignment="1" applyProtection="1">
      <alignment horizontal="left" vertical="top" wrapText="1"/>
      <protection locked="0"/>
    </xf>
    <xf numFmtId="0" fontId="14" fillId="2" borderId="137" xfId="5" applyFont="1" applyFill="1" applyBorder="1" applyAlignment="1">
      <alignment horizontal="left" vertical="center" wrapText="1" indent="1"/>
    </xf>
    <xf numFmtId="0" fontId="14" fillId="2" borderId="0" xfId="5" applyFont="1" applyFill="1" applyAlignment="1">
      <alignment horizontal="left" vertical="center" wrapText="1" indent="1"/>
    </xf>
    <xf numFmtId="0" fontId="14" fillId="2" borderId="138" xfId="5" applyFont="1" applyFill="1" applyBorder="1" applyAlignment="1">
      <alignment horizontal="left" vertical="center" wrapText="1" indent="1"/>
    </xf>
    <xf numFmtId="0" fontId="54" fillId="9" borderId="0" xfId="5" applyFont="1" applyFill="1" applyAlignment="1">
      <alignment horizontal="left" vertical="center" wrapText="1" indent="1"/>
    </xf>
    <xf numFmtId="0" fontId="54" fillId="9" borderId="1" xfId="5" applyFont="1" applyFill="1" applyBorder="1" applyAlignment="1">
      <alignment horizontal="left" vertical="center" indent="1"/>
    </xf>
    <xf numFmtId="0" fontId="54" fillId="9" borderId="2" xfId="5" applyFont="1" applyFill="1" applyBorder="1" applyAlignment="1">
      <alignment horizontal="left" vertical="center" indent="1"/>
    </xf>
    <xf numFmtId="0" fontId="54" fillId="9" borderId="3" xfId="5" applyFont="1" applyFill="1" applyBorder="1" applyAlignment="1">
      <alignment horizontal="left" vertical="center" indent="1"/>
    </xf>
    <xf numFmtId="0" fontId="29" fillId="9" borderId="61" xfId="0" applyFont="1" applyFill="1" applyBorder="1" applyAlignment="1">
      <alignment horizontal="left" vertical="center" wrapText="1" indent="1"/>
    </xf>
    <xf numFmtId="0" fontId="35" fillId="9" borderId="62" xfId="0" applyFont="1" applyFill="1" applyBorder="1" applyAlignment="1">
      <alignment horizontal="left" vertical="center" wrapText="1" indent="1"/>
    </xf>
    <xf numFmtId="0" fontId="36" fillId="9" borderId="63" xfId="0" applyFont="1" applyFill="1" applyBorder="1" applyAlignment="1">
      <alignment horizontal="center" vertical="center" wrapText="1"/>
    </xf>
    <xf numFmtId="0" fontId="36" fillId="9" borderId="64" xfId="0" applyFont="1" applyFill="1" applyBorder="1" applyAlignment="1">
      <alignment horizontal="center" vertical="center" wrapText="1"/>
    </xf>
    <xf numFmtId="0" fontId="36" fillId="9" borderId="65" xfId="0" applyFont="1" applyFill="1" applyBorder="1" applyAlignment="1">
      <alignment horizontal="center" vertical="center" wrapText="1"/>
    </xf>
    <xf numFmtId="0" fontId="41" fillId="2" borderId="66" xfId="2" applyFont="1" applyFill="1" applyBorder="1" applyAlignment="1" applyProtection="1">
      <alignment horizontal="left" vertical="center" indent="1"/>
    </xf>
    <xf numFmtId="0" fontId="29" fillId="9" borderId="4" xfId="0" applyFont="1" applyFill="1" applyBorder="1" applyAlignment="1">
      <alignment horizontal="left" vertical="center" wrapText="1" indent="1"/>
    </xf>
    <xf numFmtId="0" fontId="33" fillId="5" borderId="52" xfId="0" applyFont="1" applyFill="1" applyBorder="1" applyAlignment="1" applyProtection="1">
      <alignment horizontal="left" vertical="top" wrapText="1" indent="2"/>
      <protection locked="0"/>
    </xf>
    <xf numFmtId="0" fontId="33" fillId="5" borderId="20" xfId="0" applyFont="1" applyFill="1" applyBorder="1" applyAlignment="1" applyProtection="1">
      <alignment horizontal="left" vertical="top" wrapText="1" indent="2"/>
      <protection locked="0"/>
    </xf>
    <xf numFmtId="0" fontId="33" fillId="5" borderId="35" xfId="0" applyFont="1" applyFill="1" applyBorder="1" applyAlignment="1" applyProtection="1">
      <alignment horizontal="left" vertical="top" wrapText="1" indent="2"/>
      <protection locked="0"/>
    </xf>
    <xf numFmtId="165" fontId="43" fillId="6" borderId="100" xfId="0" applyNumberFormat="1" applyFont="1" applyFill="1" applyBorder="1" applyAlignment="1">
      <alignment horizontal="center" vertical="center" wrapText="1"/>
    </xf>
    <xf numFmtId="165" fontId="43" fillId="6" borderId="106" xfId="0" applyNumberFormat="1" applyFont="1" applyFill="1" applyBorder="1" applyAlignment="1">
      <alignment horizontal="center" vertical="center" wrapText="1"/>
    </xf>
    <xf numFmtId="0" fontId="23" fillId="9" borderId="163" xfId="0" applyFont="1" applyFill="1" applyBorder="1" applyAlignment="1">
      <alignment horizontal="center" vertical="center"/>
    </xf>
    <xf numFmtId="0" fontId="23" fillId="9" borderId="162" xfId="0" applyFont="1" applyFill="1" applyBorder="1" applyAlignment="1">
      <alignment horizontal="center" vertical="center"/>
    </xf>
    <xf numFmtId="0" fontId="23" fillId="9" borderId="165" xfId="0" applyFont="1" applyFill="1" applyBorder="1" applyAlignment="1">
      <alignment horizontal="center" vertical="center"/>
    </xf>
    <xf numFmtId="0" fontId="23" fillId="9" borderId="164" xfId="0" applyFont="1" applyFill="1" applyBorder="1" applyAlignment="1">
      <alignment horizontal="center" vertical="center"/>
    </xf>
    <xf numFmtId="0" fontId="26" fillId="2" borderId="52" xfId="0" applyFont="1" applyFill="1" applyBorder="1" applyAlignment="1">
      <alignment horizontal="left" vertical="center" wrapText="1" indent="1"/>
    </xf>
    <xf numFmtId="0" fontId="26" fillId="2" borderId="20" xfId="0" applyFont="1" applyFill="1" applyBorder="1" applyAlignment="1">
      <alignment horizontal="left" vertical="center" wrapText="1" indent="1"/>
    </xf>
    <xf numFmtId="0" fontId="26" fillId="2" borderId="35" xfId="0" applyFont="1" applyFill="1" applyBorder="1" applyAlignment="1">
      <alignment horizontal="left" vertical="center" wrapText="1" indent="1"/>
    </xf>
    <xf numFmtId="0" fontId="23" fillId="9" borderId="97" xfId="0" applyFont="1" applyFill="1" applyBorder="1" applyAlignment="1">
      <alignment horizontal="left" vertical="center" indent="1"/>
    </xf>
    <xf numFmtId="0" fontId="7" fillId="16" borderId="4" xfId="0" applyFont="1" applyFill="1" applyBorder="1" applyAlignment="1">
      <alignment horizontal="left"/>
    </xf>
    <xf numFmtId="0" fontId="7" fillId="16" borderId="52" xfId="0" applyFont="1" applyFill="1" applyBorder="1" applyAlignment="1">
      <alignment horizontal="left"/>
    </xf>
    <xf numFmtId="0" fontId="7" fillId="16" borderId="171" xfId="0" applyFont="1" applyFill="1" applyBorder="1" applyAlignment="1">
      <alignment horizontal="left"/>
    </xf>
    <xf numFmtId="0" fontId="7" fillId="16" borderId="5" xfId="0" applyFont="1" applyFill="1" applyBorder="1" applyAlignment="1">
      <alignment horizontal="left"/>
    </xf>
    <xf numFmtId="0" fontId="23" fillId="9" borderId="168" xfId="1" applyFont="1" applyFill="1" applyBorder="1" applyAlignment="1">
      <alignment horizontal="left" vertical="center" indent="1"/>
    </xf>
    <xf numFmtId="0" fontId="23" fillId="9" borderId="162" xfId="1" applyFont="1" applyFill="1" applyBorder="1" applyAlignment="1">
      <alignment horizontal="left" vertical="center" indent="1"/>
    </xf>
    <xf numFmtId="0" fontId="23" fillId="9" borderId="165" xfId="1" applyFont="1" applyFill="1" applyBorder="1" applyAlignment="1">
      <alignment horizontal="left" vertical="center" indent="1"/>
    </xf>
    <xf numFmtId="0" fontId="23" fillId="9" borderId="124" xfId="0" applyFont="1" applyFill="1" applyBorder="1" applyAlignment="1">
      <alignment horizontal="left" vertical="center" indent="1"/>
    </xf>
    <xf numFmtId="0" fontId="23" fillId="9" borderId="125" xfId="0" applyFont="1" applyFill="1" applyBorder="1" applyAlignment="1">
      <alignment horizontal="left" vertical="center" indent="1"/>
    </xf>
    <xf numFmtId="0" fontId="23" fillId="9" borderId="110" xfId="0" applyFont="1" applyFill="1" applyBorder="1" applyAlignment="1">
      <alignment horizontal="left" vertical="center" indent="1"/>
    </xf>
    <xf numFmtId="0" fontId="7" fillId="16" borderId="59" xfId="0" applyFont="1" applyFill="1" applyBorder="1" applyAlignment="1">
      <alignment horizontal="left"/>
    </xf>
    <xf numFmtId="0" fontId="7" fillId="16" borderId="8" xfId="0" applyFont="1" applyFill="1" applyBorder="1" applyAlignment="1">
      <alignment horizontal="left"/>
    </xf>
    <xf numFmtId="0" fontId="23" fillId="9" borderId="122" xfId="0" applyFont="1" applyFill="1" applyBorder="1" applyAlignment="1">
      <alignment horizontal="left" vertical="center" indent="1"/>
    </xf>
    <xf numFmtId="0" fontId="23" fillId="9" borderId="123" xfId="0" applyFont="1" applyFill="1" applyBorder="1" applyAlignment="1">
      <alignment horizontal="left" vertical="center" indent="1"/>
    </xf>
    <xf numFmtId="0" fontId="23" fillId="9" borderId="105" xfId="0" applyFont="1" applyFill="1" applyBorder="1" applyAlignment="1">
      <alignment horizontal="left" vertical="center" indent="1"/>
    </xf>
    <xf numFmtId="0" fontId="34" fillId="2" borderId="4" xfId="0" applyFont="1" applyFill="1" applyBorder="1" applyAlignment="1">
      <alignment horizontal="left"/>
    </xf>
    <xf numFmtId="0" fontId="34" fillId="2" borderId="52" xfId="0" applyFont="1" applyFill="1" applyBorder="1" applyAlignment="1">
      <alignment horizontal="left"/>
    </xf>
    <xf numFmtId="0" fontId="23" fillId="9" borderId="126" xfId="0" applyFont="1" applyFill="1" applyBorder="1" applyAlignment="1">
      <alignment horizontal="left" vertical="center" indent="1"/>
    </xf>
    <xf numFmtId="0" fontId="23" fillId="9" borderId="6" xfId="0" applyFont="1" applyFill="1" applyBorder="1" applyAlignment="1">
      <alignment horizontal="left" vertical="center" indent="1"/>
    </xf>
    <xf numFmtId="0" fontId="33" fillId="5" borderId="52" xfId="0" applyFont="1" applyFill="1" applyBorder="1" applyAlignment="1" applyProtection="1">
      <alignment horizontal="left" vertical="center" wrapText="1" indent="1"/>
      <protection locked="0"/>
    </xf>
    <xf numFmtId="0" fontId="33" fillId="5" borderId="20" xfId="0" applyFont="1" applyFill="1" applyBorder="1" applyAlignment="1" applyProtection="1">
      <alignment horizontal="left" vertical="center" wrapText="1" indent="1"/>
      <protection locked="0"/>
    </xf>
    <xf numFmtId="0" fontId="33" fillId="5" borderId="35" xfId="0" applyFont="1" applyFill="1" applyBorder="1" applyAlignment="1" applyProtection="1">
      <alignment horizontal="left" vertical="center" wrapText="1" indent="1"/>
      <protection locked="0"/>
    </xf>
    <xf numFmtId="0" fontId="23" fillId="9" borderId="121" xfId="1" applyFont="1" applyFill="1" applyBorder="1" applyAlignment="1">
      <alignment horizontal="left" vertical="center" indent="1"/>
    </xf>
    <xf numFmtId="0" fontId="23" fillId="9" borderId="107" xfId="1" applyFont="1" applyFill="1" applyBorder="1" applyAlignment="1">
      <alignment horizontal="left" vertical="center" indent="1"/>
    </xf>
    <xf numFmtId="0" fontId="23" fillId="9" borderId="113" xfId="1" applyFont="1" applyFill="1" applyBorder="1" applyAlignment="1">
      <alignment horizontal="left" vertical="center" indent="1"/>
    </xf>
    <xf numFmtId="0" fontId="23" fillId="9" borderId="129" xfId="0" applyFont="1" applyFill="1" applyBorder="1" applyAlignment="1">
      <alignment horizontal="center" vertical="center"/>
    </xf>
    <xf numFmtId="0" fontId="23" fillId="9" borderId="107" xfId="0" applyFont="1" applyFill="1" applyBorder="1" applyAlignment="1">
      <alignment horizontal="center" vertical="center"/>
    </xf>
    <xf numFmtId="0" fontId="23" fillId="9" borderId="113" xfId="0" applyFont="1" applyFill="1" applyBorder="1" applyAlignment="1">
      <alignment horizontal="center" vertical="center"/>
    </xf>
    <xf numFmtId="0" fontId="34" fillId="2" borderId="59" xfId="0" applyFont="1" applyFill="1" applyBorder="1" applyAlignment="1">
      <alignment horizontal="left"/>
    </xf>
    <xf numFmtId="0" fontId="34" fillId="2" borderId="8" xfId="0" applyFont="1" applyFill="1" applyBorder="1" applyAlignment="1">
      <alignment horizontal="left"/>
    </xf>
    <xf numFmtId="0" fontId="23" fillId="9" borderId="108" xfId="0" applyFont="1" applyFill="1" applyBorder="1" applyAlignment="1">
      <alignment horizontal="left" vertical="center" indent="1"/>
    </xf>
    <xf numFmtId="0" fontId="23" fillId="9" borderId="109" xfId="0" applyFont="1" applyFill="1" applyBorder="1" applyAlignment="1">
      <alignment horizontal="left" vertical="center" indent="1"/>
    </xf>
    <xf numFmtId="0" fontId="7" fillId="2" borderId="4" xfId="0" applyFont="1" applyFill="1" applyBorder="1" applyAlignment="1">
      <alignment horizontal="left"/>
    </xf>
    <xf numFmtId="0" fontId="7" fillId="2" borderId="52" xfId="0" applyFont="1" applyFill="1" applyBorder="1" applyAlignment="1">
      <alignment horizontal="left"/>
    </xf>
    <xf numFmtId="0" fontId="7" fillId="2" borderId="59" xfId="0" applyFont="1" applyFill="1" applyBorder="1" applyAlignment="1">
      <alignment horizontal="left"/>
    </xf>
    <xf numFmtId="0" fontId="7" fillId="2" borderId="8" xfId="0" applyFont="1" applyFill="1" applyBorder="1" applyAlignment="1">
      <alignment horizontal="left"/>
    </xf>
    <xf numFmtId="0" fontId="7" fillId="2" borderId="20" xfId="0" applyFont="1" applyFill="1" applyBorder="1" applyAlignment="1">
      <alignment horizontal="left"/>
    </xf>
    <xf numFmtId="0" fontId="26" fillId="2" borderId="52" xfId="0" applyFont="1" applyFill="1" applyBorder="1" applyAlignment="1" applyProtection="1">
      <alignment horizontal="left" vertical="center" wrapText="1" indent="1"/>
      <protection hidden="1"/>
    </xf>
    <xf numFmtId="0" fontId="26" fillId="2" borderId="20" xfId="0" applyFont="1" applyFill="1" applyBorder="1" applyAlignment="1" applyProtection="1">
      <alignment horizontal="left" vertical="center" wrapText="1" indent="1"/>
      <protection hidden="1"/>
    </xf>
    <xf numFmtId="0" fontId="26" fillId="2" borderId="35" xfId="0" applyFont="1" applyFill="1" applyBorder="1" applyAlignment="1" applyProtection="1">
      <alignment horizontal="left" vertical="center" wrapText="1" indent="1"/>
      <protection hidden="1"/>
    </xf>
    <xf numFmtId="0" fontId="0" fillId="5" borderId="5" xfId="0" applyFill="1" applyBorder="1" applyAlignment="1" applyProtection="1">
      <alignment horizontal="left" vertical="top" wrapText="1" indent="1"/>
      <protection locked="0"/>
    </xf>
    <xf numFmtId="0" fontId="0" fillId="5" borderId="6" xfId="0" applyFill="1" applyBorder="1" applyAlignment="1" applyProtection="1">
      <alignment horizontal="left" vertical="top" wrapText="1" indent="1"/>
      <protection locked="0"/>
    </xf>
    <xf numFmtId="0" fontId="0" fillId="5" borderId="7" xfId="0" applyFill="1" applyBorder="1" applyAlignment="1" applyProtection="1">
      <alignment horizontal="left" vertical="top" wrapText="1" indent="1"/>
      <protection locked="0"/>
    </xf>
    <xf numFmtId="0" fontId="0" fillId="5" borderId="53" xfId="0" applyFill="1" applyBorder="1" applyAlignment="1" applyProtection="1">
      <alignment horizontal="left" vertical="top" wrapText="1" indent="1"/>
      <protection locked="0"/>
    </xf>
    <xf numFmtId="0" fontId="0" fillId="5" borderId="0" xfId="0" applyFill="1" applyAlignment="1" applyProtection="1">
      <alignment horizontal="left" vertical="top" wrapText="1" indent="1"/>
      <protection locked="0"/>
    </xf>
    <xf numFmtId="0" fontId="0" fillId="5" borderId="54" xfId="0" applyFill="1" applyBorder="1" applyAlignment="1" applyProtection="1">
      <alignment horizontal="left" vertical="top" wrapText="1" indent="1"/>
      <protection locked="0"/>
    </xf>
    <xf numFmtId="0" fontId="0" fillId="5" borderId="8" xfId="0" applyFill="1" applyBorder="1" applyAlignment="1" applyProtection="1">
      <alignment horizontal="left" vertical="top" wrapText="1" indent="1"/>
      <protection locked="0"/>
    </xf>
    <xf numFmtId="0" fontId="0" fillId="5" borderId="9" xfId="0" applyFill="1" applyBorder="1" applyAlignment="1" applyProtection="1">
      <alignment horizontal="left" vertical="top" wrapText="1" indent="1"/>
      <protection locked="0"/>
    </xf>
    <xf numFmtId="0" fontId="0" fillId="5" borderId="10" xfId="0" applyFill="1" applyBorder="1" applyAlignment="1" applyProtection="1">
      <alignment horizontal="left" vertical="top" wrapText="1" indent="1"/>
      <protection locked="0"/>
    </xf>
    <xf numFmtId="0" fontId="16" fillId="2" borderId="52" xfId="0" applyFont="1" applyFill="1" applyBorder="1" applyAlignment="1">
      <alignment horizontal="left" vertical="center" indent="1"/>
    </xf>
    <xf numFmtId="0" fontId="16" fillId="2" borderId="20" xfId="0" applyFont="1" applyFill="1" applyBorder="1" applyAlignment="1">
      <alignment horizontal="left" vertical="center" indent="1"/>
    </xf>
    <xf numFmtId="0" fontId="16" fillId="2" borderId="35" xfId="0" applyFont="1" applyFill="1" applyBorder="1" applyAlignment="1">
      <alignment horizontal="left" vertical="center" indent="1"/>
    </xf>
    <xf numFmtId="0" fontId="12" fillId="16" borderId="52" xfId="0" applyFont="1" applyFill="1" applyBorder="1" applyAlignment="1">
      <alignment horizontal="center" vertical="center"/>
    </xf>
    <xf numFmtId="0" fontId="12" fillId="16" borderId="20" xfId="0" applyFont="1" applyFill="1" applyBorder="1" applyAlignment="1">
      <alignment horizontal="center" vertical="center"/>
    </xf>
    <xf numFmtId="0" fontId="12" fillId="16" borderId="35" xfId="0" applyFont="1" applyFill="1" applyBorder="1" applyAlignment="1">
      <alignment horizontal="center" vertical="center"/>
    </xf>
    <xf numFmtId="166" fontId="14" fillId="0" borderId="5" xfId="5" applyNumberFormat="1" applyFont="1" applyBorder="1" applyAlignment="1">
      <alignment horizontal="left" vertical="center" wrapText="1" indent="1"/>
    </xf>
    <xf numFmtId="166" fontId="14" fillId="0" borderId="6" xfId="5" applyNumberFormat="1" applyFont="1" applyBorder="1" applyAlignment="1">
      <alignment horizontal="left" vertical="center" wrapText="1" indent="1"/>
    </xf>
    <xf numFmtId="166" fontId="14" fillId="0" borderId="7" xfId="5" applyNumberFormat="1" applyFont="1" applyBorder="1" applyAlignment="1">
      <alignment horizontal="left" vertical="center" wrapText="1" indent="1"/>
    </xf>
    <xf numFmtId="166" fontId="14" fillId="0" borderId="53" xfId="5" applyNumberFormat="1" applyFont="1" applyBorder="1" applyAlignment="1">
      <alignment horizontal="left" vertical="center" wrapText="1" indent="1"/>
    </xf>
    <xf numFmtId="166" fontId="14" fillId="0" borderId="0" xfId="5" applyNumberFormat="1" applyFont="1" applyAlignment="1">
      <alignment horizontal="left" vertical="center" wrapText="1" indent="1"/>
    </xf>
    <xf numFmtId="166" fontId="14" fillId="0" borderId="54" xfId="5" applyNumberFormat="1" applyFont="1" applyBorder="1" applyAlignment="1">
      <alignment horizontal="left" vertical="center" wrapText="1" indent="1"/>
    </xf>
    <xf numFmtId="166" fontId="14" fillId="0" borderId="8" xfId="5" applyNumberFormat="1" applyFont="1" applyBorder="1" applyAlignment="1">
      <alignment horizontal="left" vertical="center" wrapText="1" indent="1"/>
    </xf>
    <xf numFmtId="166" fontId="14" fillId="0" borderId="9" xfId="5" applyNumberFormat="1" applyFont="1" applyBorder="1" applyAlignment="1">
      <alignment horizontal="left" vertical="center" wrapText="1" indent="1"/>
    </xf>
    <xf numFmtId="166" fontId="14" fillId="0" borderId="10" xfId="5" applyNumberFormat="1" applyFont="1" applyBorder="1" applyAlignment="1">
      <alignment horizontal="left" vertical="center" wrapText="1" indent="1"/>
    </xf>
    <xf numFmtId="0" fontId="49" fillId="2" borderId="52" xfId="1" applyFont="1" applyFill="1" applyBorder="1" applyAlignment="1">
      <alignment horizontal="center" vertical="center"/>
    </xf>
    <xf numFmtId="0" fontId="49" fillId="2" borderId="20" xfId="1" applyFont="1" applyFill="1" applyBorder="1" applyAlignment="1">
      <alignment horizontal="center" vertical="center"/>
    </xf>
    <xf numFmtId="0" fontId="49" fillId="2" borderId="35" xfId="1" applyFont="1" applyFill="1" applyBorder="1" applyAlignment="1">
      <alignment horizontal="center" vertical="center"/>
    </xf>
    <xf numFmtId="0" fontId="10" fillId="5" borderId="5" xfId="1" applyFill="1" applyBorder="1" applyAlignment="1" applyProtection="1">
      <alignment horizontal="center"/>
      <protection locked="0"/>
    </xf>
    <xf numFmtId="0" fontId="10" fillId="5" borderId="6" xfId="1" applyFill="1" applyBorder="1" applyAlignment="1" applyProtection="1">
      <alignment horizontal="center"/>
      <protection locked="0"/>
    </xf>
    <xf numFmtId="0" fontId="10" fillId="5" borderId="7" xfId="1" applyFill="1" applyBorder="1" applyAlignment="1" applyProtection="1">
      <alignment horizontal="center"/>
      <protection locked="0"/>
    </xf>
    <xf numFmtId="0" fontId="10" fillId="5" borderId="53" xfId="1" applyFill="1" applyBorder="1" applyAlignment="1" applyProtection="1">
      <alignment horizontal="center"/>
      <protection locked="0"/>
    </xf>
    <xf numFmtId="0" fontId="10" fillId="5" borderId="0" xfId="1" applyFill="1" applyAlignment="1" applyProtection="1">
      <alignment horizontal="center"/>
      <protection locked="0"/>
    </xf>
    <xf numFmtId="0" fontId="10" fillId="5" borderId="54" xfId="1" applyFill="1" applyBorder="1" applyAlignment="1" applyProtection="1">
      <alignment horizontal="center"/>
      <protection locked="0"/>
    </xf>
    <xf numFmtId="0" fontId="10" fillId="5" borderId="8" xfId="1" applyFill="1" applyBorder="1" applyAlignment="1" applyProtection="1">
      <alignment horizontal="center"/>
      <protection locked="0"/>
    </xf>
    <xf numFmtId="0" fontId="10" fillId="5" borderId="9" xfId="1" applyFill="1" applyBorder="1" applyAlignment="1" applyProtection="1">
      <alignment horizontal="center"/>
      <protection locked="0"/>
    </xf>
    <xf numFmtId="0" fontId="10" fillId="5" borderId="10" xfId="1" applyFill="1" applyBorder="1" applyAlignment="1" applyProtection="1">
      <alignment horizontal="center"/>
      <protection locked="0"/>
    </xf>
    <xf numFmtId="0" fontId="23" fillId="9" borderId="91" xfId="1" applyFont="1" applyFill="1" applyBorder="1" applyAlignment="1">
      <alignment horizontal="left" vertical="center" indent="1"/>
    </xf>
    <xf numFmtId="0" fontId="23" fillId="9" borderId="95" xfId="1" applyFont="1" applyFill="1" applyBorder="1" applyAlignment="1">
      <alignment horizontal="left" vertical="center" indent="1"/>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0" fontId="26" fillId="2" borderId="7" xfId="0" applyFont="1" applyFill="1" applyBorder="1" applyAlignment="1">
      <alignment horizontal="left" vertical="top" wrapText="1"/>
    </xf>
    <xf numFmtId="0" fontId="26" fillId="2" borderId="8" xfId="0" applyFont="1" applyFill="1" applyBorder="1" applyAlignment="1">
      <alignment horizontal="left" vertical="top" wrapText="1"/>
    </xf>
    <xf numFmtId="0" fontId="26" fillId="2" borderId="9" xfId="0" applyFont="1" applyFill="1" applyBorder="1" applyAlignment="1">
      <alignment horizontal="left" vertical="top" wrapText="1"/>
    </xf>
    <xf numFmtId="0" fontId="26" fillId="2" borderId="10" xfId="0" applyFont="1" applyFill="1" applyBorder="1" applyAlignment="1">
      <alignment horizontal="left" vertical="top" wrapText="1"/>
    </xf>
    <xf numFmtId="0" fontId="23" fillId="9" borderId="96" xfId="1" applyFont="1" applyFill="1" applyBorder="1" applyAlignment="1">
      <alignment horizontal="left" vertical="center" indent="1"/>
    </xf>
    <xf numFmtId="0" fontId="23" fillId="9" borderId="92" xfId="1" applyFont="1" applyFill="1" applyBorder="1" applyAlignment="1">
      <alignment horizontal="left" vertical="center" indent="1"/>
    </xf>
    <xf numFmtId="17" fontId="34" fillId="9" borderId="4" xfId="5" applyNumberFormat="1" applyFont="1" applyFill="1" applyBorder="1" applyAlignment="1">
      <alignment horizontal="left" vertical="center" wrapText="1" indent="1"/>
    </xf>
    <xf numFmtId="17" fontId="43" fillId="9" borderId="4" xfId="5" applyNumberFormat="1" applyFont="1" applyFill="1" applyBorder="1" applyAlignment="1">
      <alignment horizontal="left" vertical="center" wrapText="1" indent="1"/>
    </xf>
    <xf numFmtId="17" fontId="23" fillId="9" borderId="4" xfId="5" applyNumberFormat="1" applyFont="1" applyFill="1" applyBorder="1" applyAlignment="1">
      <alignment horizontal="left" vertical="center" wrapText="1" indent="1"/>
    </xf>
    <xf numFmtId="17" fontId="23" fillId="9" borderId="8" xfId="5" applyNumberFormat="1" applyFont="1" applyFill="1" applyBorder="1" applyAlignment="1">
      <alignment horizontal="left" vertical="center" wrapText="1" indent="1"/>
    </xf>
    <xf numFmtId="17" fontId="23" fillId="9" borderId="9" xfId="5" applyNumberFormat="1" applyFont="1" applyFill="1" applyBorder="1" applyAlignment="1">
      <alignment horizontal="left" vertical="center" wrapText="1" indent="1"/>
    </xf>
    <xf numFmtId="0" fontId="5" fillId="5" borderId="5" xfId="0" applyFont="1" applyFill="1" applyBorder="1" applyAlignment="1" applyProtection="1">
      <alignment horizontal="left" vertical="top" wrapText="1" indent="1"/>
      <protection locked="0"/>
    </xf>
    <xf numFmtId="0" fontId="5" fillId="5" borderId="6" xfId="0" applyFont="1" applyFill="1" applyBorder="1" applyAlignment="1" applyProtection="1">
      <alignment horizontal="left" vertical="top" wrapText="1" indent="1"/>
      <protection locked="0"/>
    </xf>
    <xf numFmtId="0" fontId="5" fillId="5" borderId="7" xfId="0" applyFont="1" applyFill="1" applyBorder="1" applyAlignment="1" applyProtection="1">
      <alignment horizontal="left" vertical="top" wrapText="1" indent="1"/>
      <protection locked="0"/>
    </xf>
    <xf numFmtId="0" fontId="5" fillId="5" borderId="53" xfId="0" applyFont="1" applyFill="1" applyBorder="1" applyAlignment="1" applyProtection="1">
      <alignment horizontal="left" vertical="top" wrapText="1" indent="1"/>
      <protection locked="0"/>
    </xf>
    <xf numFmtId="0" fontId="5" fillId="5" borderId="0" xfId="0" applyFont="1" applyFill="1" applyAlignment="1" applyProtection="1">
      <alignment horizontal="left" vertical="top" wrapText="1" indent="1"/>
      <protection locked="0"/>
    </xf>
    <xf numFmtId="0" fontId="5" fillId="5" borderId="54" xfId="0" applyFont="1" applyFill="1" applyBorder="1" applyAlignment="1" applyProtection="1">
      <alignment horizontal="left" vertical="top" wrapText="1" indent="1"/>
      <protection locked="0"/>
    </xf>
    <xf numFmtId="0" fontId="5" fillId="5" borderId="8" xfId="0" applyFont="1" applyFill="1" applyBorder="1" applyAlignment="1" applyProtection="1">
      <alignment horizontal="left" vertical="top" wrapText="1" indent="1"/>
      <protection locked="0"/>
    </xf>
    <xf numFmtId="0" fontId="5" fillId="5" borderId="9" xfId="0" applyFont="1" applyFill="1" applyBorder="1" applyAlignment="1" applyProtection="1">
      <alignment horizontal="left" vertical="top" wrapText="1" indent="1"/>
      <protection locked="0"/>
    </xf>
    <xf numFmtId="0" fontId="5" fillId="5" borderId="10" xfId="0" applyFont="1" applyFill="1" applyBorder="1" applyAlignment="1" applyProtection="1">
      <alignment horizontal="left" vertical="top" wrapText="1" indent="1"/>
      <protection locked="0"/>
    </xf>
    <xf numFmtId="0" fontId="29" fillId="9" borderId="179" xfId="5" applyFont="1" applyFill="1" applyBorder="1" applyAlignment="1">
      <alignment horizontal="left" vertical="center" indent="1"/>
    </xf>
    <xf numFmtId="0" fontId="29" fillId="9" borderId="180" xfId="5" applyFont="1" applyFill="1" applyBorder="1" applyAlignment="1">
      <alignment horizontal="left" vertical="center" indent="1"/>
    </xf>
    <xf numFmtId="0" fontId="29" fillId="9" borderId="182" xfId="5" applyFont="1" applyFill="1" applyBorder="1" applyAlignment="1">
      <alignment horizontal="left" vertical="center" indent="1"/>
    </xf>
    <xf numFmtId="0" fontId="29" fillId="9" borderId="183" xfId="5" applyFont="1" applyFill="1" applyBorder="1" applyAlignment="1">
      <alignment horizontal="left" vertical="center" indent="1"/>
    </xf>
    <xf numFmtId="0" fontId="29" fillId="9" borderId="185" xfId="5" applyFont="1" applyFill="1" applyBorder="1" applyAlignment="1">
      <alignment horizontal="left" vertical="center" indent="1"/>
    </xf>
    <xf numFmtId="0" fontId="29" fillId="9" borderId="186" xfId="5" applyFont="1" applyFill="1" applyBorder="1" applyAlignment="1">
      <alignment horizontal="left" vertical="center" indent="1"/>
    </xf>
    <xf numFmtId="0" fontId="34" fillId="9" borderId="180" xfId="5" applyFont="1" applyFill="1" applyBorder="1" applyAlignment="1">
      <alignment horizontal="left" vertical="center" wrapText="1" indent="1"/>
    </xf>
    <xf numFmtId="0" fontId="34" fillId="9" borderId="181" xfId="5" applyFont="1" applyFill="1" applyBorder="1" applyAlignment="1">
      <alignment horizontal="left" vertical="center" wrapText="1" indent="1"/>
    </xf>
    <xf numFmtId="0" fontId="34" fillId="9" borderId="183" xfId="5" applyFont="1" applyFill="1" applyBorder="1" applyAlignment="1">
      <alignment horizontal="left" vertical="center" wrapText="1" indent="1"/>
    </xf>
    <xf numFmtId="0" fontId="34" fillId="9" borderId="184" xfId="5" applyFont="1" applyFill="1" applyBorder="1" applyAlignment="1">
      <alignment horizontal="left" vertical="center" wrapText="1" indent="1"/>
    </xf>
    <xf numFmtId="0" fontId="34" fillId="9" borderId="186" xfId="5" applyFont="1" applyFill="1" applyBorder="1" applyAlignment="1">
      <alignment horizontal="left" vertical="center" wrapText="1" indent="1"/>
    </xf>
    <xf numFmtId="0" fontId="34" fillId="9" borderId="187" xfId="5" applyFont="1" applyFill="1" applyBorder="1" applyAlignment="1">
      <alignment horizontal="left" vertical="center" wrapText="1" indent="1"/>
    </xf>
    <xf numFmtId="0" fontId="11" fillId="3" borderId="1" xfId="1" applyFont="1" applyFill="1" applyBorder="1" applyAlignment="1">
      <alignment horizontal="center" vertical="center"/>
    </xf>
    <xf numFmtId="0" fontId="11" fillId="3" borderId="3" xfId="1" applyFont="1" applyFill="1" applyBorder="1" applyAlignment="1">
      <alignment horizontal="center" vertical="center"/>
    </xf>
    <xf numFmtId="0" fontId="11" fillId="3" borderId="2" xfId="1" applyFont="1" applyFill="1" applyBorder="1" applyAlignment="1">
      <alignment horizontal="center" vertical="center"/>
    </xf>
    <xf numFmtId="0" fontId="16" fillId="2" borderId="40" xfId="0" applyFont="1" applyFill="1" applyBorder="1" applyAlignment="1" applyProtection="1">
      <alignment horizontal="left" vertical="top" wrapText="1"/>
      <protection hidden="1"/>
    </xf>
    <xf numFmtId="0" fontId="16" fillId="2" borderId="41" xfId="0" applyFont="1" applyFill="1" applyBorder="1" applyAlignment="1" applyProtection="1">
      <alignment horizontal="left" vertical="top" wrapText="1"/>
      <protection hidden="1"/>
    </xf>
    <xf numFmtId="0" fontId="16" fillId="2" borderId="42" xfId="0" applyFont="1" applyFill="1" applyBorder="1" applyAlignment="1" applyProtection="1">
      <alignment horizontal="left" vertical="top" wrapText="1"/>
      <protection hidden="1"/>
    </xf>
    <xf numFmtId="0" fontId="16" fillId="2" borderId="43" xfId="0" applyFont="1" applyFill="1" applyBorder="1" applyAlignment="1" applyProtection="1">
      <alignment horizontal="left" vertical="top" wrapText="1"/>
      <protection hidden="1"/>
    </xf>
    <xf numFmtId="0" fontId="16" fillId="2" borderId="44" xfId="0" applyFont="1" applyFill="1" applyBorder="1" applyAlignment="1" applyProtection="1">
      <alignment horizontal="left" vertical="top" wrapText="1"/>
      <protection hidden="1"/>
    </xf>
    <xf numFmtId="0" fontId="16" fillId="2" borderId="45" xfId="0" applyFont="1" applyFill="1" applyBorder="1" applyAlignment="1" applyProtection="1">
      <alignment horizontal="left" vertical="top" wrapText="1"/>
      <protection hidden="1"/>
    </xf>
    <xf numFmtId="164" fontId="7" fillId="2" borderId="27" xfId="0" applyNumberFormat="1" applyFont="1" applyFill="1" applyBorder="1" applyAlignment="1">
      <alignment horizontal="right"/>
    </xf>
    <xf numFmtId="164" fontId="7" fillId="2" borderId="28" xfId="0" applyNumberFormat="1" applyFont="1" applyFill="1" applyBorder="1" applyAlignment="1">
      <alignment horizontal="right"/>
    </xf>
    <xf numFmtId="164" fontId="12" fillId="2" borderId="30" xfId="0" applyNumberFormat="1" applyFont="1" applyFill="1" applyBorder="1" applyAlignment="1">
      <alignment horizontal="right"/>
    </xf>
    <xf numFmtId="164" fontId="12" fillId="2" borderId="32" xfId="0" applyNumberFormat="1" applyFont="1" applyFill="1" applyBorder="1" applyAlignment="1">
      <alignment horizontal="right"/>
    </xf>
    <xf numFmtId="164" fontId="7" fillId="2" borderId="21" xfId="0" applyNumberFormat="1" applyFont="1" applyFill="1" applyBorder="1" applyAlignment="1">
      <alignment horizontal="right"/>
    </xf>
    <xf numFmtId="164" fontId="7" fillId="2" borderId="22" xfId="0" applyNumberFormat="1" applyFont="1" applyFill="1" applyBorder="1" applyAlignment="1">
      <alignment horizontal="right"/>
    </xf>
    <xf numFmtId="164" fontId="12" fillId="2" borderId="1" xfId="0" applyNumberFormat="1" applyFont="1" applyFill="1" applyBorder="1" applyAlignment="1">
      <alignment horizontal="right"/>
    </xf>
    <xf numFmtId="164" fontId="12" fillId="2" borderId="3" xfId="0" applyNumberFormat="1" applyFont="1" applyFill="1" applyBorder="1" applyAlignment="1">
      <alignment horizontal="right"/>
    </xf>
  </cellXfs>
  <cellStyles count="15">
    <cellStyle name="Comma" xfId="9" builtinId="3"/>
    <cellStyle name="Comma 2" xfId="13" xr:uid="{BAF09CDA-B536-4E1F-8D5F-75392F101C34}"/>
    <cellStyle name="Currency" xfId="3" builtinId="4"/>
    <cellStyle name="Currency 2" xfId="11" xr:uid="{0F4A1A55-DC85-439A-B66F-A3172858179E}"/>
    <cellStyle name="Currency 3" xfId="7" xr:uid="{CDC6070B-1241-4818-B4AC-5D46E6574DF4}"/>
    <cellStyle name="Currency 3 2" xfId="12" xr:uid="{FA3FF594-6276-4725-A41C-EF29BD700079}"/>
    <cellStyle name="Hyperlink" xfId="2" builtinId="8"/>
    <cellStyle name="Normal" xfId="0" builtinId="0"/>
    <cellStyle name="Normal 10 2" xfId="14" xr:uid="{1C3D230D-EAB9-406F-95EA-6CE804943262}"/>
    <cellStyle name="Normal 19 2" xfId="6" xr:uid="{02C6F126-20B7-4F01-8BCF-1676689F59AD}"/>
    <cellStyle name="Normal 2" xfId="1" xr:uid="{00000000-0005-0000-0000-000002000000}"/>
    <cellStyle name="Normal 2 2" xfId="10" xr:uid="{2396D91C-EA12-4CD4-8F89-D174647828B2}"/>
    <cellStyle name="Normal 3" xfId="5" xr:uid="{116B1526-6342-43AD-881A-A2E8C3741F8F}"/>
    <cellStyle name="Normal 4" xfId="8" xr:uid="{A046F303-9944-4B9E-8974-9D8903EFBA87}"/>
    <cellStyle name="Percent" xfId="4" builtinId="5"/>
  </cellStyles>
  <dxfs count="121">
    <dxf>
      <font>
        <color rgb="FFFF0000"/>
      </font>
      <fill>
        <patternFill>
          <bgColor theme="3" tint="9.9948118533890809E-2"/>
        </patternFill>
      </fill>
    </dxf>
    <dxf>
      <font>
        <color rgb="FF00B050"/>
      </font>
    </dxf>
    <dxf>
      <font>
        <b val="0"/>
        <i val="0"/>
        <strike val="0"/>
        <color theme="1" tint="0.499984740745262"/>
      </font>
      <fill>
        <patternFill>
          <bgColor theme="4" tint="0.79998168889431442"/>
        </patternFill>
      </fill>
    </dxf>
    <dxf>
      <font>
        <color theme="1" tint="0.34998626667073579"/>
      </font>
      <fill>
        <patternFill>
          <bgColor rgb="FFFFCCCC"/>
        </patternFill>
      </fill>
    </dxf>
    <dxf>
      <font>
        <color rgb="FFFF0000"/>
      </font>
      <fill>
        <patternFill>
          <bgColor theme="3" tint="9.9948118533890809E-2"/>
        </patternFill>
      </fill>
    </dxf>
    <dxf>
      <font>
        <color rgb="FF00B050"/>
      </font>
    </dxf>
    <dxf>
      <font>
        <color rgb="FF006100"/>
      </font>
      <fill>
        <patternFill>
          <bgColor rgb="FFC6EFCE"/>
        </patternFill>
      </fill>
    </dxf>
    <dxf>
      <font>
        <color rgb="FF9C0006"/>
      </font>
      <fill>
        <patternFill>
          <bgColor rgb="FFFFC7CE"/>
        </patternFill>
      </fill>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006100"/>
      </font>
      <fill>
        <patternFill>
          <bgColor rgb="FFC6EF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006100"/>
      </font>
      <fill>
        <patternFill>
          <bgColor rgb="FFC6EF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9C0006"/>
      </font>
      <fill>
        <patternFill>
          <bgColor rgb="FFFFC7CE"/>
        </patternFill>
      </fill>
    </dxf>
    <dxf>
      <font>
        <color rgb="FF00B050"/>
      </font>
    </dxf>
    <dxf>
      <font>
        <color rgb="FFFF0000"/>
      </font>
      <fill>
        <patternFill>
          <bgColor theme="3" tint="9.9948118533890809E-2"/>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006100"/>
      </font>
      <fill>
        <patternFill>
          <bgColor rgb="FFC6EFCE"/>
        </patternFill>
      </fill>
    </dxf>
    <dxf>
      <font>
        <color rgb="FF9C0006"/>
      </font>
      <fill>
        <patternFill>
          <bgColor rgb="FFFFC7CE"/>
        </patternFill>
      </fill>
    </dxf>
    <dxf>
      <font>
        <color rgb="FFFF0000"/>
      </font>
      <fill>
        <patternFill>
          <bgColor theme="3" tint="9.9948118533890809E-2"/>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FF0000"/>
      </font>
      <fill>
        <patternFill>
          <bgColor theme="3" tint="9.9948118533890809E-2"/>
        </patternFill>
      </fill>
    </dxf>
    <dxf>
      <font>
        <color rgb="FF00B050"/>
      </font>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s>
  <tableStyles count="0" defaultTableStyle="TableStyleMedium2" defaultPivotStyle="PivotStyleLight16"/>
  <colors>
    <mruColors>
      <color rgb="FF808080"/>
      <color rgb="FF153D64"/>
      <color rgb="FFFFFFCC"/>
      <color rgb="FF203764"/>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063FB-3F59-4A1F-9669-C2BAA6EB9ED5}">
  <sheetPr codeName="Sheet1"/>
  <dimension ref="B15:F27"/>
  <sheetViews>
    <sheetView showGridLines="0" workbookViewId="0">
      <selection activeCell="D11" sqref="D11"/>
    </sheetView>
  </sheetViews>
  <sheetFormatPr defaultColWidth="9.1796875" defaultRowHeight="15.5" x14ac:dyDescent="0.35"/>
  <cols>
    <col min="1" max="1" width="9.1796875" style="33"/>
    <col min="2" max="2" width="11" style="33" bestFit="1" customWidth="1"/>
    <col min="3" max="3" width="13" style="33" bestFit="1" customWidth="1"/>
    <col min="4" max="4" width="18.54296875" style="33" bestFit="1" customWidth="1"/>
    <col min="5" max="5" width="27.1796875" style="33" bestFit="1" customWidth="1"/>
    <col min="6" max="6" width="12.453125" style="33" bestFit="1" customWidth="1"/>
    <col min="7" max="10" width="9.1796875" style="33"/>
    <col min="11" max="11" width="43.54296875" style="33" bestFit="1" customWidth="1"/>
    <col min="12" max="12" width="13.453125" style="33" customWidth="1"/>
    <col min="13" max="13" width="28.1796875" style="33" customWidth="1"/>
    <col min="14" max="14" width="42.81640625" style="33" customWidth="1"/>
    <col min="15" max="15" width="16.54296875" style="33" customWidth="1"/>
    <col min="16" max="16384" width="9.1796875" style="33"/>
  </cols>
  <sheetData>
    <row r="15" spans="2:6" x14ac:dyDescent="0.35">
      <c r="B15" s="34" t="s">
        <v>0</v>
      </c>
      <c r="C15" s="34" t="s">
        <v>1</v>
      </c>
      <c r="D15" s="34" t="s">
        <v>2</v>
      </c>
      <c r="E15" s="34" t="s">
        <v>3</v>
      </c>
      <c r="F15" s="34" t="s">
        <v>4</v>
      </c>
    </row>
    <row r="16" spans="2:6" x14ac:dyDescent="0.35">
      <c r="B16" s="35" t="s">
        <v>5</v>
      </c>
      <c r="C16" s="36">
        <v>46115</v>
      </c>
      <c r="D16" s="37" t="s">
        <v>6</v>
      </c>
      <c r="E16" s="37" t="s">
        <v>7</v>
      </c>
      <c r="F16" s="37" t="s">
        <v>8</v>
      </c>
    </row>
    <row r="17" spans="2:6" x14ac:dyDescent="0.35">
      <c r="B17" s="35" t="s">
        <v>9</v>
      </c>
      <c r="C17" s="36">
        <v>46129</v>
      </c>
      <c r="D17" s="37" t="s">
        <v>6</v>
      </c>
      <c r="E17" s="37" t="s">
        <v>10</v>
      </c>
      <c r="F17" s="37" t="s">
        <v>8</v>
      </c>
    </row>
    <row r="18" spans="2:6" x14ac:dyDescent="0.35">
      <c r="B18" s="35" t="s">
        <v>11</v>
      </c>
      <c r="C18" s="36">
        <v>46132</v>
      </c>
      <c r="D18" s="35" t="s">
        <v>6</v>
      </c>
      <c r="E18" s="37" t="s">
        <v>12</v>
      </c>
      <c r="F18" s="37" t="s">
        <v>8</v>
      </c>
    </row>
    <row r="19" spans="2:6" x14ac:dyDescent="0.35">
      <c r="B19" s="35"/>
      <c r="C19" s="36"/>
      <c r="D19" s="35"/>
      <c r="E19" s="37"/>
      <c r="F19" s="37"/>
    </row>
    <row r="20" spans="2:6" x14ac:dyDescent="0.35">
      <c r="B20" s="35"/>
      <c r="C20" s="36"/>
      <c r="D20" s="35"/>
      <c r="E20" s="37"/>
      <c r="F20" s="37"/>
    </row>
    <row r="21" spans="2:6" x14ac:dyDescent="0.35">
      <c r="B21" s="35"/>
      <c r="C21" s="36"/>
      <c r="D21" s="35"/>
      <c r="E21" s="37"/>
      <c r="F21" s="37"/>
    </row>
    <row r="22" spans="2:6" x14ac:dyDescent="0.35">
      <c r="B22" s="35"/>
      <c r="C22" s="36"/>
      <c r="D22" s="35"/>
      <c r="E22" s="37"/>
      <c r="F22" s="37"/>
    </row>
    <row r="23" spans="2:6" x14ac:dyDescent="0.35">
      <c r="B23" s="35"/>
      <c r="C23" s="36"/>
      <c r="D23" s="35"/>
      <c r="E23" s="37"/>
      <c r="F23" s="37"/>
    </row>
    <row r="24" spans="2:6" x14ac:dyDescent="0.35">
      <c r="B24" s="35"/>
      <c r="C24" s="36"/>
      <c r="D24" s="35"/>
      <c r="E24" s="37"/>
      <c r="F24" s="37"/>
    </row>
    <row r="25" spans="2:6" x14ac:dyDescent="0.35">
      <c r="B25" s="35"/>
      <c r="C25" s="36"/>
      <c r="D25" s="35"/>
      <c r="E25" s="37"/>
      <c r="F25" s="37"/>
    </row>
    <row r="26" spans="2:6" x14ac:dyDescent="0.35">
      <c r="B26" s="35"/>
      <c r="C26" s="36"/>
      <c r="D26" s="35"/>
      <c r="E26" s="37"/>
      <c r="F26" s="37"/>
    </row>
    <row r="27" spans="2:6" x14ac:dyDescent="0.35">
      <c r="B27" s="35"/>
      <c r="C27" s="36"/>
      <c r="D27" s="35"/>
      <c r="E27" s="37"/>
      <c r="F27" s="37"/>
    </row>
  </sheetData>
  <sheetProtection algorithmName="SHA-512" hashValue="a+MPjHGXueCD0H1hlKZTq1iFkQ+JIUz6gK1/EWhmNjSzcge+7hEGPwwzjHdTrwEEpmucYh+K3N/mf0B1rSxNlg==" saltValue="lwgBpTFl3a6KQCM616Ge4A==" spinCount="100000" sheet="1" objects="1" scenarios="1"/>
  <phoneticPr fontId="46"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AU775"/>
  <sheetViews>
    <sheetView topLeftCell="A11" zoomScale="70" zoomScaleNormal="70" workbookViewId="0">
      <selection activeCell="Z12" sqref="Z12"/>
    </sheetView>
  </sheetViews>
  <sheetFormatPr defaultColWidth="10.54296875" defaultRowHeight="15.5" x14ac:dyDescent="0.35"/>
  <cols>
    <col min="1" max="1" width="9.453125" style="6" bestFit="1" customWidth="1"/>
    <col min="2" max="2" width="8.1796875" style="6" customWidth="1"/>
    <col min="3" max="3" width="36.54296875" style="6" customWidth="1"/>
    <col min="4" max="4" width="27.54296875" style="6" bestFit="1" customWidth="1"/>
    <col min="5" max="29" width="18.81640625" style="6" customWidth="1"/>
    <col min="30" max="47" width="18.81640625" style="1" customWidth="1"/>
    <col min="48" max="131" width="18.81640625" style="6" customWidth="1"/>
    <col min="132" max="132" width="3.453125" style="6" customWidth="1"/>
    <col min="133" max="151" width="18.81640625" style="6" customWidth="1"/>
    <col min="152" max="16384" width="10.54296875" style="6"/>
  </cols>
  <sheetData>
    <row r="1" spans="1:47" s="1" customFormat="1" ht="30" customHeight="1" x14ac:dyDescent="0.35"/>
    <row r="2" spans="1:47" s="1" customFormat="1" ht="30" customHeight="1" x14ac:dyDescent="0.35">
      <c r="C2" s="444" t="str">
        <f>'1. Declaration'!C2</f>
        <v>GRANT COST REGISTER</v>
      </c>
      <c r="D2" s="445"/>
      <c r="E2" s="447" t="str">
        <f>+'1. Declaration'!E2</f>
        <v>Jobs Guarantee</v>
      </c>
      <c r="F2" s="448"/>
    </row>
    <row r="3" spans="1:47" s="1" customFormat="1" ht="12" customHeight="1" x14ac:dyDescent="0.35">
      <c r="E3" s="57"/>
      <c r="F3" s="57"/>
    </row>
    <row r="4" spans="1:47" s="1" customFormat="1" ht="30" customHeight="1" x14ac:dyDescent="0.35">
      <c r="C4" s="444" t="str" cm="1">
        <f t="array" ref="C4:D4">'1. Declaration'!C4:D4</f>
        <v>BIDDER NAME:</v>
      </c>
      <c r="D4" s="445">
        <v>0</v>
      </c>
      <c r="E4" s="447">
        <f>+'1. Declaration'!E4</f>
        <v>0</v>
      </c>
      <c r="F4" s="448"/>
    </row>
    <row r="5" spans="1:47" s="1" customFormat="1" ht="12" customHeight="1" thickBot="1" x14ac:dyDescent="0.4">
      <c r="E5" s="57"/>
      <c r="F5" s="57"/>
      <c r="I5" s="120"/>
      <c r="J5" s="120"/>
      <c r="K5" s="120"/>
      <c r="L5" s="120"/>
    </row>
    <row r="6" spans="1:47" s="18" customFormat="1" ht="30" customHeight="1" thickBot="1" x14ac:dyDescent="0.4">
      <c r="A6" s="120"/>
      <c r="B6" s="120"/>
      <c r="C6" s="444" t="s">
        <v>60</v>
      </c>
      <c r="D6" s="445"/>
      <c r="E6" s="447" t="str">
        <f ca="1">MID(CELL("filename",B2),FIND("]",CELL("filename",B2))+1,99)</f>
        <v>4. Subcontractor Profile</v>
      </c>
      <c r="F6" s="448"/>
      <c r="G6" s="1"/>
      <c r="H6" s="139"/>
      <c r="I6" s="44" t="s">
        <v>238</v>
      </c>
      <c r="J6" s="46"/>
      <c r="K6" s="46"/>
      <c r="L6" s="47">
        <f ca="1">+'Error Checks'!E23</f>
        <v>0</v>
      </c>
      <c r="M6" s="120"/>
      <c r="N6" s="120"/>
      <c r="O6" s="1"/>
      <c r="P6" s="1"/>
      <c r="Q6" s="1"/>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20"/>
    </row>
    <row r="7" spans="1:47" s="1" customFormat="1" ht="12" customHeight="1" thickBot="1" x14ac:dyDescent="0.4">
      <c r="E7" s="57"/>
      <c r="F7" s="57"/>
      <c r="I7" s="120"/>
      <c r="J7" s="120"/>
      <c r="K7" s="120"/>
      <c r="L7" s="120"/>
    </row>
    <row r="8" spans="1:47" s="1" customFormat="1" ht="30" customHeight="1" thickBot="1" x14ac:dyDescent="0.4">
      <c r="C8" s="444" t="s">
        <v>285</v>
      </c>
      <c r="D8" s="588"/>
      <c r="E8" s="447">
        <f>+'1. Declaration'!E8</f>
        <v>0</v>
      </c>
      <c r="F8" s="448"/>
      <c r="I8" s="44" t="s">
        <v>61</v>
      </c>
      <c r="J8" s="46"/>
      <c r="K8" s="48"/>
      <c r="L8" s="47">
        <f>COUNTIF(A11:A143,FALSE)</f>
        <v>0</v>
      </c>
    </row>
    <row r="9" spans="1:47" s="1" customFormat="1" x14ac:dyDescent="0.35"/>
    <row r="10" spans="1:47" s="18" customFormat="1" ht="30" customHeight="1" x14ac:dyDescent="0.35">
      <c r="A10" s="1"/>
      <c r="B10" s="120"/>
      <c r="C10" s="289"/>
      <c r="D10" s="289"/>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
    </row>
    <row r="11" spans="1:47" s="18" customFormat="1" ht="190.5" customHeight="1" x14ac:dyDescent="0.35">
      <c r="A11" s="1"/>
      <c r="B11" s="120"/>
      <c r="C11" s="585" t="s">
        <v>313</v>
      </c>
      <c r="D11" s="586"/>
      <c r="E11" s="586"/>
      <c r="F11" s="586"/>
      <c r="G11" s="586"/>
      <c r="H11" s="586"/>
      <c r="I11" s="586"/>
      <c r="J11" s="586"/>
      <c r="K11" s="586"/>
      <c r="L11" s="586"/>
      <c r="M11" s="586"/>
      <c r="N11" s="587"/>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
    </row>
    <row r="12" spans="1:47" s="1" customFormat="1" ht="18" customHeight="1" x14ac:dyDescent="0.35"/>
    <row r="13" spans="1:47" s="1" customFormat="1" x14ac:dyDescent="0.35"/>
    <row r="14" spans="1:47" s="62" customFormat="1" ht="30" customHeight="1" x14ac:dyDescent="0.35">
      <c r="A14" s="143"/>
      <c r="B14" s="143"/>
      <c r="C14" s="593" t="s">
        <v>115</v>
      </c>
      <c r="D14" s="594"/>
      <c r="E14" s="595"/>
      <c r="F14" s="291" t="s">
        <v>80</v>
      </c>
      <c r="G14" s="581" t="s">
        <v>82</v>
      </c>
      <c r="H14" s="582"/>
      <c r="I14" s="582"/>
      <c r="J14" s="582"/>
      <c r="K14" s="582"/>
      <c r="L14" s="582"/>
      <c r="M14" s="582"/>
      <c r="N14" s="582"/>
      <c r="O14" s="582"/>
      <c r="P14" s="582"/>
      <c r="Q14" s="582"/>
      <c r="R14" s="583"/>
      <c r="S14" s="581" t="s">
        <v>83</v>
      </c>
      <c r="T14" s="582"/>
      <c r="U14" s="582"/>
      <c r="V14" s="582"/>
      <c r="W14" s="582"/>
      <c r="X14" s="582"/>
      <c r="Y14" s="582"/>
      <c r="Z14" s="582"/>
      <c r="AA14" s="582"/>
      <c r="AB14" s="582"/>
      <c r="AC14" s="582"/>
      <c r="AD14" s="583"/>
      <c r="AE14" s="581" t="s">
        <v>84</v>
      </c>
      <c r="AF14" s="582"/>
      <c r="AG14" s="582"/>
      <c r="AH14" s="582"/>
      <c r="AI14" s="582"/>
      <c r="AJ14" s="582"/>
      <c r="AK14" s="582"/>
      <c r="AL14" s="582"/>
      <c r="AM14" s="582"/>
      <c r="AN14" s="582"/>
      <c r="AO14" s="582"/>
      <c r="AP14" s="584"/>
      <c r="AQ14" s="1"/>
      <c r="AR14" s="143"/>
      <c r="AS14" s="143"/>
      <c r="AT14" s="143"/>
      <c r="AU14" s="143"/>
    </row>
    <row r="15" spans="1:47" s="63" customFormat="1" ht="77.5" x14ac:dyDescent="0.35">
      <c r="A15" s="120"/>
      <c r="B15" s="120"/>
      <c r="C15" s="59" t="s">
        <v>116</v>
      </c>
      <c r="D15" s="66" t="s">
        <v>259</v>
      </c>
      <c r="E15" s="66" t="s">
        <v>260</v>
      </c>
      <c r="F15" s="66" t="str">
        <f>'3. Indirect Staff Profile'!D15</f>
        <v>Month 0 Implementation Costs</v>
      </c>
      <c r="G15" s="60">
        <f>'3. Indirect Staff Profile'!E15</f>
        <v>46327</v>
      </c>
      <c r="H15" s="60">
        <f>'3. Indirect Staff Profile'!F15</f>
        <v>46358</v>
      </c>
      <c r="I15" s="60">
        <f>'3. Indirect Staff Profile'!G15</f>
        <v>46389</v>
      </c>
      <c r="J15" s="60">
        <f>'3. Indirect Staff Profile'!H15</f>
        <v>46420</v>
      </c>
      <c r="K15" s="60">
        <f>'3. Indirect Staff Profile'!I15</f>
        <v>46451</v>
      </c>
      <c r="L15" s="60">
        <f>'3. Indirect Staff Profile'!J15</f>
        <v>46482</v>
      </c>
      <c r="M15" s="60">
        <f>'3. Indirect Staff Profile'!K15</f>
        <v>46513</v>
      </c>
      <c r="N15" s="60">
        <f>'3. Indirect Staff Profile'!L15</f>
        <v>46544</v>
      </c>
      <c r="O15" s="60">
        <f>'3. Indirect Staff Profile'!M15</f>
        <v>46575</v>
      </c>
      <c r="P15" s="60">
        <f>'3. Indirect Staff Profile'!N15</f>
        <v>46606</v>
      </c>
      <c r="Q15" s="60">
        <f>'3. Indirect Staff Profile'!O15</f>
        <v>46637</v>
      </c>
      <c r="R15" s="60">
        <f>'3. Indirect Staff Profile'!P15</f>
        <v>46668</v>
      </c>
      <c r="S15" s="60">
        <f>'3. Indirect Staff Profile'!Q15</f>
        <v>46699</v>
      </c>
      <c r="T15" s="60">
        <f>'3. Indirect Staff Profile'!R15</f>
        <v>46730</v>
      </c>
      <c r="U15" s="60">
        <f>'3. Indirect Staff Profile'!S15</f>
        <v>46761</v>
      </c>
      <c r="V15" s="60">
        <f>'3. Indirect Staff Profile'!T15</f>
        <v>46792</v>
      </c>
      <c r="W15" s="60">
        <f>'3. Indirect Staff Profile'!U15</f>
        <v>46823</v>
      </c>
      <c r="X15" s="60">
        <f>'3. Indirect Staff Profile'!V15</f>
        <v>46854</v>
      </c>
      <c r="Y15" s="60">
        <f>'3. Indirect Staff Profile'!W15</f>
        <v>46885</v>
      </c>
      <c r="Z15" s="60">
        <f>'3. Indirect Staff Profile'!X15</f>
        <v>46916</v>
      </c>
      <c r="AA15" s="60">
        <f>'3. Indirect Staff Profile'!Y15</f>
        <v>46947</v>
      </c>
      <c r="AB15" s="60">
        <f>'3. Indirect Staff Profile'!Z15</f>
        <v>46978</v>
      </c>
      <c r="AC15" s="60">
        <f>'3. Indirect Staff Profile'!AA15</f>
        <v>47009</v>
      </c>
      <c r="AD15" s="60">
        <f>'3. Indirect Staff Profile'!AB15</f>
        <v>47040</v>
      </c>
      <c r="AE15" s="60">
        <f>'3. Indirect Staff Profile'!AC15</f>
        <v>47071</v>
      </c>
      <c r="AF15" s="60">
        <f>'3. Indirect Staff Profile'!AD15</f>
        <v>47102</v>
      </c>
      <c r="AG15" s="60">
        <f>'3. Indirect Staff Profile'!AE15</f>
        <v>47133</v>
      </c>
      <c r="AH15" s="60">
        <f>'3. Indirect Staff Profile'!AF15</f>
        <v>47164</v>
      </c>
      <c r="AI15" s="60">
        <f>'3. Indirect Staff Profile'!AG15</f>
        <v>47195</v>
      </c>
      <c r="AJ15" s="60">
        <f>'3. Indirect Staff Profile'!AH15</f>
        <v>47226</v>
      </c>
      <c r="AK15" s="60">
        <f>'3. Indirect Staff Profile'!AI15</f>
        <v>47257</v>
      </c>
      <c r="AL15" s="60">
        <f>'3. Indirect Staff Profile'!AJ15</f>
        <v>47288</v>
      </c>
      <c r="AM15" s="60">
        <f>'3. Indirect Staff Profile'!AK15</f>
        <v>47319</v>
      </c>
      <c r="AN15" s="60">
        <f>'3. Indirect Staff Profile'!AL15</f>
        <v>47350</v>
      </c>
      <c r="AO15" s="60">
        <f>'3. Indirect Staff Profile'!AM15</f>
        <v>47381</v>
      </c>
      <c r="AP15" s="307">
        <f>'3. Indirect Staff Profile'!AN15</f>
        <v>47412</v>
      </c>
      <c r="AQ15" s="1"/>
      <c r="AR15" s="1"/>
    </row>
    <row r="16" spans="1:47" s="61" customFormat="1" ht="22.5" customHeight="1" x14ac:dyDescent="0.35">
      <c r="A16" s="144" t="b">
        <f t="shared" ref="A16:A55" si="0">IF(--ISERROR(SUM(D16:U16))=0,TRUE,FALSE)</f>
        <v>1</v>
      </c>
      <c r="B16" s="145"/>
      <c r="C16" s="65"/>
      <c r="D16" s="148"/>
      <c r="E16" s="151">
        <v>0</v>
      </c>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1"/>
      <c r="AR16" s="1"/>
    </row>
    <row r="17" spans="1:44" s="61" customFormat="1" ht="22.5" customHeight="1" x14ac:dyDescent="0.35">
      <c r="A17" s="144" t="b">
        <f t="shared" si="0"/>
        <v>1</v>
      </c>
      <c r="B17" s="145"/>
      <c r="C17" s="64"/>
      <c r="D17" s="146"/>
      <c r="E17" s="151">
        <v>0</v>
      </c>
      <c r="F17" s="419"/>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1"/>
      <c r="AR17" s="1"/>
    </row>
    <row r="18" spans="1:44" s="61" customFormat="1" ht="22.5" customHeight="1" x14ac:dyDescent="0.35">
      <c r="A18" s="144" t="b">
        <f t="shared" si="0"/>
        <v>1</v>
      </c>
      <c r="B18" s="145"/>
      <c r="C18" s="64"/>
      <c r="D18" s="146"/>
      <c r="E18" s="151">
        <v>0</v>
      </c>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1"/>
      <c r="AR18" s="1"/>
    </row>
    <row r="19" spans="1:44" s="61" customFormat="1" ht="22.5" customHeight="1" x14ac:dyDescent="0.35">
      <c r="A19" s="144" t="b">
        <f t="shared" si="0"/>
        <v>1</v>
      </c>
      <c r="B19" s="145"/>
      <c r="C19" s="64"/>
      <c r="D19" s="146"/>
      <c r="E19" s="151">
        <v>0</v>
      </c>
      <c r="F19" s="420"/>
      <c r="G19" s="420"/>
      <c r="H19" s="420"/>
      <c r="I19" s="420"/>
      <c r="J19" s="420"/>
      <c r="K19" s="420"/>
      <c r="L19" s="420"/>
      <c r="M19" s="420"/>
      <c r="N19" s="420"/>
      <c r="O19" s="420"/>
      <c r="P19" s="420"/>
      <c r="Q19" s="420"/>
      <c r="R19" s="420"/>
      <c r="S19" s="420"/>
      <c r="T19" s="420"/>
      <c r="U19" s="420"/>
      <c r="V19" s="420"/>
      <c r="W19" s="420"/>
      <c r="X19" s="420"/>
      <c r="Y19" s="420"/>
      <c r="Z19" s="420"/>
      <c r="AA19" s="420"/>
      <c r="AB19" s="420"/>
      <c r="AC19" s="420"/>
      <c r="AD19" s="420"/>
      <c r="AE19" s="420"/>
      <c r="AF19" s="420"/>
      <c r="AG19" s="420"/>
      <c r="AH19" s="420"/>
      <c r="AI19" s="420"/>
      <c r="AJ19" s="420"/>
      <c r="AK19" s="420"/>
      <c r="AL19" s="420"/>
      <c r="AM19" s="420"/>
      <c r="AN19" s="420"/>
      <c r="AO19" s="420"/>
      <c r="AP19" s="420"/>
      <c r="AQ19" s="1"/>
      <c r="AR19" s="1"/>
    </row>
    <row r="20" spans="1:44" s="61" customFormat="1" ht="22.5" customHeight="1" x14ac:dyDescent="0.35">
      <c r="A20" s="144" t="b">
        <f t="shared" si="0"/>
        <v>1</v>
      </c>
      <c r="B20" s="145"/>
      <c r="C20" s="64"/>
      <c r="D20" s="146"/>
      <c r="E20" s="151">
        <v>0</v>
      </c>
      <c r="F20" s="420"/>
      <c r="G20" s="420"/>
      <c r="H20" s="420"/>
      <c r="I20" s="420"/>
      <c r="J20" s="420"/>
      <c r="K20" s="420"/>
      <c r="L20" s="420"/>
      <c r="M20" s="420"/>
      <c r="N20" s="420"/>
      <c r="O20" s="420"/>
      <c r="P20" s="420"/>
      <c r="Q20" s="420"/>
      <c r="R20" s="420"/>
      <c r="S20" s="420"/>
      <c r="T20" s="420"/>
      <c r="U20" s="420"/>
      <c r="V20" s="420"/>
      <c r="W20" s="420"/>
      <c r="X20" s="420"/>
      <c r="Y20" s="420"/>
      <c r="Z20" s="420"/>
      <c r="AA20" s="420"/>
      <c r="AB20" s="420"/>
      <c r="AC20" s="420"/>
      <c r="AD20" s="420"/>
      <c r="AE20" s="420"/>
      <c r="AF20" s="420"/>
      <c r="AG20" s="420"/>
      <c r="AH20" s="420"/>
      <c r="AI20" s="420"/>
      <c r="AJ20" s="420"/>
      <c r="AK20" s="420"/>
      <c r="AL20" s="420"/>
      <c r="AM20" s="420"/>
      <c r="AN20" s="420"/>
      <c r="AO20" s="420"/>
      <c r="AP20" s="420"/>
      <c r="AQ20" s="1"/>
      <c r="AR20" s="1"/>
    </row>
    <row r="21" spans="1:44" s="61" customFormat="1" ht="22.5" customHeight="1" x14ac:dyDescent="0.35">
      <c r="A21" s="144" t="b">
        <f t="shared" si="0"/>
        <v>1</v>
      </c>
      <c r="B21" s="145"/>
      <c r="C21" s="64"/>
      <c r="D21" s="146"/>
      <c r="E21" s="151">
        <v>0</v>
      </c>
      <c r="F21" s="421"/>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1"/>
      <c r="AR21" s="1"/>
    </row>
    <row r="22" spans="1:44" s="61" customFormat="1" ht="22.5" customHeight="1" x14ac:dyDescent="0.35">
      <c r="A22" s="144" t="b">
        <f t="shared" si="0"/>
        <v>1</v>
      </c>
      <c r="B22" s="145"/>
      <c r="C22" s="64"/>
      <c r="D22" s="146"/>
      <c r="E22" s="151">
        <v>0</v>
      </c>
      <c r="F22" s="420"/>
      <c r="G22" s="420"/>
      <c r="H22" s="420"/>
      <c r="I22" s="420"/>
      <c r="J22" s="420"/>
      <c r="K22" s="420"/>
      <c r="L22" s="420"/>
      <c r="M22" s="420"/>
      <c r="N22" s="420"/>
      <c r="O22" s="420"/>
      <c r="P22" s="420"/>
      <c r="Q22" s="420"/>
      <c r="R22" s="420"/>
      <c r="S22" s="420"/>
      <c r="T22" s="420"/>
      <c r="U22" s="420"/>
      <c r="V22" s="420"/>
      <c r="W22" s="420"/>
      <c r="X22" s="420"/>
      <c r="Y22" s="420"/>
      <c r="Z22" s="420"/>
      <c r="AA22" s="420"/>
      <c r="AB22" s="420"/>
      <c r="AC22" s="420"/>
      <c r="AD22" s="420"/>
      <c r="AE22" s="420"/>
      <c r="AF22" s="420"/>
      <c r="AG22" s="420"/>
      <c r="AH22" s="420"/>
      <c r="AI22" s="420"/>
      <c r="AJ22" s="420"/>
      <c r="AK22" s="420"/>
      <c r="AL22" s="420"/>
      <c r="AM22" s="420"/>
      <c r="AN22" s="420"/>
      <c r="AO22" s="420"/>
      <c r="AP22" s="420"/>
      <c r="AQ22" s="1"/>
      <c r="AR22" s="1"/>
    </row>
    <row r="23" spans="1:44" s="61" customFormat="1" ht="22.5" customHeight="1" x14ac:dyDescent="0.35">
      <c r="A23" s="144" t="b">
        <f t="shared" si="0"/>
        <v>1</v>
      </c>
      <c r="B23" s="145"/>
      <c r="C23" s="64"/>
      <c r="D23" s="146"/>
      <c r="E23" s="151">
        <v>0</v>
      </c>
      <c r="F23" s="420"/>
      <c r="G23" s="420"/>
      <c r="H23" s="420"/>
      <c r="I23" s="420"/>
      <c r="J23" s="420"/>
      <c r="K23" s="420"/>
      <c r="L23" s="420"/>
      <c r="M23" s="420"/>
      <c r="N23" s="420"/>
      <c r="O23" s="420"/>
      <c r="P23" s="420"/>
      <c r="Q23" s="420"/>
      <c r="R23" s="420"/>
      <c r="S23" s="420"/>
      <c r="T23" s="420"/>
      <c r="U23" s="420"/>
      <c r="V23" s="420"/>
      <c r="W23" s="420"/>
      <c r="X23" s="420"/>
      <c r="Y23" s="420"/>
      <c r="Z23" s="420"/>
      <c r="AA23" s="420"/>
      <c r="AB23" s="420"/>
      <c r="AC23" s="420"/>
      <c r="AD23" s="420"/>
      <c r="AE23" s="420"/>
      <c r="AF23" s="420"/>
      <c r="AG23" s="420"/>
      <c r="AH23" s="420"/>
      <c r="AI23" s="420"/>
      <c r="AJ23" s="420"/>
      <c r="AK23" s="420"/>
      <c r="AL23" s="420"/>
      <c r="AM23" s="420"/>
      <c r="AN23" s="420"/>
      <c r="AO23" s="420"/>
      <c r="AP23" s="420"/>
      <c r="AQ23" s="1"/>
      <c r="AR23" s="1"/>
    </row>
    <row r="24" spans="1:44" s="61" customFormat="1" ht="22.5" customHeight="1" x14ac:dyDescent="0.35">
      <c r="A24" s="144" t="b">
        <f t="shared" si="0"/>
        <v>1</v>
      </c>
      <c r="B24" s="145"/>
      <c r="C24" s="64"/>
      <c r="D24" s="146"/>
      <c r="E24" s="151">
        <v>0</v>
      </c>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c r="AD24" s="420"/>
      <c r="AE24" s="420"/>
      <c r="AF24" s="420"/>
      <c r="AG24" s="420"/>
      <c r="AH24" s="420"/>
      <c r="AI24" s="420"/>
      <c r="AJ24" s="420"/>
      <c r="AK24" s="420"/>
      <c r="AL24" s="420"/>
      <c r="AM24" s="420"/>
      <c r="AN24" s="420"/>
      <c r="AO24" s="420"/>
      <c r="AP24" s="420"/>
      <c r="AQ24" s="1"/>
      <c r="AR24" s="1"/>
    </row>
    <row r="25" spans="1:44" s="61" customFormat="1" ht="22.5" customHeight="1" x14ac:dyDescent="0.35">
      <c r="A25" s="144" t="b">
        <f t="shared" si="0"/>
        <v>1</v>
      </c>
      <c r="B25" s="145"/>
      <c r="C25" s="64"/>
      <c r="D25" s="146"/>
      <c r="E25" s="151">
        <v>0</v>
      </c>
      <c r="F25" s="420"/>
      <c r="G25" s="420"/>
      <c r="H25" s="420"/>
      <c r="I25" s="420"/>
      <c r="J25" s="420"/>
      <c r="K25" s="420"/>
      <c r="L25" s="420"/>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420"/>
      <c r="AM25" s="420"/>
      <c r="AN25" s="420"/>
      <c r="AO25" s="420"/>
      <c r="AP25" s="420"/>
      <c r="AQ25" s="1"/>
      <c r="AR25" s="1"/>
    </row>
    <row r="26" spans="1:44" s="61" customFormat="1" ht="22.5" customHeight="1" x14ac:dyDescent="0.35">
      <c r="A26" s="144" t="b">
        <f t="shared" si="0"/>
        <v>1</v>
      </c>
      <c r="B26" s="145"/>
      <c r="C26" s="64"/>
      <c r="D26" s="146"/>
      <c r="E26" s="151">
        <v>0</v>
      </c>
      <c r="F26" s="420"/>
      <c r="G26" s="420"/>
      <c r="H26" s="420"/>
      <c r="I26" s="420"/>
      <c r="J26" s="420"/>
      <c r="K26" s="420"/>
      <c r="L26" s="420"/>
      <c r="M26" s="420"/>
      <c r="N26" s="420"/>
      <c r="O26" s="420"/>
      <c r="P26" s="420"/>
      <c r="Q26" s="420"/>
      <c r="R26" s="420"/>
      <c r="S26" s="420"/>
      <c r="T26" s="420"/>
      <c r="U26" s="420"/>
      <c r="V26" s="420"/>
      <c r="W26" s="420"/>
      <c r="X26" s="420"/>
      <c r="Y26" s="420"/>
      <c r="Z26" s="420"/>
      <c r="AA26" s="420"/>
      <c r="AB26" s="420"/>
      <c r="AC26" s="420"/>
      <c r="AD26" s="420"/>
      <c r="AE26" s="420"/>
      <c r="AF26" s="420"/>
      <c r="AG26" s="420"/>
      <c r="AH26" s="420"/>
      <c r="AI26" s="420"/>
      <c r="AJ26" s="420"/>
      <c r="AK26" s="420"/>
      <c r="AL26" s="420"/>
      <c r="AM26" s="420"/>
      <c r="AN26" s="420"/>
      <c r="AO26" s="420"/>
      <c r="AP26" s="420"/>
      <c r="AQ26" s="1"/>
      <c r="AR26" s="1"/>
    </row>
    <row r="27" spans="1:44" s="61" customFormat="1" ht="22.5" customHeight="1" x14ac:dyDescent="0.35">
      <c r="A27" s="144" t="b">
        <f t="shared" si="0"/>
        <v>1</v>
      </c>
      <c r="B27" s="145"/>
      <c r="C27" s="64"/>
      <c r="D27" s="146"/>
      <c r="E27" s="151">
        <v>0</v>
      </c>
      <c r="F27" s="420"/>
      <c r="G27" s="420"/>
      <c r="H27" s="420"/>
      <c r="I27" s="420"/>
      <c r="J27" s="420"/>
      <c r="K27" s="420"/>
      <c r="L27" s="420"/>
      <c r="M27" s="420"/>
      <c r="N27" s="420"/>
      <c r="O27" s="420"/>
      <c r="P27" s="420"/>
      <c r="Q27" s="420"/>
      <c r="R27" s="420"/>
      <c r="S27" s="420"/>
      <c r="T27" s="420"/>
      <c r="U27" s="420"/>
      <c r="V27" s="420"/>
      <c r="W27" s="420"/>
      <c r="X27" s="420"/>
      <c r="Y27" s="420"/>
      <c r="Z27" s="420"/>
      <c r="AA27" s="420"/>
      <c r="AB27" s="420"/>
      <c r="AC27" s="420"/>
      <c r="AD27" s="420"/>
      <c r="AE27" s="420"/>
      <c r="AF27" s="420"/>
      <c r="AG27" s="420"/>
      <c r="AH27" s="420"/>
      <c r="AI27" s="420"/>
      <c r="AJ27" s="420"/>
      <c r="AK27" s="420"/>
      <c r="AL27" s="420"/>
      <c r="AM27" s="420"/>
      <c r="AN27" s="420"/>
      <c r="AO27" s="420"/>
      <c r="AP27" s="420"/>
      <c r="AQ27" s="1"/>
      <c r="AR27" s="1"/>
    </row>
    <row r="28" spans="1:44" s="61" customFormat="1" ht="22.5" customHeight="1" x14ac:dyDescent="0.35">
      <c r="A28" s="144" t="b">
        <f t="shared" si="0"/>
        <v>1</v>
      </c>
      <c r="B28" s="145"/>
      <c r="C28" s="64"/>
      <c r="D28" s="146"/>
      <c r="E28" s="151">
        <v>0</v>
      </c>
      <c r="F28" s="420"/>
      <c r="G28" s="420"/>
      <c r="H28" s="420"/>
      <c r="I28" s="420"/>
      <c r="J28" s="420"/>
      <c r="K28" s="420"/>
      <c r="L28" s="420"/>
      <c r="M28" s="420"/>
      <c r="N28" s="420"/>
      <c r="O28" s="420"/>
      <c r="P28" s="420"/>
      <c r="Q28" s="420"/>
      <c r="R28" s="420"/>
      <c r="S28" s="420"/>
      <c r="T28" s="420"/>
      <c r="U28" s="420"/>
      <c r="V28" s="420"/>
      <c r="W28" s="420"/>
      <c r="X28" s="420"/>
      <c r="Y28" s="420"/>
      <c r="Z28" s="420"/>
      <c r="AA28" s="420"/>
      <c r="AB28" s="420"/>
      <c r="AC28" s="420"/>
      <c r="AD28" s="420"/>
      <c r="AE28" s="420"/>
      <c r="AF28" s="420"/>
      <c r="AG28" s="420"/>
      <c r="AH28" s="420"/>
      <c r="AI28" s="420"/>
      <c r="AJ28" s="420"/>
      <c r="AK28" s="420"/>
      <c r="AL28" s="420"/>
      <c r="AM28" s="420"/>
      <c r="AN28" s="420"/>
      <c r="AO28" s="420"/>
      <c r="AP28" s="420"/>
      <c r="AQ28" s="1"/>
      <c r="AR28" s="1"/>
    </row>
    <row r="29" spans="1:44" s="61" customFormat="1" ht="22.5" customHeight="1" x14ac:dyDescent="0.35">
      <c r="A29" s="144" t="b">
        <f t="shared" si="0"/>
        <v>1</v>
      </c>
      <c r="B29" s="145"/>
      <c r="C29" s="64"/>
      <c r="D29" s="146"/>
      <c r="E29" s="151">
        <v>0</v>
      </c>
      <c r="F29" s="420"/>
      <c r="G29" s="420"/>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0"/>
      <c r="AF29" s="420"/>
      <c r="AG29" s="420"/>
      <c r="AH29" s="420"/>
      <c r="AI29" s="420"/>
      <c r="AJ29" s="420"/>
      <c r="AK29" s="420"/>
      <c r="AL29" s="420"/>
      <c r="AM29" s="420"/>
      <c r="AN29" s="420"/>
      <c r="AO29" s="420"/>
      <c r="AP29" s="420"/>
      <c r="AQ29" s="1"/>
      <c r="AR29" s="1"/>
    </row>
    <row r="30" spans="1:44" s="61" customFormat="1" ht="22.5" customHeight="1" x14ac:dyDescent="0.35">
      <c r="A30" s="144" t="b">
        <f t="shared" si="0"/>
        <v>1</v>
      </c>
      <c r="B30" s="145"/>
      <c r="C30" s="64"/>
      <c r="D30" s="146"/>
      <c r="E30" s="151">
        <v>0</v>
      </c>
      <c r="F30" s="420"/>
      <c r="G30" s="420"/>
      <c r="H30" s="420"/>
      <c r="I30" s="420"/>
      <c r="J30" s="420"/>
      <c r="K30" s="420"/>
      <c r="L30" s="420"/>
      <c r="M30" s="420"/>
      <c r="N30" s="420"/>
      <c r="O30" s="420"/>
      <c r="P30" s="420"/>
      <c r="Q30" s="420"/>
      <c r="R30" s="420"/>
      <c r="S30" s="420"/>
      <c r="T30" s="420"/>
      <c r="U30" s="420"/>
      <c r="V30" s="420"/>
      <c r="W30" s="420"/>
      <c r="X30" s="420"/>
      <c r="Y30" s="420"/>
      <c r="Z30" s="420"/>
      <c r="AA30" s="420"/>
      <c r="AB30" s="420"/>
      <c r="AC30" s="420"/>
      <c r="AD30" s="420"/>
      <c r="AE30" s="420"/>
      <c r="AF30" s="420"/>
      <c r="AG30" s="420"/>
      <c r="AH30" s="420"/>
      <c r="AI30" s="420"/>
      <c r="AJ30" s="420"/>
      <c r="AK30" s="420"/>
      <c r="AL30" s="420"/>
      <c r="AM30" s="420"/>
      <c r="AN30" s="420"/>
      <c r="AO30" s="420"/>
      <c r="AP30" s="420"/>
      <c r="AQ30" s="1"/>
      <c r="AR30" s="1"/>
    </row>
    <row r="31" spans="1:44" s="61" customFormat="1" ht="22.5" customHeight="1" x14ac:dyDescent="0.35">
      <c r="A31" s="144" t="b">
        <f t="shared" si="0"/>
        <v>1</v>
      </c>
      <c r="B31" s="145"/>
      <c r="C31" s="64"/>
      <c r="D31" s="146"/>
      <c r="E31" s="151">
        <v>0</v>
      </c>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J31" s="420"/>
      <c r="AK31" s="420"/>
      <c r="AL31" s="420"/>
      <c r="AM31" s="420"/>
      <c r="AN31" s="420"/>
      <c r="AO31" s="420"/>
      <c r="AP31" s="420"/>
      <c r="AQ31" s="1"/>
      <c r="AR31" s="1"/>
    </row>
    <row r="32" spans="1:44" s="61" customFormat="1" ht="22.5" customHeight="1" x14ac:dyDescent="0.35">
      <c r="A32" s="144" t="b">
        <f t="shared" si="0"/>
        <v>1</v>
      </c>
      <c r="B32" s="145"/>
      <c r="C32" s="64"/>
      <c r="D32" s="146"/>
      <c r="E32" s="151">
        <v>0</v>
      </c>
      <c r="F32" s="420"/>
      <c r="G32" s="420"/>
      <c r="H32" s="420"/>
      <c r="I32" s="420"/>
      <c r="J32" s="420"/>
      <c r="K32" s="420"/>
      <c r="L32" s="420"/>
      <c r="M32" s="420"/>
      <c r="N32" s="420"/>
      <c r="O32" s="420"/>
      <c r="P32" s="420"/>
      <c r="Q32" s="420"/>
      <c r="R32" s="420"/>
      <c r="S32" s="420"/>
      <c r="T32" s="420"/>
      <c r="U32" s="420"/>
      <c r="V32" s="420"/>
      <c r="W32" s="420"/>
      <c r="X32" s="420"/>
      <c r="Y32" s="420"/>
      <c r="Z32" s="420"/>
      <c r="AA32" s="420"/>
      <c r="AB32" s="420"/>
      <c r="AC32" s="420"/>
      <c r="AD32" s="420"/>
      <c r="AE32" s="420"/>
      <c r="AF32" s="420"/>
      <c r="AG32" s="420"/>
      <c r="AH32" s="420"/>
      <c r="AI32" s="420"/>
      <c r="AJ32" s="420"/>
      <c r="AK32" s="420"/>
      <c r="AL32" s="420"/>
      <c r="AM32" s="420"/>
      <c r="AN32" s="420"/>
      <c r="AO32" s="420"/>
      <c r="AP32" s="420"/>
      <c r="AQ32" s="1"/>
      <c r="AR32" s="1"/>
    </row>
    <row r="33" spans="1:44" s="61" customFormat="1" ht="22.5" customHeight="1" x14ac:dyDescent="0.35">
      <c r="A33" s="144" t="b">
        <f t="shared" si="0"/>
        <v>1</v>
      </c>
      <c r="B33" s="145"/>
      <c r="C33" s="64"/>
      <c r="D33" s="146"/>
      <c r="E33" s="151">
        <v>0</v>
      </c>
      <c r="F33" s="420"/>
      <c r="G33" s="420"/>
      <c r="H33" s="420"/>
      <c r="I33" s="420"/>
      <c r="J33" s="420"/>
      <c r="K33" s="420"/>
      <c r="L33" s="420"/>
      <c r="M33" s="420"/>
      <c r="N33" s="420"/>
      <c r="O33" s="420"/>
      <c r="P33" s="420"/>
      <c r="Q33" s="420"/>
      <c r="R33" s="420"/>
      <c r="S33" s="420"/>
      <c r="T33" s="420"/>
      <c r="U33" s="420"/>
      <c r="V33" s="420"/>
      <c r="W33" s="420"/>
      <c r="X33" s="420"/>
      <c r="Y33" s="420"/>
      <c r="Z33" s="420"/>
      <c r="AA33" s="420"/>
      <c r="AB33" s="420"/>
      <c r="AC33" s="420"/>
      <c r="AD33" s="420"/>
      <c r="AE33" s="420"/>
      <c r="AF33" s="420"/>
      <c r="AG33" s="420"/>
      <c r="AH33" s="420"/>
      <c r="AI33" s="420"/>
      <c r="AJ33" s="420"/>
      <c r="AK33" s="420"/>
      <c r="AL33" s="420"/>
      <c r="AM33" s="420"/>
      <c r="AN33" s="420"/>
      <c r="AO33" s="420"/>
      <c r="AP33" s="420"/>
      <c r="AQ33" s="1"/>
      <c r="AR33" s="1"/>
    </row>
    <row r="34" spans="1:44" s="61" customFormat="1" ht="22.5" customHeight="1" x14ac:dyDescent="0.35">
      <c r="A34" s="144" t="b">
        <f t="shared" si="0"/>
        <v>1</v>
      </c>
      <c r="B34" s="145"/>
      <c r="C34" s="64"/>
      <c r="D34" s="146"/>
      <c r="E34" s="151">
        <v>0</v>
      </c>
      <c r="F34" s="420"/>
      <c r="G34" s="420"/>
      <c r="H34" s="420"/>
      <c r="I34" s="420"/>
      <c r="J34" s="420"/>
      <c r="K34" s="420"/>
      <c r="L34" s="420"/>
      <c r="M34" s="420"/>
      <c r="N34" s="420"/>
      <c r="O34" s="420"/>
      <c r="P34" s="420"/>
      <c r="Q34" s="420"/>
      <c r="R34" s="420"/>
      <c r="S34" s="420"/>
      <c r="T34" s="420"/>
      <c r="U34" s="420"/>
      <c r="V34" s="420"/>
      <c r="W34" s="420"/>
      <c r="X34" s="420"/>
      <c r="Y34" s="420"/>
      <c r="Z34" s="420"/>
      <c r="AA34" s="420"/>
      <c r="AB34" s="420"/>
      <c r="AC34" s="420"/>
      <c r="AD34" s="420"/>
      <c r="AE34" s="420"/>
      <c r="AF34" s="420"/>
      <c r="AG34" s="420"/>
      <c r="AH34" s="420"/>
      <c r="AI34" s="420"/>
      <c r="AJ34" s="420"/>
      <c r="AK34" s="420"/>
      <c r="AL34" s="420"/>
      <c r="AM34" s="420"/>
      <c r="AN34" s="420"/>
      <c r="AO34" s="420"/>
      <c r="AP34" s="420"/>
      <c r="AQ34" s="1"/>
      <c r="AR34" s="1"/>
    </row>
    <row r="35" spans="1:44" s="61" customFormat="1" ht="22.5" customHeight="1" x14ac:dyDescent="0.35">
      <c r="A35" s="144" t="b">
        <f t="shared" si="0"/>
        <v>1</v>
      </c>
      <c r="B35" s="145"/>
      <c r="C35" s="64"/>
      <c r="D35" s="146"/>
      <c r="E35" s="151">
        <v>0</v>
      </c>
      <c r="F35" s="420"/>
      <c r="G35" s="420"/>
      <c r="H35" s="420"/>
      <c r="I35" s="420"/>
      <c r="J35" s="420"/>
      <c r="K35" s="420"/>
      <c r="L35" s="420"/>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420"/>
      <c r="AK35" s="420"/>
      <c r="AL35" s="420"/>
      <c r="AM35" s="420"/>
      <c r="AN35" s="420"/>
      <c r="AO35" s="420"/>
      <c r="AP35" s="420"/>
      <c r="AQ35" s="1"/>
      <c r="AR35" s="1"/>
    </row>
    <row r="36" spans="1:44" s="61" customFormat="1" ht="22.5" customHeight="1" x14ac:dyDescent="0.35">
      <c r="A36" s="144" t="b">
        <f t="shared" si="0"/>
        <v>1</v>
      </c>
      <c r="B36" s="145"/>
      <c r="C36" s="64"/>
      <c r="D36" s="146"/>
      <c r="E36" s="151">
        <v>0</v>
      </c>
      <c r="F36" s="420"/>
      <c r="G36" s="420"/>
      <c r="H36" s="420"/>
      <c r="I36" s="420"/>
      <c r="J36" s="420"/>
      <c r="K36" s="420"/>
      <c r="L36" s="420"/>
      <c r="M36" s="420"/>
      <c r="N36" s="420"/>
      <c r="O36" s="420"/>
      <c r="P36" s="420"/>
      <c r="Q36" s="420"/>
      <c r="R36" s="420"/>
      <c r="S36" s="420"/>
      <c r="T36" s="420"/>
      <c r="U36" s="420"/>
      <c r="V36" s="420"/>
      <c r="W36" s="420"/>
      <c r="X36" s="420"/>
      <c r="Y36" s="420"/>
      <c r="Z36" s="420"/>
      <c r="AA36" s="420"/>
      <c r="AB36" s="420"/>
      <c r="AC36" s="420"/>
      <c r="AD36" s="420"/>
      <c r="AE36" s="420"/>
      <c r="AF36" s="420"/>
      <c r="AG36" s="420"/>
      <c r="AH36" s="420"/>
      <c r="AI36" s="420"/>
      <c r="AJ36" s="420"/>
      <c r="AK36" s="420"/>
      <c r="AL36" s="420"/>
      <c r="AM36" s="420"/>
      <c r="AN36" s="420"/>
      <c r="AO36" s="420"/>
      <c r="AP36" s="420"/>
      <c r="AQ36" s="1"/>
      <c r="AR36" s="1"/>
    </row>
    <row r="37" spans="1:44" s="61" customFormat="1" ht="22.5" customHeight="1" x14ac:dyDescent="0.35">
      <c r="A37" s="144" t="b">
        <f t="shared" si="0"/>
        <v>1</v>
      </c>
      <c r="B37" s="145"/>
      <c r="C37" s="64"/>
      <c r="D37" s="146"/>
      <c r="E37" s="151">
        <v>0</v>
      </c>
      <c r="F37" s="420"/>
      <c r="G37" s="420"/>
      <c r="H37" s="420"/>
      <c r="I37" s="420"/>
      <c r="J37" s="420"/>
      <c r="K37" s="420"/>
      <c r="L37" s="420"/>
      <c r="M37" s="420"/>
      <c r="N37" s="420"/>
      <c r="O37" s="420"/>
      <c r="P37" s="420"/>
      <c r="Q37" s="420"/>
      <c r="R37" s="420"/>
      <c r="S37" s="420"/>
      <c r="T37" s="420"/>
      <c r="U37" s="420"/>
      <c r="V37" s="420"/>
      <c r="W37" s="420"/>
      <c r="X37" s="420"/>
      <c r="Y37" s="420"/>
      <c r="Z37" s="420"/>
      <c r="AA37" s="420"/>
      <c r="AB37" s="420"/>
      <c r="AC37" s="420"/>
      <c r="AD37" s="420"/>
      <c r="AE37" s="420"/>
      <c r="AF37" s="420"/>
      <c r="AG37" s="420"/>
      <c r="AH37" s="420"/>
      <c r="AI37" s="420"/>
      <c r="AJ37" s="420"/>
      <c r="AK37" s="420"/>
      <c r="AL37" s="420"/>
      <c r="AM37" s="420"/>
      <c r="AN37" s="420"/>
      <c r="AO37" s="420"/>
      <c r="AP37" s="420"/>
      <c r="AQ37" s="1"/>
      <c r="AR37" s="1"/>
    </row>
    <row r="38" spans="1:44" s="61" customFormat="1" ht="22.5" customHeight="1" x14ac:dyDescent="0.35">
      <c r="A38" s="144" t="b">
        <f t="shared" si="0"/>
        <v>1</v>
      </c>
      <c r="B38" s="145"/>
      <c r="C38" s="64"/>
      <c r="D38" s="146"/>
      <c r="E38" s="151">
        <v>0</v>
      </c>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c r="AG38" s="420"/>
      <c r="AH38" s="420"/>
      <c r="AI38" s="420"/>
      <c r="AJ38" s="420"/>
      <c r="AK38" s="420"/>
      <c r="AL38" s="420"/>
      <c r="AM38" s="420"/>
      <c r="AN38" s="420"/>
      <c r="AO38" s="420"/>
      <c r="AP38" s="420"/>
      <c r="AQ38" s="1"/>
      <c r="AR38" s="1"/>
    </row>
    <row r="39" spans="1:44" s="61" customFormat="1" ht="22.5" customHeight="1" x14ac:dyDescent="0.35">
      <c r="A39" s="144" t="b">
        <f t="shared" si="0"/>
        <v>1</v>
      </c>
      <c r="B39" s="145"/>
      <c r="C39" s="64"/>
      <c r="D39" s="146"/>
      <c r="E39" s="151">
        <v>0</v>
      </c>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1"/>
      <c r="AR39" s="1"/>
    </row>
    <row r="40" spans="1:44" s="61" customFormat="1" ht="22.5" customHeight="1" x14ac:dyDescent="0.35">
      <c r="A40" s="144" t="b">
        <f t="shared" si="0"/>
        <v>1</v>
      </c>
      <c r="B40" s="145"/>
      <c r="C40" s="64"/>
      <c r="D40" s="146"/>
      <c r="E40" s="151">
        <v>0</v>
      </c>
      <c r="F40" s="420"/>
      <c r="G40" s="420"/>
      <c r="H40" s="420"/>
      <c r="I40" s="420"/>
      <c r="J40" s="420"/>
      <c r="K40" s="420"/>
      <c r="L40" s="420"/>
      <c r="M40" s="420"/>
      <c r="N40" s="420"/>
      <c r="O40" s="420"/>
      <c r="P40" s="420"/>
      <c r="Q40" s="420"/>
      <c r="R40" s="420"/>
      <c r="S40" s="420"/>
      <c r="T40" s="420"/>
      <c r="U40" s="420"/>
      <c r="V40" s="420"/>
      <c r="W40" s="420"/>
      <c r="X40" s="420"/>
      <c r="Y40" s="420"/>
      <c r="Z40" s="420"/>
      <c r="AA40" s="420"/>
      <c r="AB40" s="420"/>
      <c r="AC40" s="420"/>
      <c r="AD40" s="420"/>
      <c r="AE40" s="420"/>
      <c r="AF40" s="420"/>
      <c r="AG40" s="420"/>
      <c r="AH40" s="420"/>
      <c r="AI40" s="420"/>
      <c r="AJ40" s="420"/>
      <c r="AK40" s="420"/>
      <c r="AL40" s="420"/>
      <c r="AM40" s="420"/>
      <c r="AN40" s="420"/>
      <c r="AO40" s="420"/>
      <c r="AP40" s="420"/>
      <c r="AQ40" s="1"/>
      <c r="AR40" s="1"/>
    </row>
    <row r="41" spans="1:44" s="61" customFormat="1" ht="22.5" customHeight="1" x14ac:dyDescent="0.35">
      <c r="A41" s="144" t="b">
        <f t="shared" si="0"/>
        <v>1</v>
      </c>
      <c r="B41" s="145"/>
      <c r="C41" s="64"/>
      <c r="D41" s="146"/>
      <c r="E41" s="151">
        <v>0</v>
      </c>
      <c r="F41" s="420"/>
      <c r="G41" s="420"/>
      <c r="H41" s="420"/>
      <c r="I41" s="420"/>
      <c r="J41" s="420"/>
      <c r="K41" s="420"/>
      <c r="L41" s="420"/>
      <c r="M41" s="420"/>
      <c r="N41" s="420"/>
      <c r="O41" s="420"/>
      <c r="P41" s="420"/>
      <c r="Q41" s="420"/>
      <c r="R41" s="420"/>
      <c r="S41" s="420"/>
      <c r="T41" s="420"/>
      <c r="U41" s="420"/>
      <c r="V41" s="420"/>
      <c r="W41" s="420"/>
      <c r="X41" s="420"/>
      <c r="Y41" s="420"/>
      <c r="Z41" s="420"/>
      <c r="AA41" s="420"/>
      <c r="AB41" s="420"/>
      <c r="AC41" s="420"/>
      <c r="AD41" s="420"/>
      <c r="AE41" s="420"/>
      <c r="AF41" s="420"/>
      <c r="AG41" s="420"/>
      <c r="AH41" s="420"/>
      <c r="AI41" s="420"/>
      <c r="AJ41" s="420"/>
      <c r="AK41" s="420"/>
      <c r="AL41" s="420"/>
      <c r="AM41" s="420"/>
      <c r="AN41" s="420"/>
      <c r="AO41" s="420"/>
      <c r="AP41" s="420"/>
      <c r="AQ41" s="1"/>
      <c r="AR41" s="1"/>
    </row>
    <row r="42" spans="1:44" s="61" customFormat="1" ht="22.5" customHeight="1" x14ac:dyDescent="0.35">
      <c r="A42" s="144" t="b">
        <f t="shared" si="0"/>
        <v>1</v>
      </c>
      <c r="B42" s="145"/>
      <c r="C42" s="64"/>
      <c r="D42" s="146"/>
      <c r="E42" s="151">
        <v>0</v>
      </c>
      <c r="F42" s="420"/>
      <c r="G42" s="420"/>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1"/>
      <c r="AR42" s="1"/>
    </row>
    <row r="43" spans="1:44" s="61" customFormat="1" ht="22.5" customHeight="1" x14ac:dyDescent="0.35">
      <c r="A43" s="144" t="b">
        <f t="shared" si="0"/>
        <v>1</v>
      </c>
      <c r="B43" s="145"/>
      <c r="C43" s="64"/>
      <c r="D43" s="146"/>
      <c r="E43" s="151">
        <v>0</v>
      </c>
      <c r="F43" s="420"/>
      <c r="G43" s="420"/>
      <c r="H43" s="420"/>
      <c r="I43" s="420"/>
      <c r="J43" s="420"/>
      <c r="K43" s="420"/>
      <c r="L43" s="420"/>
      <c r="M43" s="420"/>
      <c r="N43" s="420"/>
      <c r="O43" s="420"/>
      <c r="P43" s="420"/>
      <c r="Q43" s="420"/>
      <c r="R43" s="420"/>
      <c r="S43" s="420"/>
      <c r="T43" s="420"/>
      <c r="U43" s="420"/>
      <c r="V43" s="420"/>
      <c r="W43" s="420"/>
      <c r="X43" s="420"/>
      <c r="Y43" s="420"/>
      <c r="Z43" s="420"/>
      <c r="AA43" s="420"/>
      <c r="AB43" s="420"/>
      <c r="AC43" s="420"/>
      <c r="AD43" s="420"/>
      <c r="AE43" s="420"/>
      <c r="AF43" s="420"/>
      <c r="AG43" s="420"/>
      <c r="AH43" s="420"/>
      <c r="AI43" s="420"/>
      <c r="AJ43" s="420"/>
      <c r="AK43" s="420"/>
      <c r="AL43" s="420"/>
      <c r="AM43" s="420"/>
      <c r="AN43" s="420"/>
      <c r="AO43" s="420"/>
      <c r="AP43" s="420"/>
      <c r="AQ43" s="1"/>
      <c r="AR43" s="1"/>
    </row>
    <row r="44" spans="1:44" s="61" customFormat="1" ht="22.5" customHeight="1" x14ac:dyDescent="0.35">
      <c r="A44" s="144" t="b">
        <f t="shared" si="0"/>
        <v>1</v>
      </c>
      <c r="B44" s="145"/>
      <c r="C44" s="64"/>
      <c r="D44" s="146"/>
      <c r="E44" s="151">
        <v>0</v>
      </c>
      <c r="F44" s="420"/>
      <c r="G44" s="420"/>
      <c r="H44" s="420"/>
      <c r="I44" s="420"/>
      <c r="J44" s="420"/>
      <c r="K44" s="420"/>
      <c r="L44" s="420"/>
      <c r="M44" s="420"/>
      <c r="N44" s="420"/>
      <c r="O44" s="420"/>
      <c r="P44" s="420"/>
      <c r="Q44" s="420"/>
      <c r="R44" s="420"/>
      <c r="S44" s="420"/>
      <c r="T44" s="420"/>
      <c r="U44" s="420"/>
      <c r="V44" s="420"/>
      <c r="W44" s="420"/>
      <c r="X44" s="420"/>
      <c r="Y44" s="420"/>
      <c r="Z44" s="420"/>
      <c r="AA44" s="420"/>
      <c r="AB44" s="420"/>
      <c r="AC44" s="420"/>
      <c r="AD44" s="420"/>
      <c r="AE44" s="420"/>
      <c r="AF44" s="420"/>
      <c r="AG44" s="420"/>
      <c r="AH44" s="420"/>
      <c r="AI44" s="420"/>
      <c r="AJ44" s="420"/>
      <c r="AK44" s="420"/>
      <c r="AL44" s="420"/>
      <c r="AM44" s="420"/>
      <c r="AN44" s="420"/>
      <c r="AO44" s="420"/>
      <c r="AP44" s="420"/>
      <c r="AQ44" s="1"/>
      <c r="AR44" s="1"/>
    </row>
    <row r="45" spans="1:44" s="61" customFormat="1" ht="22.5" customHeight="1" x14ac:dyDescent="0.35">
      <c r="A45" s="144" t="b">
        <f t="shared" si="0"/>
        <v>1</v>
      </c>
      <c r="B45" s="145"/>
      <c r="C45" s="64"/>
      <c r="D45" s="146"/>
      <c r="E45" s="151">
        <v>0</v>
      </c>
      <c r="F45" s="420"/>
      <c r="G45" s="420"/>
      <c r="H45" s="420"/>
      <c r="I45" s="420"/>
      <c r="J45" s="420"/>
      <c r="K45" s="420"/>
      <c r="L45" s="420"/>
      <c r="M45" s="420"/>
      <c r="N45" s="420"/>
      <c r="O45" s="420"/>
      <c r="P45" s="420"/>
      <c r="Q45" s="420"/>
      <c r="R45" s="420"/>
      <c r="S45" s="420"/>
      <c r="T45" s="420"/>
      <c r="U45" s="420"/>
      <c r="V45" s="420"/>
      <c r="W45" s="420"/>
      <c r="X45" s="420"/>
      <c r="Y45" s="420"/>
      <c r="Z45" s="420"/>
      <c r="AA45" s="420"/>
      <c r="AB45" s="420"/>
      <c r="AC45" s="420"/>
      <c r="AD45" s="420"/>
      <c r="AE45" s="420"/>
      <c r="AF45" s="420"/>
      <c r="AG45" s="420"/>
      <c r="AH45" s="420"/>
      <c r="AI45" s="420"/>
      <c r="AJ45" s="420"/>
      <c r="AK45" s="420"/>
      <c r="AL45" s="420"/>
      <c r="AM45" s="420"/>
      <c r="AN45" s="420"/>
      <c r="AO45" s="420"/>
      <c r="AP45" s="420"/>
      <c r="AQ45" s="1"/>
      <c r="AR45" s="1"/>
    </row>
    <row r="46" spans="1:44" s="61" customFormat="1" ht="22.5" customHeight="1" x14ac:dyDescent="0.35">
      <c r="A46" s="144" t="b">
        <f t="shared" si="0"/>
        <v>1</v>
      </c>
      <c r="B46" s="145"/>
      <c r="C46" s="64"/>
      <c r="D46" s="146"/>
      <c r="E46" s="151">
        <v>0</v>
      </c>
      <c r="F46" s="420"/>
      <c r="G46" s="420"/>
      <c r="H46" s="420"/>
      <c r="I46" s="420"/>
      <c r="J46" s="420"/>
      <c r="K46" s="420"/>
      <c r="L46" s="420"/>
      <c r="M46" s="420"/>
      <c r="N46" s="420"/>
      <c r="O46" s="420"/>
      <c r="P46" s="420"/>
      <c r="Q46" s="420"/>
      <c r="R46" s="420"/>
      <c r="S46" s="420"/>
      <c r="T46" s="420"/>
      <c r="U46" s="420"/>
      <c r="V46" s="420"/>
      <c r="W46" s="420"/>
      <c r="X46" s="420"/>
      <c r="Y46" s="420"/>
      <c r="Z46" s="420"/>
      <c r="AA46" s="420"/>
      <c r="AB46" s="420"/>
      <c r="AC46" s="420"/>
      <c r="AD46" s="420"/>
      <c r="AE46" s="420"/>
      <c r="AF46" s="420"/>
      <c r="AG46" s="420"/>
      <c r="AH46" s="420"/>
      <c r="AI46" s="420"/>
      <c r="AJ46" s="420"/>
      <c r="AK46" s="420"/>
      <c r="AL46" s="420"/>
      <c r="AM46" s="420"/>
      <c r="AN46" s="420"/>
      <c r="AO46" s="420"/>
      <c r="AP46" s="420"/>
      <c r="AQ46" s="1"/>
      <c r="AR46" s="1"/>
    </row>
    <row r="47" spans="1:44" s="61" customFormat="1" ht="22.5" customHeight="1" x14ac:dyDescent="0.35">
      <c r="A47" s="144" t="b">
        <f t="shared" si="0"/>
        <v>1</v>
      </c>
      <c r="B47" s="145"/>
      <c r="C47" s="64"/>
      <c r="D47" s="146"/>
      <c r="E47" s="151">
        <v>0</v>
      </c>
      <c r="F47" s="420"/>
      <c r="G47" s="420"/>
      <c r="H47" s="420"/>
      <c r="I47" s="420"/>
      <c r="J47" s="420"/>
      <c r="K47" s="420"/>
      <c r="L47" s="420"/>
      <c r="M47" s="420"/>
      <c r="N47" s="420"/>
      <c r="O47" s="420"/>
      <c r="P47" s="420"/>
      <c r="Q47" s="420"/>
      <c r="R47" s="420"/>
      <c r="S47" s="420"/>
      <c r="T47" s="420"/>
      <c r="U47" s="420"/>
      <c r="V47" s="420"/>
      <c r="W47" s="420"/>
      <c r="X47" s="420"/>
      <c r="Y47" s="420"/>
      <c r="Z47" s="420"/>
      <c r="AA47" s="420"/>
      <c r="AB47" s="420"/>
      <c r="AC47" s="420"/>
      <c r="AD47" s="420"/>
      <c r="AE47" s="420"/>
      <c r="AF47" s="420"/>
      <c r="AG47" s="420"/>
      <c r="AH47" s="420"/>
      <c r="AI47" s="420"/>
      <c r="AJ47" s="420"/>
      <c r="AK47" s="420"/>
      <c r="AL47" s="420"/>
      <c r="AM47" s="420"/>
      <c r="AN47" s="420"/>
      <c r="AO47" s="420"/>
      <c r="AP47" s="420"/>
      <c r="AQ47" s="1"/>
      <c r="AR47" s="1"/>
    </row>
    <row r="48" spans="1:44" s="61" customFormat="1" ht="22.5" customHeight="1" x14ac:dyDescent="0.35">
      <c r="A48" s="144" t="b">
        <f t="shared" si="0"/>
        <v>1</v>
      </c>
      <c r="B48" s="145"/>
      <c r="C48" s="64"/>
      <c r="D48" s="146"/>
      <c r="E48" s="151">
        <v>0</v>
      </c>
      <c r="F48" s="420"/>
      <c r="G48" s="420"/>
      <c r="H48" s="420"/>
      <c r="I48" s="420"/>
      <c r="J48" s="420"/>
      <c r="K48" s="420"/>
      <c r="L48" s="420"/>
      <c r="M48" s="420"/>
      <c r="N48" s="420"/>
      <c r="O48" s="420"/>
      <c r="P48" s="420"/>
      <c r="Q48" s="420"/>
      <c r="R48" s="420"/>
      <c r="S48" s="420"/>
      <c r="T48" s="420"/>
      <c r="U48" s="420"/>
      <c r="V48" s="420"/>
      <c r="W48" s="420"/>
      <c r="X48" s="420"/>
      <c r="Y48" s="420"/>
      <c r="Z48" s="420"/>
      <c r="AA48" s="420"/>
      <c r="AB48" s="420"/>
      <c r="AC48" s="420"/>
      <c r="AD48" s="420"/>
      <c r="AE48" s="420"/>
      <c r="AF48" s="420"/>
      <c r="AG48" s="420"/>
      <c r="AH48" s="420"/>
      <c r="AI48" s="420"/>
      <c r="AJ48" s="420"/>
      <c r="AK48" s="420"/>
      <c r="AL48" s="420"/>
      <c r="AM48" s="420"/>
      <c r="AN48" s="420"/>
      <c r="AO48" s="420"/>
      <c r="AP48" s="420"/>
      <c r="AQ48" s="1"/>
      <c r="AR48" s="1"/>
    </row>
    <row r="49" spans="1:47" s="61" customFormat="1" ht="22.5" customHeight="1" x14ac:dyDescent="0.35">
      <c r="A49" s="144" t="b">
        <f t="shared" si="0"/>
        <v>1</v>
      </c>
      <c r="B49" s="145"/>
      <c r="C49" s="64"/>
      <c r="D49" s="146"/>
      <c r="E49" s="151">
        <v>0</v>
      </c>
      <c r="F49" s="420"/>
      <c r="G49" s="420"/>
      <c r="H49" s="420"/>
      <c r="I49" s="420"/>
      <c r="J49" s="420"/>
      <c r="K49" s="420"/>
      <c r="L49" s="420"/>
      <c r="M49" s="420"/>
      <c r="N49" s="420"/>
      <c r="O49" s="420"/>
      <c r="P49" s="420"/>
      <c r="Q49" s="420"/>
      <c r="R49" s="420"/>
      <c r="S49" s="420"/>
      <c r="T49" s="420"/>
      <c r="U49" s="420"/>
      <c r="V49" s="420"/>
      <c r="W49" s="420"/>
      <c r="X49" s="420"/>
      <c r="Y49" s="420"/>
      <c r="Z49" s="420"/>
      <c r="AA49" s="420"/>
      <c r="AB49" s="420"/>
      <c r="AC49" s="420"/>
      <c r="AD49" s="420"/>
      <c r="AE49" s="420"/>
      <c r="AF49" s="420"/>
      <c r="AG49" s="420"/>
      <c r="AH49" s="420"/>
      <c r="AI49" s="420"/>
      <c r="AJ49" s="420"/>
      <c r="AK49" s="420"/>
      <c r="AL49" s="420"/>
      <c r="AM49" s="420"/>
      <c r="AN49" s="420"/>
      <c r="AO49" s="420"/>
      <c r="AP49" s="420"/>
      <c r="AQ49" s="1"/>
      <c r="AR49" s="1"/>
    </row>
    <row r="50" spans="1:47" s="61" customFormat="1" ht="22.5" customHeight="1" x14ac:dyDescent="0.35">
      <c r="A50" s="144" t="b">
        <f t="shared" si="0"/>
        <v>1</v>
      </c>
      <c r="B50" s="145"/>
      <c r="C50" s="64"/>
      <c r="D50" s="146"/>
      <c r="E50" s="151">
        <v>0</v>
      </c>
      <c r="F50" s="420"/>
      <c r="G50" s="420"/>
      <c r="H50" s="420"/>
      <c r="I50" s="420"/>
      <c r="J50" s="420"/>
      <c r="K50" s="420"/>
      <c r="L50" s="420"/>
      <c r="M50" s="420"/>
      <c r="N50" s="420"/>
      <c r="O50" s="420"/>
      <c r="P50" s="420"/>
      <c r="Q50" s="420"/>
      <c r="R50" s="420"/>
      <c r="S50" s="420"/>
      <c r="T50" s="420"/>
      <c r="U50" s="420"/>
      <c r="V50" s="420"/>
      <c r="W50" s="420"/>
      <c r="X50" s="420"/>
      <c r="Y50" s="420"/>
      <c r="Z50" s="420"/>
      <c r="AA50" s="420"/>
      <c r="AB50" s="420"/>
      <c r="AC50" s="420"/>
      <c r="AD50" s="420"/>
      <c r="AE50" s="420"/>
      <c r="AF50" s="420"/>
      <c r="AG50" s="420"/>
      <c r="AH50" s="420"/>
      <c r="AI50" s="420"/>
      <c r="AJ50" s="420"/>
      <c r="AK50" s="420"/>
      <c r="AL50" s="420"/>
      <c r="AM50" s="420"/>
      <c r="AN50" s="420"/>
      <c r="AO50" s="420"/>
      <c r="AP50" s="420"/>
      <c r="AQ50" s="1"/>
      <c r="AR50" s="1"/>
    </row>
    <row r="51" spans="1:47" s="61" customFormat="1" ht="22.5" customHeight="1" x14ac:dyDescent="0.35">
      <c r="A51" s="144" t="b">
        <f t="shared" si="0"/>
        <v>1</v>
      </c>
      <c r="B51" s="145"/>
      <c r="C51" s="64"/>
      <c r="D51" s="146"/>
      <c r="E51" s="151">
        <v>0</v>
      </c>
      <c r="F51" s="420"/>
      <c r="G51" s="420"/>
      <c r="H51" s="420"/>
      <c r="I51" s="420"/>
      <c r="J51" s="420"/>
      <c r="K51" s="420"/>
      <c r="L51" s="420"/>
      <c r="M51" s="420"/>
      <c r="N51" s="420"/>
      <c r="O51" s="420"/>
      <c r="P51" s="420"/>
      <c r="Q51" s="420"/>
      <c r="R51" s="420"/>
      <c r="S51" s="420"/>
      <c r="T51" s="420"/>
      <c r="U51" s="420"/>
      <c r="V51" s="420"/>
      <c r="W51" s="420"/>
      <c r="X51" s="420"/>
      <c r="Y51" s="420"/>
      <c r="Z51" s="420"/>
      <c r="AA51" s="420"/>
      <c r="AB51" s="420"/>
      <c r="AC51" s="420"/>
      <c r="AD51" s="420"/>
      <c r="AE51" s="420"/>
      <c r="AF51" s="420"/>
      <c r="AG51" s="420"/>
      <c r="AH51" s="420"/>
      <c r="AI51" s="420"/>
      <c r="AJ51" s="420"/>
      <c r="AK51" s="420"/>
      <c r="AL51" s="420"/>
      <c r="AM51" s="420"/>
      <c r="AN51" s="420"/>
      <c r="AO51" s="420"/>
      <c r="AP51" s="420"/>
      <c r="AQ51" s="1"/>
      <c r="AR51" s="1"/>
    </row>
    <row r="52" spans="1:47" s="61" customFormat="1" ht="22.5" customHeight="1" x14ac:dyDescent="0.35">
      <c r="A52" s="144" t="b">
        <f t="shared" si="0"/>
        <v>1</v>
      </c>
      <c r="B52" s="145"/>
      <c r="C52" s="64"/>
      <c r="D52" s="146"/>
      <c r="E52" s="151">
        <v>0</v>
      </c>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420"/>
      <c r="AD52" s="420"/>
      <c r="AE52" s="420"/>
      <c r="AF52" s="420"/>
      <c r="AG52" s="420"/>
      <c r="AH52" s="420"/>
      <c r="AI52" s="420"/>
      <c r="AJ52" s="420"/>
      <c r="AK52" s="420"/>
      <c r="AL52" s="420"/>
      <c r="AM52" s="420"/>
      <c r="AN52" s="420"/>
      <c r="AO52" s="420"/>
      <c r="AP52" s="420"/>
      <c r="AQ52" s="1"/>
      <c r="AR52" s="1"/>
    </row>
    <row r="53" spans="1:47" s="61" customFormat="1" ht="22.5" customHeight="1" x14ac:dyDescent="0.35">
      <c r="A53" s="144" t="b">
        <f t="shared" si="0"/>
        <v>1</v>
      </c>
      <c r="B53" s="145"/>
      <c r="C53" s="64"/>
      <c r="D53" s="146"/>
      <c r="E53" s="151">
        <v>0</v>
      </c>
      <c r="F53" s="420"/>
      <c r="G53" s="420"/>
      <c r="H53" s="420"/>
      <c r="I53" s="420"/>
      <c r="J53" s="420"/>
      <c r="K53" s="420"/>
      <c r="L53" s="420"/>
      <c r="M53" s="420"/>
      <c r="N53" s="420"/>
      <c r="O53" s="420"/>
      <c r="P53" s="420"/>
      <c r="Q53" s="420"/>
      <c r="R53" s="420"/>
      <c r="S53" s="420"/>
      <c r="T53" s="420"/>
      <c r="U53" s="420"/>
      <c r="V53" s="420"/>
      <c r="W53" s="420"/>
      <c r="X53" s="420"/>
      <c r="Y53" s="420"/>
      <c r="Z53" s="420"/>
      <c r="AA53" s="420"/>
      <c r="AB53" s="420"/>
      <c r="AC53" s="420"/>
      <c r="AD53" s="420"/>
      <c r="AE53" s="420"/>
      <c r="AF53" s="420"/>
      <c r="AG53" s="420"/>
      <c r="AH53" s="420"/>
      <c r="AI53" s="420"/>
      <c r="AJ53" s="420"/>
      <c r="AK53" s="420"/>
      <c r="AL53" s="420"/>
      <c r="AM53" s="420"/>
      <c r="AN53" s="420"/>
      <c r="AO53" s="420"/>
      <c r="AP53" s="420"/>
      <c r="AQ53" s="1"/>
      <c r="AR53" s="1"/>
    </row>
    <row r="54" spans="1:47" s="61" customFormat="1" ht="22.5" customHeight="1" x14ac:dyDescent="0.35">
      <c r="A54" s="144" t="b">
        <f t="shared" si="0"/>
        <v>1</v>
      </c>
      <c r="B54" s="145"/>
      <c r="C54" s="64"/>
      <c r="D54" s="146"/>
      <c r="E54" s="151">
        <v>0</v>
      </c>
      <c r="F54" s="420"/>
      <c r="G54" s="420"/>
      <c r="H54" s="420"/>
      <c r="I54" s="420"/>
      <c r="J54" s="420"/>
      <c r="K54" s="420"/>
      <c r="L54" s="420"/>
      <c r="M54" s="420"/>
      <c r="N54" s="420"/>
      <c r="O54" s="420"/>
      <c r="P54" s="420"/>
      <c r="Q54" s="420"/>
      <c r="R54" s="420"/>
      <c r="S54" s="420"/>
      <c r="T54" s="420"/>
      <c r="U54" s="420"/>
      <c r="V54" s="420"/>
      <c r="W54" s="420"/>
      <c r="X54" s="420"/>
      <c r="Y54" s="420"/>
      <c r="Z54" s="420"/>
      <c r="AA54" s="420"/>
      <c r="AB54" s="420"/>
      <c r="AC54" s="420"/>
      <c r="AD54" s="420"/>
      <c r="AE54" s="420"/>
      <c r="AF54" s="420"/>
      <c r="AG54" s="420"/>
      <c r="AH54" s="420"/>
      <c r="AI54" s="420"/>
      <c r="AJ54" s="420"/>
      <c r="AK54" s="420"/>
      <c r="AL54" s="420"/>
      <c r="AM54" s="420"/>
      <c r="AN54" s="420"/>
      <c r="AO54" s="420"/>
      <c r="AP54" s="420"/>
      <c r="AQ54" s="1"/>
      <c r="AR54" s="1"/>
    </row>
    <row r="55" spans="1:47" s="61" customFormat="1" ht="22.5" customHeight="1" x14ac:dyDescent="0.35">
      <c r="A55" s="144" t="b">
        <f t="shared" si="0"/>
        <v>1</v>
      </c>
      <c r="B55" s="145"/>
      <c r="C55" s="64"/>
      <c r="D55" s="146"/>
      <c r="E55" s="151">
        <v>0</v>
      </c>
      <c r="F55" s="420"/>
      <c r="G55" s="420"/>
      <c r="H55" s="420"/>
      <c r="I55" s="420"/>
      <c r="J55" s="420"/>
      <c r="K55" s="420"/>
      <c r="L55" s="420"/>
      <c r="M55" s="420"/>
      <c r="N55" s="420"/>
      <c r="O55" s="420"/>
      <c r="P55" s="420"/>
      <c r="Q55" s="420"/>
      <c r="R55" s="420"/>
      <c r="S55" s="420"/>
      <c r="T55" s="420"/>
      <c r="U55" s="420"/>
      <c r="V55" s="420"/>
      <c r="W55" s="420"/>
      <c r="X55" s="420"/>
      <c r="Y55" s="420"/>
      <c r="Z55" s="420"/>
      <c r="AA55" s="420"/>
      <c r="AB55" s="420"/>
      <c r="AC55" s="420"/>
      <c r="AD55" s="420"/>
      <c r="AE55" s="420"/>
      <c r="AF55" s="420"/>
      <c r="AG55" s="420"/>
      <c r="AH55" s="420"/>
      <c r="AI55" s="420"/>
      <c r="AJ55" s="420"/>
      <c r="AK55" s="420"/>
      <c r="AL55" s="420"/>
      <c r="AM55" s="420"/>
      <c r="AN55" s="420"/>
      <c r="AO55" s="420"/>
      <c r="AP55" s="420"/>
      <c r="AQ55" s="1"/>
      <c r="AR55" s="1"/>
    </row>
    <row r="56" spans="1:47" s="1" customFormat="1" ht="24" customHeight="1" x14ac:dyDescent="0.35">
      <c r="B56" s="113"/>
      <c r="C56" s="58" t="s">
        <v>32</v>
      </c>
      <c r="D56" s="308"/>
      <c r="E56" s="308"/>
      <c r="F56" s="422">
        <f>SUM(F16:F55)</f>
        <v>0</v>
      </c>
      <c r="G56" s="423">
        <f t="shared" ref="G56:Z56" si="1">SUM(G16:G55)</f>
        <v>0</v>
      </c>
      <c r="H56" s="423">
        <f t="shared" si="1"/>
        <v>0</v>
      </c>
      <c r="I56" s="423">
        <f t="shared" si="1"/>
        <v>0</v>
      </c>
      <c r="J56" s="423">
        <f t="shared" si="1"/>
        <v>0</v>
      </c>
      <c r="K56" s="423">
        <f t="shared" si="1"/>
        <v>0</v>
      </c>
      <c r="L56" s="423">
        <f t="shared" si="1"/>
        <v>0</v>
      </c>
      <c r="M56" s="423">
        <f t="shared" si="1"/>
        <v>0</v>
      </c>
      <c r="N56" s="423">
        <f t="shared" si="1"/>
        <v>0</v>
      </c>
      <c r="O56" s="423">
        <f t="shared" si="1"/>
        <v>0</v>
      </c>
      <c r="P56" s="423">
        <f t="shared" si="1"/>
        <v>0</v>
      </c>
      <c r="Q56" s="423">
        <f t="shared" si="1"/>
        <v>0</v>
      </c>
      <c r="R56" s="423">
        <f t="shared" si="1"/>
        <v>0</v>
      </c>
      <c r="S56" s="423">
        <f t="shared" si="1"/>
        <v>0</v>
      </c>
      <c r="T56" s="423">
        <f t="shared" si="1"/>
        <v>0</v>
      </c>
      <c r="U56" s="423">
        <f t="shared" si="1"/>
        <v>0</v>
      </c>
      <c r="V56" s="423">
        <f t="shared" si="1"/>
        <v>0</v>
      </c>
      <c r="W56" s="423">
        <f t="shared" si="1"/>
        <v>0</v>
      </c>
      <c r="X56" s="423">
        <f t="shared" si="1"/>
        <v>0</v>
      </c>
      <c r="Y56" s="423">
        <f t="shared" si="1"/>
        <v>0</v>
      </c>
      <c r="Z56" s="423">
        <f t="shared" si="1"/>
        <v>0</v>
      </c>
      <c r="AA56" s="423">
        <f t="shared" ref="AA56:AO56" si="2">SUM(AA16:AA55)</f>
        <v>0</v>
      </c>
      <c r="AB56" s="423">
        <f t="shared" si="2"/>
        <v>0</v>
      </c>
      <c r="AC56" s="423">
        <f t="shared" si="2"/>
        <v>0</v>
      </c>
      <c r="AD56" s="423">
        <f t="shared" si="2"/>
        <v>0</v>
      </c>
      <c r="AE56" s="423">
        <f t="shared" si="2"/>
        <v>0</v>
      </c>
      <c r="AF56" s="423">
        <f t="shared" si="2"/>
        <v>0</v>
      </c>
      <c r="AG56" s="423">
        <f t="shared" si="2"/>
        <v>0</v>
      </c>
      <c r="AH56" s="423">
        <f t="shared" si="2"/>
        <v>0</v>
      </c>
      <c r="AI56" s="423">
        <f t="shared" si="2"/>
        <v>0</v>
      </c>
      <c r="AJ56" s="423">
        <f t="shared" si="2"/>
        <v>0</v>
      </c>
      <c r="AK56" s="423">
        <f t="shared" si="2"/>
        <v>0</v>
      </c>
      <c r="AL56" s="423">
        <f t="shared" si="2"/>
        <v>0</v>
      </c>
      <c r="AM56" s="423">
        <f t="shared" si="2"/>
        <v>0</v>
      </c>
      <c r="AN56" s="423">
        <f t="shared" si="2"/>
        <v>0</v>
      </c>
      <c r="AO56" s="423">
        <f t="shared" si="2"/>
        <v>0</v>
      </c>
      <c r="AP56" s="423">
        <f>SUM(AP16:AP55)</f>
        <v>0</v>
      </c>
    </row>
    <row r="57" spans="1:47" s="1" customFormat="1" x14ac:dyDescent="0.35"/>
    <row r="58" spans="1:47" s="62" customFormat="1" ht="30" customHeight="1" x14ac:dyDescent="0.35">
      <c r="A58" s="143"/>
      <c r="B58" s="143"/>
      <c r="C58" s="593" t="s">
        <v>117</v>
      </c>
      <c r="D58" s="594"/>
      <c r="E58" s="595"/>
      <c r="F58" s="291" t="s">
        <v>80</v>
      </c>
      <c r="G58" s="581" t="s">
        <v>82</v>
      </c>
      <c r="H58" s="582"/>
      <c r="I58" s="582"/>
      <c r="J58" s="582"/>
      <c r="K58" s="582"/>
      <c r="L58" s="582"/>
      <c r="M58" s="582"/>
      <c r="N58" s="582"/>
      <c r="O58" s="582"/>
      <c r="P58" s="582"/>
      <c r="Q58" s="582"/>
      <c r="R58" s="583"/>
      <c r="S58" s="581" t="s">
        <v>83</v>
      </c>
      <c r="T58" s="582"/>
      <c r="U58" s="582"/>
      <c r="V58" s="582"/>
      <c r="W58" s="582"/>
      <c r="X58" s="582"/>
      <c r="Y58" s="582"/>
      <c r="Z58" s="582"/>
      <c r="AA58" s="582"/>
      <c r="AB58" s="582"/>
      <c r="AC58" s="582"/>
      <c r="AD58" s="583"/>
      <c r="AE58" s="581" t="s">
        <v>84</v>
      </c>
      <c r="AF58" s="582"/>
      <c r="AG58" s="582"/>
      <c r="AH58" s="582"/>
      <c r="AI58" s="582"/>
      <c r="AJ58" s="582"/>
      <c r="AK58" s="582"/>
      <c r="AL58" s="582"/>
      <c r="AM58" s="582"/>
      <c r="AN58" s="582"/>
      <c r="AO58" s="582"/>
      <c r="AP58" s="584"/>
      <c r="AQ58" s="1"/>
      <c r="AR58" s="143"/>
      <c r="AS58" s="143"/>
      <c r="AT58" s="143"/>
      <c r="AU58" s="143"/>
    </row>
    <row r="59" spans="1:47" s="63" customFormat="1" ht="60" customHeight="1" x14ac:dyDescent="0.35">
      <c r="A59" s="120"/>
      <c r="B59" s="120"/>
      <c r="C59" s="601" t="s">
        <v>116</v>
      </c>
      <c r="D59" s="602"/>
      <c r="E59" s="603"/>
      <c r="F59" s="75" t="str">
        <f t="shared" ref="F59:AP59" si="3">F15</f>
        <v>Month 0 Implementation Costs</v>
      </c>
      <c r="G59" s="60">
        <f t="shared" si="3"/>
        <v>46327</v>
      </c>
      <c r="H59" s="60">
        <f t="shared" si="3"/>
        <v>46358</v>
      </c>
      <c r="I59" s="60">
        <f t="shared" si="3"/>
        <v>46389</v>
      </c>
      <c r="J59" s="60">
        <f t="shared" si="3"/>
        <v>46420</v>
      </c>
      <c r="K59" s="60">
        <f t="shared" si="3"/>
        <v>46451</v>
      </c>
      <c r="L59" s="60">
        <f t="shared" si="3"/>
        <v>46482</v>
      </c>
      <c r="M59" s="60">
        <f t="shared" si="3"/>
        <v>46513</v>
      </c>
      <c r="N59" s="60">
        <f t="shared" si="3"/>
        <v>46544</v>
      </c>
      <c r="O59" s="60">
        <f t="shared" si="3"/>
        <v>46575</v>
      </c>
      <c r="P59" s="60">
        <f t="shared" si="3"/>
        <v>46606</v>
      </c>
      <c r="Q59" s="60">
        <f t="shared" si="3"/>
        <v>46637</v>
      </c>
      <c r="R59" s="60">
        <f t="shared" si="3"/>
        <v>46668</v>
      </c>
      <c r="S59" s="60">
        <f t="shared" si="3"/>
        <v>46699</v>
      </c>
      <c r="T59" s="60">
        <f t="shared" si="3"/>
        <v>46730</v>
      </c>
      <c r="U59" s="60">
        <f t="shared" si="3"/>
        <v>46761</v>
      </c>
      <c r="V59" s="60">
        <f t="shared" si="3"/>
        <v>46792</v>
      </c>
      <c r="W59" s="60">
        <f t="shared" si="3"/>
        <v>46823</v>
      </c>
      <c r="X59" s="60">
        <f t="shared" si="3"/>
        <v>46854</v>
      </c>
      <c r="Y59" s="60">
        <f t="shared" si="3"/>
        <v>46885</v>
      </c>
      <c r="Z59" s="60">
        <f t="shared" si="3"/>
        <v>46916</v>
      </c>
      <c r="AA59" s="60">
        <f t="shared" si="3"/>
        <v>46947</v>
      </c>
      <c r="AB59" s="60">
        <f t="shared" si="3"/>
        <v>46978</v>
      </c>
      <c r="AC59" s="60">
        <f t="shared" si="3"/>
        <v>47009</v>
      </c>
      <c r="AD59" s="60">
        <f t="shared" si="3"/>
        <v>47040</v>
      </c>
      <c r="AE59" s="60">
        <f t="shared" si="3"/>
        <v>47071</v>
      </c>
      <c r="AF59" s="60">
        <f t="shared" si="3"/>
        <v>47102</v>
      </c>
      <c r="AG59" s="60">
        <f t="shared" si="3"/>
        <v>47133</v>
      </c>
      <c r="AH59" s="60">
        <f t="shared" si="3"/>
        <v>47164</v>
      </c>
      <c r="AI59" s="60">
        <f t="shared" si="3"/>
        <v>47195</v>
      </c>
      <c r="AJ59" s="60">
        <f t="shared" si="3"/>
        <v>47226</v>
      </c>
      <c r="AK59" s="60">
        <f t="shared" si="3"/>
        <v>47257</v>
      </c>
      <c r="AL59" s="60">
        <f t="shared" si="3"/>
        <v>47288</v>
      </c>
      <c r="AM59" s="60">
        <f t="shared" si="3"/>
        <v>47319</v>
      </c>
      <c r="AN59" s="60">
        <f t="shared" si="3"/>
        <v>47350</v>
      </c>
      <c r="AO59" s="60">
        <f t="shared" si="3"/>
        <v>47381</v>
      </c>
      <c r="AP59" s="307">
        <f t="shared" si="3"/>
        <v>47412</v>
      </c>
      <c r="AQ59" s="1"/>
      <c r="AR59" s="120"/>
    </row>
    <row r="60" spans="1:47" s="61" customFormat="1" ht="22.5" customHeight="1" x14ac:dyDescent="0.35">
      <c r="A60" s="144" t="b">
        <f t="shared" ref="A60:A99" si="4">IF(--ISERROR(SUM(D60:U60))=0,TRUE,FALSE)</f>
        <v>1</v>
      </c>
      <c r="B60" s="145"/>
      <c r="C60" s="599" t="str">
        <f t="shared" ref="C60:C99" si="5">IF(C16="","",C16)</f>
        <v/>
      </c>
      <c r="D60" s="600"/>
      <c r="E60" s="410"/>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
      <c r="AR60" s="1"/>
    </row>
    <row r="61" spans="1:47" s="61" customFormat="1" ht="22.5" customHeight="1" x14ac:dyDescent="0.35">
      <c r="A61" s="144" t="b">
        <f t="shared" si="4"/>
        <v>1</v>
      </c>
      <c r="B61" s="145"/>
      <c r="C61" s="589" t="str">
        <f t="shared" si="5"/>
        <v/>
      </c>
      <c r="D61" s="590"/>
      <c r="E61" s="411"/>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
      <c r="AR61" s="1"/>
    </row>
    <row r="62" spans="1:47" s="61" customFormat="1" ht="22.5" customHeight="1" x14ac:dyDescent="0.35">
      <c r="A62" s="144" t="b">
        <f t="shared" si="4"/>
        <v>1</v>
      </c>
      <c r="B62" s="145"/>
      <c r="C62" s="589" t="str">
        <f t="shared" si="5"/>
        <v/>
      </c>
      <c r="D62" s="590"/>
      <c r="E62" s="411"/>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
      <c r="AR62" s="1"/>
    </row>
    <row r="63" spans="1:47" s="61" customFormat="1" ht="22.5" customHeight="1" x14ac:dyDescent="0.35">
      <c r="A63" s="144" t="b">
        <f t="shared" si="4"/>
        <v>1</v>
      </c>
      <c r="B63" s="145"/>
      <c r="C63" s="589" t="str">
        <f t="shared" si="5"/>
        <v/>
      </c>
      <c r="D63" s="590"/>
      <c r="E63" s="411"/>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
      <c r="AR63" s="1"/>
    </row>
    <row r="64" spans="1:47" s="61" customFormat="1" ht="22.5" customHeight="1" x14ac:dyDescent="0.35">
      <c r="A64" s="144" t="b">
        <f t="shared" si="4"/>
        <v>1</v>
      </c>
      <c r="B64" s="145"/>
      <c r="C64" s="589" t="str">
        <f t="shared" si="5"/>
        <v/>
      </c>
      <c r="D64" s="590"/>
      <c r="E64" s="411"/>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
      <c r="AR64" s="1"/>
    </row>
    <row r="65" spans="1:44" s="61" customFormat="1" ht="22.5" customHeight="1" x14ac:dyDescent="0.35">
      <c r="A65" s="144" t="b">
        <f t="shared" si="4"/>
        <v>1</v>
      </c>
      <c r="B65" s="145"/>
      <c r="C65" s="589" t="str">
        <f t="shared" si="5"/>
        <v/>
      </c>
      <c r="D65" s="590"/>
      <c r="E65" s="411"/>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
      <c r="AR65" s="1"/>
    </row>
    <row r="66" spans="1:44" s="61" customFormat="1" ht="22.5" customHeight="1" x14ac:dyDescent="0.35">
      <c r="A66" s="144" t="b">
        <f t="shared" si="4"/>
        <v>1</v>
      </c>
      <c r="B66" s="145"/>
      <c r="C66" s="589" t="str">
        <f t="shared" si="5"/>
        <v/>
      </c>
      <c r="D66" s="590"/>
      <c r="E66" s="411"/>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
      <c r="AR66" s="1"/>
    </row>
    <row r="67" spans="1:44" s="61" customFormat="1" ht="22.5" customHeight="1" x14ac:dyDescent="0.35">
      <c r="A67" s="144" t="b">
        <f t="shared" si="4"/>
        <v>1</v>
      </c>
      <c r="B67" s="145"/>
      <c r="C67" s="589" t="str">
        <f t="shared" si="5"/>
        <v/>
      </c>
      <c r="D67" s="590"/>
      <c r="E67" s="411"/>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
      <c r="AR67" s="1"/>
    </row>
    <row r="68" spans="1:44" s="61" customFormat="1" ht="22.5" customHeight="1" x14ac:dyDescent="0.35">
      <c r="A68" s="144" t="b">
        <f t="shared" si="4"/>
        <v>1</v>
      </c>
      <c r="B68" s="145"/>
      <c r="C68" s="589" t="str">
        <f t="shared" si="5"/>
        <v/>
      </c>
      <c r="D68" s="590"/>
      <c r="E68" s="411"/>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6"/>
      <c r="AP68" s="146"/>
      <c r="AQ68" s="1"/>
      <c r="AR68" s="1"/>
    </row>
    <row r="69" spans="1:44" s="61" customFormat="1" ht="22.5" customHeight="1" x14ac:dyDescent="0.35">
      <c r="A69" s="144" t="b">
        <f t="shared" si="4"/>
        <v>1</v>
      </c>
      <c r="B69" s="145"/>
      <c r="C69" s="589" t="str">
        <f t="shared" si="5"/>
        <v/>
      </c>
      <c r="D69" s="590"/>
      <c r="E69" s="411"/>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6"/>
      <c r="AP69" s="146"/>
      <c r="AQ69" s="1"/>
      <c r="AR69" s="1"/>
    </row>
    <row r="70" spans="1:44" s="61" customFormat="1" ht="22.5" customHeight="1" x14ac:dyDescent="0.35">
      <c r="A70" s="144" t="b">
        <f t="shared" si="4"/>
        <v>1</v>
      </c>
      <c r="B70" s="145"/>
      <c r="C70" s="589" t="str">
        <f t="shared" si="5"/>
        <v/>
      </c>
      <c r="D70" s="590"/>
      <c r="E70" s="411"/>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
      <c r="AR70" s="1"/>
    </row>
    <row r="71" spans="1:44" s="61" customFormat="1" ht="22.5" customHeight="1" x14ac:dyDescent="0.35">
      <c r="A71" s="144" t="b">
        <f t="shared" si="4"/>
        <v>1</v>
      </c>
      <c r="B71" s="145"/>
      <c r="C71" s="589" t="str">
        <f t="shared" si="5"/>
        <v/>
      </c>
      <c r="D71" s="590"/>
      <c r="E71" s="411"/>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
      <c r="AR71" s="1"/>
    </row>
    <row r="72" spans="1:44" s="61" customFormat="1" ht="22.5" customHeight="1" x14ac:dyDescent="0.35">
      <c r="A72" s="144" t="b">
        <f t="shared" si="4"/>
        <v>1</v>
      </c>
      <c r="B72" s="145"/>
      <c r="C72" s="589" t="str">
        <f t="shared" si="5"/>
        <v/>
      </c>
      <c r="D72" s="590"/>
      <c r="E72" s="411"/>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
      <c r="AR72" s="1"/>
    </row>
    <row r="73" spans="1:44" s="61" customFormat="1" ht="22.5" customHeight="1" x14ac:dyDescent="0.35">
      <c r="A73" s="144" t="b">
        <f t="shared" si="4"/>
        <v>1</v>
      </c>
      <c r="B73" s="145"/>
      <c r="C73" s="589" t="str">
        <f t="shared" si="5"/>
        <v/>
      </c>
      <c r="D73" s="590"/>
      <c r="E73" s="411"/>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
      <c r="AR73" s="1"/>
    </row>
    <row r="74" spans="1:44" s="61" customFormat="1" ht="22.5" customHeight="1" x14ac:dyDescent="0.35">
      <c r="A74" s="144" t="b">
        <f t="shared" si="4"/>
        <v>1</v>
      </c>
      <c r="B74" s="145"/>
      <c r="C74" s="589" t="str">
        <f t="shared" si="5"/>
        <v/>
      </c>
      <c r="D74" s="590"/>
      <c r="E74" s="411"/>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
      <c r="AR74" s="1"/>
    </row>
    <row r="75" spans="1:44" s="61" customFormat="1" ht="22.5" customHeight="1" x14ac:dyDescent="0.35">
      <c r="A75" s="144" t="b">
        <f t="shared" si="4"/>
        <v>1</v>
      </c>
      <c r="B75" s="145"/>
      <c r="C75" s="589" t="str">
        <f t="shared" si="5"/>
        <v/>
      </c>
      <c r="D75" s="590"/>
      <c r="E75" s="411"/>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
      <c r="AR75" s="1"/>
    </row>
    <row r="76" spans="1:44" s="61" customFormat="1" ht="22.5" customHeight="1" x14ac:dyDescent="0.35">
      <c r="A76" s="144" t="b">
        <f t="shared" si="4"/>
        <v>1</v>
      </c>
      <c r="B76" s="145"/>
      <c r="C76" s="589" t="str">
        <f t="shared" si="5"/>
        <v/>
      </c>
      <c r="D76" s="590"/>
      <c r="E76" s="411"/>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
      <c r="AR76" s="1"/>
    </row>
    <row r="77" spans="1:44" s="61" customFormat="1" ht="22.5" customHeight="1" x14ac:dyDescent="0.35">
      <c r="A77" s="144" t="b">
        <f t="shared" si="4"/>
        <v>1</v>
      </c>
      <c r="B77" s="145"/>
      <c r="C77" s="589" t="str">
        <f t="shared" si="5"/>
        <v/>
      </c>
      <c r="D77" s="590"/>
      <c r="E77" s="411"/>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
      <c r="AR77" s="1"/>
    </row>
    <row r="78" spans="1:44" s="61" customFormat="1" ht="22.5" customHeight="1" x14ac:dyDescent="0.35">
      <c r="A78" s="144" t="b">
        <f t="shared" si="4"/>
        <v>1</v>
      </c>
      <c r="B78" s="145"/>
      <c r="C78" s="589" t="str">
        <f t="shared" si="5"/>
        <v/>
      </c>
      <c r="D78" s="590"/>
      <c r="E78" s="411"/>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
      <c r="AR78" s="1"/>
    </row>
    <row r="79" spans="1:44" s="61" customFormat="1" ht="22.5" customHeight="1" x14ac:dyDescent="0.35">
      <c r="A79" s="144" t="b">
        <f t="shared" si="4"/>
        <v>1</v>
      </c>
      <c r="B79" s="145"/>
      <c r="C79" s="589" t="str">
        <f t="shared" si="5"/>
        <v/>
      </c>
      <c r="D79" s="590"/>
      <c r="E79" s="411"/>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
      <c r="AR79" s="1"/>
    </row>
    <row r="80" spans="1:44" s="61" customFormat="1" ht="22.5" customHeight="1" x14ac:dyDescent="0.35">
      <c r="A80" s="144" t="b">
        <f t="shared" si="4"/>
        <v>1</v>
      </c>
      <c r="B80" s="145"/>
      <c r="C80" s="589" t="str">
        <f t="shared" si="5"/>
        <v/>
      </c>
      <c r="D80" s="590"/>
      <c r="E80" s="411"/>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
      <c r="AR80" s="1"/>
    </row>
    <row r="81" spans="1:44" s="61" customFormat="1" ht="22.5" customHeight="1" x14ac:dyDescent="0.35">
      <c r="A81" s="144" t="b">
        <f t="shared" si="4"/>
        <v>1</v>
      </c>
      <c r="B81" s="145"/>
      <c r="C81" s="589" t="str">
        <f t="shared" si="5"/>
        <v/>
      </c>
      <c r="D81" s="590"/>
      <c r="E81" s="411"/>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
      <c r="AR81" s="1"/>
    </row>
    <row r="82" spans="1:44" s="61" customFormat="1" ht="22.5" customHeight="1" x14ac:dyDescent="0.35">
      <c r="A82" s="144" t="b">
        <f t="shared" si="4"/>
        <v>1</v>
      </c>
      <c r="B82" s="145"/>
      <c r="C82" s="589" t="str">
        <f t="shared" si="5"/>
        <v/>
      </c>
      <c r="D82" s="590"/>
      <c r="E82" s="411"/>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
      <c r="AR82" s="1"/>
    </row>
    <row r="83" spans="1:44" s="61" customFormat="1" ht="22.5" customHeight="1" x14ac:dyDescent="0.35">
      <c r="A83" s="144" t="b">
        <f t="shared" si="4"/>
        <v>1</v>
      </c>
      <c r="B83" s="145"/>
      <c r="C83" s="589" t="str">
        <f t="shared" si="5"/>
        <v/>
      </c>
      <c r="D83" s="590"/>
      <c r="E83" s="411"/>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
      <c r="AR83" s="1"/>
    </row>
    <row r="84" spans="1:44" s="61" customFormat="1" ht="22.5" customHeight="1" x14ac:dyDescent="0.35">
      <c r="A84" s="144" t="b">
        <f t="shared" si="4"/>
        <v>1</v>
      </c>
      <c r="B84" s="145"/>
      <c r="C84" s="589" t="str">
        <f t="shared" si="5"/>
        <v/>
      </c>
      <c r="D84" s="590"/>
      <c r="E84" s="411"/>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
      <c r="AR84" s="1"/>
    </row>
    <row r="85" spans="1:44" s="61" customFormat="1" ht="22.5" customHeight="1" x14ac:dyDescent="0.35">
      <c r="A85" s="144" t="b">
        <f t="shared" si="4"/>
        <v>1</v>
      </c>
      <c r="B85" s="145"/>
      <c r="C85" s="589" t="str">
        <f t="shared" si="5"/>
        <v/>
      </c>
      <c r="D85" s="590"/>
      <c r="E85" s="411"/>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
      <c r="AR85" s="1"/>
    </row>
    <row r="86" spans="1:44" s="61" customFormat="1" ht="22.5" customHeight="1" x14ac:dyDescent="0.35">
      <c r="A86" s="144" t="b">
        <f t="shared" si="4"/>
        <v>1</v>
      </c>
      <c r="B86" s="145"/>
      <c r="C86" s="589" t="str">
        <f t="shared" si="5"/>
        <v/>
      </c>
      <c r="D86" s="590"/>
      <c r="E86" s="411"/>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
      <c r="AR86" s="1"/>
    </row>
    <row r="87" spans="1:44" s="61" customFormat="1" ht="22.5" customHeight="1" x14ac:dyDescent="0.35">
      <c r="A87" s="144" t="b">
        <f t="shared" si="4"/>
        <v>1</v>
      </c>
      <c r="B87" s="145"/>
      <c r="C87" s="589" t="str">
        <f t="shared" si="5"/>
        <v/>
      </c>
      <c r="D87" s="590"/>
      <c r="E87" s="411"/>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
      <c r="AR87" s="1"/>
    </row>
    <row r="88" spans="1:44" s="61" customFormat="1" ht="22.5" customHeight="1" x14ac:dyDescent="0.35">
      <c r="A88" s="144" t="b">
        <f t="shared" si="4"/>
        <v>1</v>
      </c>
      <c r="B88" s="145"/>
      <c r="C88" s="589" t="str">
        <f t="shared" si="5"/>
        <v/>
      </c>
      <c r="D88" s="590"/>
      <c r="E88" s="411"/>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
      <c r="AR88" s="1"/>
    </row>
    <row r="89" spans="1:44" s="61" customFormat="1" ht="22.5" customHeight="1" x14ac:dyDescent="0.35">
      <c r="A89" s="144" t="b">
        <f t="shared" si="4"/>
        <v>1</v>
      </c>
      <c r="B89" s="145"/>
      <c r="C89" s="589" t="str">
        <f t="shared" si="5"/>
        <v/>
      </c>
      <c r="D89" s="590"/>
      <c r="E89" s="411"/>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
      <c r="AR89" s="1"/>
    </row>
    <row r="90" spans="1:44" s="61" customFormat="1" ht="22.5" customHeight="1" x14ac:dyDescent="0.35">
      <c r="A90" s="144" t="b">
        <f t="shared" si="4"/>
        <v>1</v>
      </c>
      <c r="B90" s="145"/>
      <c r="C90" s="589" t="str">
        <f t="shared" si="5"/>
        <v/>
      </c>
      <c r="D90" s="590"/>
      <c r="E90" s="411"/>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
      <c r="AR90" s="1"/>
    </row>
    <row r="91" spans="1:44" s="61" customFormat="1" ht="22.5" customHeight="1" x14ac:dyDescent="0.35">
      <c r="A91" s="144" t="b">
        <f t="shared" si="4"/>
        <v>1</v>
      </c>
      <c r="B91" s="145"/>
      <c r="C91" s="589" t="str">
        <f t="shared" si="5"/>
        <v/>
      </c>
      <c r="D91" s="590"/>
      <c r="E91" s="411"/>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
      <c r="AR91" s="1"/>
    </row>
    <row r="92" spans="1:44" s="61" customFormat="1" ht="22.5" customHeight="1" x14ac:dyDescent="0.35">
      <c r="A92" s="144" t="b">
        <f t="shared" si="4"/>
        <v>1</v>
      </c>
      <c r="B92" s="145"/>
      <c r="C92" s="589" t="str">
        <f t="shared" si="5"/>
        <v/>
      </c>
      <c r="D92" s="590"/>
      <c r="E92" s="411"/>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
      <c r="AR92" s="1"/>
    </row>
    <row r="93" spans="1:44" s="61" customFormat="1" ht="22.5" customHeight="1" x14ac:dyDescent="0.35">
      <c r="A93" s="144" t="b">
        <f t="shared" si="4"/>
        <v>1</v>
      </c>
      <c r="B93" s="145"/>
      <c r="C93" s="589" t="str">
        <f t="shared" si="5"/>
        <v/>
      </c>
      <c r="D93" s="590"/>
      <c r="E93" s="411"/>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
      <c r="AR93" s="1"/>
    </row>
    <row r="94" spans="1:44" s="61" customFormat="1" ht="22.5" customHeight="1" x14ac:dyDescent="0.35">
      <c r="A94" s="144" t="b">
        <f t="shared" si="4"/>
        <v>1</v>
      </c>
      <c r="B94" s="145"/>
      <c r="C94" s="589" t="str">
        <f t="shared" si="5"/>
        <v/>
      </c>
      <c r="D94" s="590"/>
      <c r="E94" s="411"/>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
      <c r="AR94" s="1"/>
    </row>
    <row r="95" spans="1:44" s="61" customFormat="1" ht="22.5" customHeight="1" x14ac:dyDescent="0.35">
      <c r="A95" s="144" t="b">
        <f t="shared" si="4"/>
        <v>1</v>
      </c>
      <c r="B95" s="145"/>
      <c r="C95" s="589" t="str">
        <f t="shared" si="5"/>
        <v/>
      </c>
      <c r="D95" s="590"/>
      <c r="E95" s="411"/>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
      <c r="AR95" s="1"/>
    </row>
    <row r="96" spans="1:44" s="61" customFormat="1" ht="22.5" customHeight="1" x14ac:dyDescent="0.35">
      <c r="A96" s="144" t="b">
        <f t="shared" si="4"/>
        <v>1</v>
      </c>
      <c r="B96" s="145"/>
      <c r="C96" s="589" t="str">
        <f t="shared" si="5"/>
        <v/>
      </c>
      <c r="D96" s="590"/>
      <c r="E96" s="411"/>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
      <c r="AR96" s="1"/>
    </row>
    <row r="97" spans="1:47" s="61" customFormat="1" ht="22.5" customHeight="1" x14ac:dyDescent="0.35">
      <c r="A97" s="144" t="b">
        <f t="shared" si="4"/>
        <v>1</v>
      </c>
      <c r="B97" s="145"/>
      <c r="C97" s="589" t="str">
        <f t="shared" si="5"/>
        <v/>
      </c>
      <c r="D97" s="590"/>
      <c r="E97" s="411"/>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
      <c r="AR97" s="1"/>
    </row>
    <row r="98" spans="1:47" s="61" customFormat="1" ht="22.5" customHeight="1" x14ac:dyDescent="0.35">
      <c r="A98" s="144" t="b">
        <f t="shared" si="4"/>
        <v>1</v>
      </c>
      <c r="B98" s="145"/>
      <c r="C98" s="589" t="str">
        <f t="shared" si="5"/>
        <v/>
      </c>
      <c r="D98" s="590"/>
      <c r="E98" s="411"/>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
      <c r="AR98" s="1"/>
    </row>
    <row r="99" spans="1:47" s="61" customFormat="1" ht="22.5" customHeight="1" x14ac:dyDescent="0.35">
      <c r="A99" s="144" t="b">
        <f t="shared" si="4"/>
        <v>1</v>
      </c>
      <c r="B99" s="145"/>
      <c r="C99" s="591" t="str">
        <f t="shared" si="5"/>
        <v/>
      </c>
      <c r="D99" s="592"/>
      <c r="E99" s="412"/>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
      <c r="AR99" s="1"/>
    </row>
    <row r="100" spans="1:47" s="1" customFormat="1" ht="24" customHeight="1" x14ac:dyDescent="0.35">
      <c r="B100" s="113"/>
      <c r="C100" s="444" t="s">
        <v>118</v>
      </c>
      <c r="D100" s="445"/>
      <c r="E100" s="448"/>
      <c r="F100" s="309">
        <f t="shared" ref="F100:Z100" si="6">SUM(F60:F99)</f>
        <v>0</v>
      </c>
      <c r="G100" s="310">
        <f t="shared" si="6"/>
        <v>0</v>
      </c>
      <c r="H100" s="310">
        <f t="shared" si="6"/>
        <v>0</v>
      </c>
      <c r="I100" s="310">
        <f t="shared" si="6"/>
        <v>0</v>
      </c>
      <c r="J100" s="310">
        <f t="shared" si="6"/>
        <v>0</v>
      </c>
      <c r="K100" s="310">
        <f t="shared" si="6"/>
        <v>0</v>
      </c>
      <c r="L100" s="310">
        <f t="shared" si="6"/>
        <v>0</v>
      </c>
      <c r="M100" s="310">
        <f t="shared" si="6"/>
        <v>0</v>
      </c>
      <c r="N100" s="310">
        <f t="shared" si="6"/>
        <v>0</v>
      </c>
      <c r="O100" s="310">
        <f t="shared" si="6"/>
        <v>0</v>
      </c>
      <c r="P100" s="310">
        <f t="shared" si="6"/>
        <v>0</v>
      </c>
      <c r="Q100" s="310">
        <f t="shared" si="6"/>
        <v>0</v>
      </c>
      <c r="R100" s="310">
        <f t="shared" si="6"/>
        <v>0</v>
      </c>
      <c r="S100" s="310">
        <f t="shared" si="6"/>
        <v>0</v>
      </c>
      <c r="T100" s="310">
        <f t="shared" si="6"/>
        <v>0</v>
      </c>
      <c r="U100" s="310">
        <f t="shared" si="6"/>
        <v>0</v>
      </c>
      <c r="V100" s="310">
        <f t="shared" si="6"/>
        <v>0</v>
      </c>
      <c r="W100" s="310">
        <f t="shared" si="6"/>
        <v>0</v>
      </c>
      <c r="X100" s="310">
        <f t="shared" si="6"/>
        <v>0</v>
      </c>
      <c r="Y100" s="310">
        <f t="shared" si="6"/>
        <v>0</v>
      </c>
      <c r="Z100" s="310">
        <f t="shared" si="6"/>
        <v>0</v>
      </c>
      <c r="AA100" s="310">
        <f t="shared" ref="AA100:AP100" si="7">SUM(AA60:AA99)</f>
        <v>0</v>
      </c>
      <c r="AB100" s="310">
        <f t="shared" si="7"/>
        <v>0</v>
      </c>
      <c r="AC100" s="310">
        <f t="shared" si="7"/>
        <v>0</v>
      </c>
      <c r="AD100" s="310">
        <f t="shared" si="7"/>
        <v>0</v>
      </c>
      <c r="AE100" s="310">
        <f t="shared" si="7"/>
        <v>0</v>
      </c>
      <c r="AF100" s="310">
        <f t="shared" si="7"/>
        <v>0</v>
      </c>
      <c r="AG100" s="310">
        <f t="shared" si="7"/>
        <v>0</v>
      </c>
      <c r="AH100" s="310">
        <f t="shared" si="7"/>
        <v>0</v>
      </c>
      <c r="AI100" s="310">
        <f t="shared" si="7"/>
        <v>0</v>
      </c>
      <c r="AJ100" s="310">
        <f t="shared" si="7"/>
        <v>0</v>
      </c>
      <c r="AK100" s="310">
        <f t="shared" si="7"/>
        <v>0</v>
      </c>
      <c r="AL100" s="310">
        <f t="shared" si="7"/>
        <v>0</v>
      </c>
      <c r="AM100" s="310">
        <f t="shared" si="7"/>
        <v>0</v>
      </c>
      <c r="AN100" s="310">
        <f t="shared" si="7"/>
        <v>0</v>
      </c>
      <c r="AO100" s="310">
        <f t="shared" si="7"/>
        <v>0</v>
      </c>
      <c r="AP100" s="310">
        <f t="shared" si="7"/>
        <v>0</v>
      </c>
    </row>
    <row r="101" spans="1:47" s="1" customFormat="1" x14ac:dyDescent="0.35"/>
    <row r="102" spans="1:47" s="62" customFormat="1" ht="30" customHeight="1" x14ac:dyDescent="0.35">
      <c r="A102" s="143"/>
      <c r="B102" s="143"/>
      <c r="C102" s="593" t="s">
        <v>262</v>
      </c>
      <c r="D102" s="594"/>
      <c r="E102" s="595"/>
      <c r="F102" s="291" t="s">
        <v>80</v>
      </c>
      <c r="G102" s="581" t="s">
        <v>82</v>
      </c>
      <c r="H102" s="582"/>
      <c r="I102" s="582"/>
      <c r="J102" s="582"/>
      <c r="K102" s="582"/>
      <c r="L102" s="582"/>
      <c r="M102" s="582"/>
      <c r="N102" s="582"/>
      <c r="O102" s="582"/>
      <c r="P102" s="582"/>
      <c r="Q102" s="582"/>
      <c r="R102" s="583"/>
      <c r="S102" s="581" t="s">
        <v>83</v>
      </c>
      <c r="T102" s="582"/>
      <c r="U102" s="582"/>
      <c r="V102" s="582"/>
      <c r="W102" s="582"/>
      <c r="X102" s="582"/>
      <c r="Y102" s="582"/>
      <c r="Z102" s="582"/>
      <c r="AA102" s="582"/>
      <c r="AB102" s="582"/>
      <c r="AC102" s="582"/>
      <c r="AD102" s="583"/>
      <c r="AE102" s="581" t="s">
        <v>84</v>
      </c>
      <c r="AF102" s="582"/>
      <c r="AG102" s="582"/>
      <c r="AH102" s="582"/>
      <c r="AI102" s="582"/>
      <c r="AJ102" s="582"/>
      <c r="AK102" s="582"/>
      <c r="AL102" s="582"/>
      <c r="AM102" s="582"/>
      <c r="AN102" s="582"/>
      <c r="AO102" s="582"/>
      <c r="AP102" s="584"/>
      <c r="AQ102" s="1"/>
      <c r="AR102" s="143"/>
      <c r="AS102" s="143"/>
      <c r="AT102" s="143"/>
      <c r="AU102" s="143"/>
    </row>
    <row r="103" spans="1:47" s="63" customFormat="1" ht="59.25" customHeight="1" x14ac:dyDescent="0.35">
      <c r="A103" s="120"/>
      <c r="B103" s="120"/>
      <c r="C103" s="596" t="s">
        <v>116</v>
      </c>
      <c r="D103" s="597"/>
      <c r="E103" s="598"/>
      <c r="F103" s="75" t="str">
        <f>F15</f>
        <v>Month 0 Implementation Costs</v>
      </c>
      <c r="G103" s="60">
        <f t="shared" ref="G103:AP103" si="8">G59</f>
        <v>46327</v>
      </c>
      <c r="H103" s="60">
        <f t="shared" si="8"/>
        <v>46358</v>
      </c>
      <c r="I103" s="60">
        <f t="shared" si="8"/>
        <v>46389</v>
      </c>
      <c r="J103" s="60">
        <f t="shared" si="8"/>
        <v>46420</v>
      </c>
      <c r="K103" s="60">
        <f t="shared" si="8"/>
        <v>46451</v>
      </c>
      <c r="L103" s="60">
        <f t="shared" si="8"/>
        <v>46482</v>
      </c>
      <c r="M103" s="60">
        <f t="shared" si="8"/>
        <v>46513</v>
      </c>
      <c r="N103" s="60">
        <f t="shared" si="8"/>
        <v>46544</v>
      </c>
      <c r="O103" s="60">
        <f t="shared" si="8"/>
        <v>46575</v>
      </c>
      <c r="P103" s="60">
        <f t="shared" si="8"/>
        <v>46606</v>
      </c>
      <c r="Q103" s="60">
        <f t="shared" si="8"/>
        <v>46637</v>
      </c>
      <c r="R103" s="60">
        <f t="shared" si="8"/>
        <v>46668</v>
      </c>
      <c r="S103" s="60">
        <f t="shared" si="8"/>
        <v>46699</v>
      </c>
      <c r="T103" s="60">
        <f t="shared" si="8"/>
        <v>46730</v>
      </c>
      <c r="U103" s="60">
        <f t="shared" si="8"/>
        <v>46761</v>
      </c>
      <c r="V103" s="60">
        <f t="shared" si="8"/>
        <v>46792</v>
      </c>
      <c r="W103" s="60">
        <f t="shared" si="8"/>
        <v>46823</v>
      </c>
      <c r="X103" s="60">
        <f t="shared" si="8"/>
        <v>46854</v>
      </c>
      <c r="Y103" s="60">
        <f t="shared" si="8"/>
        <v>46885</v>
      </c>
      <c r="Z103" s="60">
        <f t="shared" si="8"/>
        <v>46916</v>
      </c>
      <c r="AA103" s="60">
        <f t="shared" si="8"/>
        <v>46947</v>
      </c>
      <c r="AB103" s="60">
        <f t="shared" si="8"/>
        <v>46978</v>
      </c>
      <c r="AC103" s="60">
        <f t="shared" si="8"/>
        <v>47009</v>
      </c>
      <c r="AD103" s="60">
        <f t="shared" si="8"/>
        <v>47040</v>
      </c>
      <c r="AE103" s="60">
        <f t="shared" si="8"/>
        <v>47071</v>
      </c>
      <c r="AF103" s="60">
        <f t="shared" si="8"/>
        <v>47102</v>
      </c>
      <c r="AG103" s="60">
        <f t="shared" si="8"/>
        <v>47133</v>
      </c>
      <c r="AH103" s="60">
        <f t="shared" si="8"/>
        <v>47164</v>
      </c>
      <c r="AI103" s="60">
        <f t="shared" si="8"/>
        <v>47195</v>
      </c>
      <c r="AJ103" s="60">
        <f t="shared" si="8"/>
        <v>47226</v>
      </c>
      <c r="AK103" s="60">
        <f t="shared" si="8"/>
        <v>47257</v>
      </c>
      <c r="AL103" s="60">
        <f t="shared" si="8"/>
        <v>47288</v>
      </c>
      <c r="AM103" s="60">
        <f t="shared" si="8"/>
        <v>47319</v>
      </c>
      <c r="AN103" s="60">
        <f t="shared" si="8"/>
        <v>47350</v>
      </c>
      <c r="AO103" s="60">
        <f t="shared" si="8"/>
        <v>47381</v>
      </c>
      <c r="AP103" s="307">
        <f t="shared" si="8"/>
        <v>47412</v>
      </c>
      <c r="AQ103" s="1"/>
      <c r="AR103" s="120"/>
    </row>
    <row r="104" spans="1:47" s="61" customFormat="1" ht="22.5" customHeight="1" x14ac:dyDescent="0.35">
      <c r="A104" s="144" t="b">
        <f t="shared" ref="A104:A143" si="9">IF(--ISERROR(SUM(D104:U104))=0,TRUE,FALSE)</f>
        <v>1</v>
      </c>
      <c r="B104" s="145"/>
      <c r="C104" s="599" t="str">
        <f t="shared" ref="C104:C143" si="10">IF(C16="","",C16)</f>
        <v/>
      </c>
      <c r="D104" s="600"/>
      <c r="E104" s="413"/>
      <c r="F104" s="148"/>
      <c r="G104" s="148"/>
      <c r="H104" s="148"/>
      <c r="I104" s="148"/>
      <c r="J104" s="148"/>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
      <c r="AR104" s="1"/>
    </row>
    <row r="105" spans="1:47" s="61" customFormat="1" ht="22.5" customHeight="1" x14ac:dyDescent="0.35">
      <c r="A105" s="144" t="b">
        <f t="shared" si="9"/>
        <v>1</v>
      </c>
      <c r="B105" s="145"/>
      <c r="C105" s="589" t="str">
        <f t="shared" si="10"/>
        <v/>
      </c>
      <c r="D105" s="590"/>
      <c r="E105" s="411"/>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
      <c r="AR105" s="1"/>
    </row>
    <row r="106" spans="1:47" s="61" customFormat="1" ht="22.5" customHeight="1" x14ac:dyDescent="0.35">
      <c r="A106" s="144" t="b">
        <f t="shared" si="9"/>
        <v>1</v>
      </c>
      <c r="B106" s="145"/>
      <c r="C106" s="589" t="str">
        <f t="shared" si="10"/>
        <v/>
      </c>
      <c r="D106" s="590"/>
      <c r="E106" s="411"/>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
      <c r="AR106" s="1"/>
    </row>
    <row r="107" spans="1:47" s="61" customFormat="1" ht="22.5" customHeight="1" x14ac:dyDescent="0.35">
      <c r="A107" s="144" t="b">
        <f t="shared" si="9"/>
        <v>1</v>
      </c>
      <c r="B107" s="145"/>
      <c r="C107" s="589" t="str">
        <f t="shared" si="10"/>
        <v/>
      </c>
      <c r="D107" s="590"/>
      <c r="E107" s="411"/>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
      <c r="AR107" s="1"/>
    </row>
    <row r="108" spans="1:47" s="61" customFormat="1" ht="22.5" customHeight="1" x14ac:dyDescent="0.35">
      <c r="A108" s="144" t="b">
        <f t="shared" si="9"/>
        <v>1</v>
      </c>
      <c r="B108" s="145"/>
      <c r="C108" s="589" t="str">
        <f t="shared" si="10"/>
        <v/>
      </c>
      <c r="D108" s="590"/>
      <c r="E108" s="411"/>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
      <c r="AR108" s="1"/>
    </row>
    <row r="109" spans="1:47" s="61" customFormat="1" ht="22.5" customHeight="1" x14ac:dyDescent="0.35">
      <c r="A109" s="144" t="b">
        <f t="shared" si="9"/>
        <v>1</v>
      </c>
      <c r="B109" s="145"/>
      <c r="C109" s="589" t="str">
        <f t="shared" si="10"/>
        <v/>
      </c>
      <c r="D109" s="590"/>
      <c r="E109" s="411"/>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
      <c r="AR109" s="1"/>
    </row>
    <row r="110" spans="1:47" s="61" customFormat="1" ht="22.5" customHeight="1" x14ac:dyDescent="0.35">
      <c r="A110" s="144" t="b">
        <f t="shared" si="9"/>
        <v>1</v>
      </c>
      <c r="B110" s="145"/>
      <c r="C110" s="589" t="str">
        <f t="shared" si="10"/>
        <v/>
      </c>
      <c r="D110" s="590"/>
      <c r="E110" s="411"/>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
      <c r="AR110" s="1"/>
    </row>
    <row r="111" spans="1:47" s="61" customFormat="1" ht="22.5" customHeight="1" x14ac:dyDescent="0.35">
      <c r="A111" s="144" t="b">
        <f t="shared" si="9"/>
        <v>1</v>
      </c>
      <c r="B111" s="145"/>
      <c r="C111" s="589" t="str">
        <f t="shared" si="10"/>
        <v/>
      </c>
      <c r="D111" s="590"/>
      <c r="E111" s="411"/>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
      <c r="AR111" s="1"/>
    </row>
    <row r="112" spans="1:47" s="61" customFormat="1" ht="22.5" customHeight="1" x14ac:dyDescent="0.35">
      <c r="A112" s="144" t="b">
        <f t="shared" si="9"/>
        <v>1</v>
      </c>
      <c r="B112" s="145"/>
      <c r="C112" s="589" t="str">
        <f t="shared" si="10"/>
        <v/>
      </c>
      <c r="D112" s="590"/>
      <c r="E112" s="411"/>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
      <c r="AR112" s="1"/>
    </row>
    <row r="113" spans="1:44" s="61" customFormat="1" ht="22.5" customHeight="1" x14ac:dyDescent="0.35">
      <c r="A113" s="144" t="b">
        <f t="shared" si="9"/>
        <v>1</v>
      </c>
      <c r="B113" s="145"/>
      <c r="C113" s="589" t="str">
        <f t="shared" si="10"/>
        <v/>
      </c>
      <c r="D113" s="590"/>
      <c r="E113" s="411"/>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
      <c r="AR113" s="1"/>
    </row>
    <row r="114" spans="1:44" s="61" customFormat="1" ht="22.5" customHeight="1" x14ac:dyDescent="0.35">
      <c r="A114" s="144" t="b">
        <f t="shared" si="9"/>
        <v>1</v>
      </c>
      <c r="B114" s="145"/>
      <c r="C114" s="589" t="str">
        <f t="shared" si="10"/>
        <v/>
      </c>
      <c r="D114" s="590"/>
      <c r="E114" s="411"/>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
      <c r="AR114" s="1"/>
    </row>
    <row r="115" spans="1:44" s="61" customFormat="1" ht="22.5" customHeight="1" x14ac:dyDescent="0.35">
      <c r="A115" s="144" t="b">
        <f t="shared" si="9"/>
        <v>1</v>
      </c>
      <c r="B115" s="145"/>
      <c r="C115" s="589" t="str">
        <f t="shared" si="10"/>
        <v/>
      </c>
      <c r="D115" s="590"/>
      <c r="E115" s="411"/>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
      <c r="AR115" s="1"/>
    </row>
    <row r="116" spans="1:44" s="61" customFormat="1" ht="22.5" customHeight="1" x14ac:dyDescent="0.35">
      <c r="A116" s="144" t="b">
        <f t="shared" si="9"/>
        <v>1</v>
      </c>
      <c r="B116" s="145"/>
      <c r="C116" s="589" t="str">
        <f t="shared" si="10"/>
        <v/>
      </c>
      <c r="D116" s="590"/>
      <c r="E116" s="411"/>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
      <c r="AR116" s="1"/>
    </row>
    <row r="117" spans="1:44" s="61" customFormat="1" ht="22.5" customHeight="1" x14ac:dyDescent="0.35">
      <c r="A117" s="144" t="b">
        <f t="shared" si="9"/>
        <v>1</v>
      </c>
      <c r="B117" s="145"/>
      <c r="C117" s="589" t="str">
        <f t="shared" si="10"/>
        <v/>
      </c>
      <c r="D117" s="590"/>
      <c r="E117" s="411"/>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
      <c r="AR117" s="1"/>
    </row>
    <row r="118" spans="1:44" s="61" customFormat="1" ht="22.5" customHeight="1" x14ac:dyDescent="0.35">
      <c r="A118" s="144" t="b">
        <f t="shared" si="9"/>
        <v>1</v>
      </c>
      <c r="B118" s="145"/>
      <c r="C118" s="589" t="str">
        <f t="shared" si="10"/>
        <v/>
      </c>
      <c r="D118" s="590"/>
      <c r="E118" s="411"/>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
      <c r="AR118" s="1"/>
    </row>
    <row r="119" spans="1:44" s="61" customFormat="1" ht="22.5" customHeight="1" x14ac:dyDescent="0.35">
      <c r="A119" s="144" t="b">
        <f t="shared" si="9"/>
        <v>1</v>
      </c>
      <c r="B119" s="145"/>
      <c r="C119" s="589" t="str">
        <f t="shared" si="10"/>
        <v/>
      </c>
      <c r="D119" s="590"/>
      <c r="E119" s="411"/>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
      <c r="AR119" s="1"/>
    </row>
    <row r="120" spans="1:44" s="61" customFormat="1" ht="22.5" customHeight="1" x14ac:dyDescent="0.35">
      <c r="A120" s="144" t="b">
        <f t="shared" si="9"/>
        <v>1</v>
      </c>
      <c r="B120" s="145"/>
      <c r="C120" s="589" t="str">
        <f t="shared" si="10"/>
        <v/>
      </c>
      <c r="D120" s="590"/>
      <c r="E120" s="411"/>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
      <c r="AR120" s="1"/>
    </row>
    <row r="121" spans="1:44" s="61" customFormat="1" ht="22.5" customHeight="1" x14ac:dyDescent="0.35">
      <c r="A121" s="144" t="b">
        <f t="shared" si="9"/>
        <v>1</v>
      </c>
      <c r="B121" s="145"/>
      <c r="C121" s="589" t="str">
        <f t="shared" si="10"/>
        <v/>
      </c>
      <c r="D121" s="590"/>
      <c r="E121" s="411"/>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
      <c r="AR121" s="1"/>
    </row>
    <row r="122" spans="1:44" s="61" customFormat="1" ht="22.5" customHeight="1" x14ac:dyDescent="0.35">
      <c r="A122" s="144" t="b">
        <f t="shared" si="9"/>
        <v>1</v>
      </c>
      <c r="B122" s="145"/>
      <c r="C122" s="589" t="str">
        <f t="shared" si="10"/>
        <v/>
      </c>
      <c r="D122" s="590"/>
      <c r="E122" s="411"/>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
      <c r="AR122" s="1"/>
    </row>
    <row r="123" spans="1:44" s="61" customFormat="1" ht="22.5" customHeight="1" x14ac:dyDescent="0.35">
      <c r="A123" s="144" t="b">
        <f t="shared" si="9"/>
        <v>1</v>
      </c>
      <c r="B123" s="145"/>
      <c r="C123" s="589" t="str">
        <f t="shared" si="10"/>
        <v/>
      </c>
      <c r="D123" s="590"/>
      <c r="E123" s="411"/>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
      <c r="AR123" s="1"/>
    </row>
    <row r="124" spans="1:44" s="61" customFormat="1" ht="22.5" customHeight="1" x14ac:dyDescent="0.35">
      <c r="A124" s="144" t="b">
        <f t="shared" si="9"/>
        <v>1</v>
      </c>
      <c r="B124" s="145"/>
      <c r="C124" s="589" t="str">
        <f t="shared" si="10"/>
        <v/>
      </c>
      <c r="D124" s="590"/>
      <c r="E124" s="411"/>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
      <c r="AR124" s="1"/>
    </row>
    <row r="125" spans="1:44" s="61" customFormat="1" ht="22.5" customHeight="1" x14ac:dyDescent="0.35">
      <c r="A125" s="144" t="b">
        <f t="shared" si="9"/>
        <v>1</v>
      </c>
      <c r="B125" s="145"/>
      <c r="C125" s="589" t="str">
        <f t="shared" si="10"/>
        <v/>
      </c>
      <c r="D125" s="590"/>
      <c r="E125" s="411"/>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
      <c r="AR125" s="1"/>
    </row>
    <row r="126" spans="1:44" s="61" customFormat="1" ht="22.5" customHeight="1" x14ac:dyDescent="0.35">
      <c r="A126" s="144" t="b">
        <f t="shared" si="9"/>
        <v>1</v>
      </c>
      <c r="B126" s="145"/>
      <c r="C126" s="589" t="str">
        <f t="shared" si="10"/>
        <v/>
      </c>
      <c r="D126" s="590"/>
      <c r="E126" s="411"/>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
      <c r="AR126" s="1"/>
    </row>
    <row r="127" spans="1:44" s="61" customFormat="1" ht="22.5" customHeight="1" x14ac:dyDescent="0.35">
      <c r="A127" s="144" t="b">
        <f t="shared" si="9"/>
        <v>1</v>
      </c>
      <c r="B127" s="145"/>
      <c r="C127" s="589" t="str">
        <f t="shared" si="10"/>
        <v/>
      </c>
      <c r="D127" s="590"/>
      <c r="E127" s="411"/>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
      <c r="AR127" s="1"/>
    </row>
    <row r="128" spans="1:44" s="61" customFormat="1" ht="22.5" customHeight="1" x14ac:dyDescent="0.35">
      <c r="A128" s="144" t="b">
        <f t="shared" si="9"/>
        <v>1</v>
      </c>
      <c r="B128" s="145"/>
      <c r="C128" s="589" t="str">
        <f t="shared" si="10"/>
        <v/>
      </c>
      <c r="D128" s="590"/>
      <c r="E128" s="411"/>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
      <c r="AR128" s="1"/>
    </row>
    <row r="129" spans="1:46" s="61" customFormat="1" ht="22.5" customHeight="1" x14ac:dyDescent="0.35">
      <c r="A129" s="144" t="b">
        <f t="shared" si="9"/>
        <v>1</v>
      </c>
      <c r="B129" s="145"/>
      <c r="C129" s="589" t="str">
        <f t="shared" si="10"/>
        <v/>
      </c>
      <c r="D129" s="590"/>
      <c r="E129" s="411"/>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
      <c r="AR129" s="1"/>
    </row>
    <row r="130" spans="1:46" s="61" customFormat="1" ht="22.5" customHeight="1" x14ac:dyDescent="0.35">
      <c r="A130" s="144" t="b">
        <f t="shared" si="9"/>
        <v>1</v>
      </c>
      <c r="B130" s="145"/>
      <c r="C130" s="589" t="str">
        <f t="shared" si="10"/>
        <v/>
      </c>
      <c r="D130" s="590"/>
      <c r="E130" s="411"/>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
      <c r="AR130" s="1"/>
    </row>
    <row r="131" spans="1:46" s="61" customFormat="1" ht="22.5" customHeight="1" x14ac:dyDescent="0.35">
      <c r="A131" s="144" t="b">
        <f t="shared" si="9"/>
        <v>1</v>
      </c>
      <c r="B131" s="145"/>
      <c r="C131" s="589" t="str">
        <f t="shared" si="10"/>
        <v/>
      </c>
      <c r="D131" s="590"/>
      <c r="E131" s="411"/>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
      <c r="AR131" s="1"/>
    </row>
    <row r="132" spans="1:46" s="61" customFormat="1" ht="22.5" customHeight="1" x14ac:dyDescent="0.35">
      <c r="A132" s="144" t="b">
        <f t="shared" si="9"/>
        <v>1</v>
      </c>
      <c r="B132" s="145"/>
      <c r="C132" s="589" t="str">
        <f t="shared" si="10"/>
        <v/>
      </c>
      <c r="D132" s="590"/>
      <c r="E132" s="411"/>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
      <c r="AR132" s="1"/>
    </row>
    <row r="133" spans="1:46" s="61" customFormat="1" ht="22.5" customHeight="1" x14ac:dyDescent="0.35">
      <c r="A133" s="144" t="b">
        <f t="shared" si="9"/>
        <v>1</v>
      </c>
      <c r="B133" s="145"/>
      <c r="C133" s="589" t="str">
        <f t="shared" si="10"/>
        <v/>
      </c>
      <c r="D133" s="590"/>
      <c r="E133" s="411"/>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
      <c r="AR133" s="1"/>
    </row>
    <row r="134" spans="1:46" s="61" customFormat="1" ht="22.5" customHeight="1" x14ac:dyDescent="0.35">
      <c r="A134" s="144" t="b">
        <f t="shared" si="9"/>
        <v>1</v>
      </c>
      <c r="B134" s="145"/>
      <c r="C134" s="589" t="str">
        <f t="shared" si="10"/>
        <v/>
      </c>
      <c r="D134" s="590"/>
      <c r="E134" s="411"/>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
      <c r="AR134" s="1"/>
    </row>
    <row r="135" spans="1:46" s="61" customFormat="1" ht="22.5" customHeight="1" x14ac:dyDescent="0.35">
      <c r="A135" s="144" t="b">
        <f t="shared" si="9"/>
        <v>1</v>
      </c>
      <c r="B135" s="145"/>
      <c r="C135" s="589" t="str">
        <f t="shared" si="10"/>
        <v/>
      </c>
      <c r="D135" s="590"/>
      <c r="E135" s="411"/>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
      <c r="AR135" s="1"/>
    </row>
    <row r="136" spans="1:46" s="61" customFormat="1" ht="22.5" customHeight="1" x14ac:dyDescent="0.35">
      <c r="A136" s="144" t="b">
        <f t="shared" si="9"/>
        <v>1</v>
      </c>
      <c r="B136" s="145"/>
      <c r="C136" s="589" t="str">
        <f t="shared" si="10"/>
        <v/>
      </c>
      <c r="D136" s="590"/>
      <c r="E136" s="411"/>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
      <c r="AR136" s="1"/>
    </row>
    <row r="137" spans="1:46" s="61" customFormat="1" ht="22.5" customHeight="1" x14ac:dyDescent="0.35">
      <c r="A137" s="144" t="b">
        <f t="shared" si="9"/>
        <v>1</v>
      </c>
      <c r="B137" s="145"/>
      <c r="C137" s="589" t="str">
        <f t="shared" si="10"/>
        <v/>
      </c>
      <c r="D137" s="590"/>
      <c r="E137" s="411"/>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
      <c r="AR137" s="1"/>
    </row>
    <row r="138" spans="1:46" s="61" customFormat="1" ht="22.5" customHeight="1" x14ac:dyDescent="0.35">
      <c r="A138" s="144" t="b">
        <f t="shared" si="9"/>
        <v>1</v>
      </c>
      <c r="B138" s="145"/>
      <c r="C138" s="589" t="str">
        <f t="shared" si="10"/>
        <v/>
      </c>
      <c r="D138" s="590"/>
      <c r="E138" s="411"/>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
      <c r="AR138" s="1"/>
    </row>
    <row r="139" spans="1:46" s="61" customFormat="1" ht="22.5" customHeight="1" x14ac:dyDescent="0.35">
      <c r="A139" s="144" t="b">
        <f t="shared" si="9"/>
        <v>1</v>
      </c>
      <c r="B139" s="145"/>
      <c r="C139" s="589" t="str">
        <f t="shared" si="10"/>
        <v/>
      </c>
      <c r="D139" s="590"/>
      <c r="E139" s="411"/>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
      <c r="AR139" s="1"/>
    </row>
    <row r="140" spans="1:46" s="61" customFormat="1" ht="22.5" customHeight="1" x14ac:dyDescent="0.35">
      <c r="A140" s="144" t="b">
        <f t="shared" si="9"/>
        <v>1</v>
      </c>
      <c r="B140" s="145"/>
      <c r="C140" s="589" t="str">
        <f t="shared" si="10"/>
        <v/>
      </c>
      <c r="D140" s="590"/>
      <c r="E140" s="411"/>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
      <c r="AR140" s="1"/>
    </row>
    <row r="141" spans="1:46" s="61" customFormat="1" ht="22.5" customHeight="1" x14ac:dyDescent="0.35">
      <c r="A141" s="144" t="b">
        <f t="shared" si="9"/>
        <v>1</v>
      </c>
      <c r="B141" s="145"/>
      <c r="C141" s="589" t="str">
        <f t="shared" si="10"/>
        <v/>
      </c>
      <c r="D141" s="590"/>
      <c r="E141" s="411"/>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
      <c r="AR141" s="1"/>
    </row>
    <row r="142" spans="1:46" s="61" customFormat="1" ht="22.5" customHeight="1" x14ac:dyDescent="0.35">
      <c r="A142" s="144" t="b">
        <f t="shared" si="9"/>
        <v>1</v>
      </c>
      <c r="B142" s="145"/>
      <c r="C142" s="589" t="str">
        <f t="shared" si="10"/>
        <v/>
      </c>
      <c r="D142" s="590"/>
      <c r="E142" s="411"/>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
      <c r="AR142" s="1"/>
    </row>
    <row r="143" spans="1:46" s="61" customFormat="1" ht="22.5" customHeight="1" x14ac:dyDescent="0.35">
      <c r="A143" s="144" t="b">
        <f t="shared" si="9"/>
        <v>1</v>
      </c>
      <c r="B143" s="145"/>
      <c r="C143" s="591" t="str">
        <f t="shared" si="10"/>
        <v/>
      </c>
      <c r="D143" s="592"/>
      <c r="E143" s="412"/>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
      <c r="AR143" s="1"/>
      <c r="AS143" s="145"/>
      <c r="AT143" s="145"/>
    </row>
    <row r="144" spans="1:46" s="1" customFormat="1" ht="24" customHeight="1" x14ac:dyDescent="0.35">
      <c r="B144" s="113"/>
      <c r="C144" s="444" t="s">
        <v>263</v>
      </c>
      <c r="D144" s="445"/>
      <c r="E144" s="448"/>
      <c r="F144" s="309">
        <f>SUM(F104:F143)</f>
        <v>0</v>
      </c>
      <c r="G144" s="310">
        <f t="shared" ref="G144:O144" si="11">SUM(G104:G143)</f>
        <v>0</v>
      </c>
      <c r="H144" s="310">
        <f t="shared" si="11"/>
        <v>0</v>
      </c>
      <c r="I144" s="310">
        <f t="shared" si="11"/>
        <v>0</v>
      </c>
      <c r="J144" s="310">
        <f t="shared" si="11"/>
        <v>0</v>
      </c>
      <c r="K144" s="310">
        <f t="shared" si="11"/>
        <v>0</v>
      </c>
      <c r="L144" s="310">
        <f t="shared" si="11"/>
        <v>0</v>
      </c>
      <c r="M144" s="310">
        <f t="shared" si="11"/>
        <v>0</v>
      </c>
      <c r="N144" s="310">
        <f t="shared" si="11"/>
        <v>0</v>
      </c>
      <c r="O144" s="310">
        <f t="shared" si="11"/>
        <v>0</v>
      </c>
      <c r="P144" s="310">
        <f t="shared" ref="P144:U144" si="12">SUM(P104:P143)</f>
        <v>0</v>
      </c>
      <c r="Q144" s="310">
        <f t="shared" si="12"/>
        <v>0</v>
      </c>
      <c r="R144" s="310">
        <f t="shared" si="12"/>
        <v>0</v>
      </c>
      <c r="S144" s="310">
        <f t="shared" si="12"/>
        <v>0</v>
      </c>
      <c r="T144" s="310">
        <f t="shared" si="12"/>
        <v>0</v>
      </c>
      <c r="U144" s="310">
        <f t="shared" si="12"/>
        <v>0</v>
      </c>
      <c r="V144" s="310">
        <f t="shared" ref="V144:Z144" si="13">SUM(V104:V143)</f>
        <v>0</v>
      </c>
      <c r="W144" s="310">
        <f t="shared" si="13"/>
        <v>0</v>
      </c>
      <c r="X144" s="310">
        <f t="shared" si="13"/>
        <v>0</v>
      </c>
      <c r="Y144" s="310">
        <f t="shared" si="13"/>
        <v>0</v>
      </c>
      <c r="Z144" s="310">
        <f t="shared" si="13"/>
        <v>0</v>
      </c>
      <c r="AA144" s="310">
        <f t="shared" ref="AA144:AP144" si="14">SUM(AA104:AA143)</f>
        <v>0</v>
      </c>
      <c r="AB144" s="310">
        <f t="shared" si="14"/>
        <v>0</v>
      </c>
      <c r="AC144" s="310">
        <f t="shared" si="14"/>
        <v>0</v>
      </c>
      <c r="AD144" s="310">
        <f t="shared" si="14"/>
        <v>0</v>
      </c>
      <c r="AE144" s="310">
        <f t="shared" si="14"/>
        <v>0</v>
      </c>
      <c r="AF144" s="310">
        <f t="shared" si="14"/>
        <v>0</v>
      </c>
      <c r="AG144" s="310">
        <f t="shared" si="14"/>
        <v>0</v>
      </c>
      <c r="AH144" s="310">
        <f t="shared" si="14"/>
        <v>0</v>
      </c>
      <c r="AI144" s="310">
        <f t="shared" si="14"/>
        <v>0</v>
      </c>
      <c r="AJ144" s="310">
        <f t="shared" si="14"/>
        <v>0</v>
      </c>
      <c r="AK144" s="310">
        <f t="shared" si="14"/>
        <v>0</v>
      </c>
      <c r="AL144" s="310">
        <f t="shared" si="14"/>
        <v>0</v>
      </c>
      <c r="AM144" s="310">
        <f t="shared" si="14"/>
        <v>0</v>
      </c>
      <c r="AN144" s="310">
        <f t="shared" si="14"/>
        <v>0</v>
      </c>
      <c r="AO144" s="310">
        <f t="shared" si="14"/>
        <v>0</v>
      </c>
      <c r="AP144" s="310">
        <f t="shared" si="14"/>
        <v>0</v>
      </c>
    </row>
    <row r="145" spans="1:46" s="1" customFormat="1" x14ac:dyDescent="0.35"/>
    <row r="146" spans="1:46" s="39" customFormat="1" ht="35.5" customHeight="1" x14ac:dyDescent="0.35">
      <c r="C146" s="428" t="s">
        <v>388</v>
      </c>
      <c r="D146" s="429"/>
      <c r="E146" s="429"/>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29"/>
      <c r="AF146" s="429"/>
      <c r="AG146" s="429"/>
      <c r="AH146" s="429"/>
      <c r="AI146" s="429"/>
      <c r="AJ146" s="429"/>
      <c r="AK146" s="429"/>
      <c r="AL146" s="429"/>
      <c r="AM146" s="429"/>
      <c r="AN146" s="429"/>
      <c r="AO146" s="429"/>
      <c r="AP146" s="430"/>
      <c r="AQ146" s="61"/>
      <c r="AR146" s="61"/>
      <c r="AS146" s="61"/>
      <c r="AT146" s="61"/>
    </row>
    <row r="147" spans="1:46" s="1" customFormat="1" ht="200.15" customHeight="1" x14ac:dyDescent="0.35">
      <c r="C147" s="576"/>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7"/>
      <c r="AL147" s="577"/>
      <c r="AM147" s="577"/>
      <c r="AN147" s="577"/>
      <c r="AO147" s="577"/>
      <c r="AP147" s="578"/>
      <c r="AQ147" s="61"/>
      <c r="AR147" s="61"/>
      <c r="AS147" s="61"/>
      <c r="AT147" s="61"/>
    </row>
    <row r="148" spans="1:46" s="1" customFormat="1" x14ac:dyDescent="0.35">
      <c r="AQ148" s="61"/>
      <c r="AR148" s="61"/>
      <c r="AS148" s="61"/>
      <c r="AT148" s="61"/>
    </row>
    <row r="149" spans="1:46" customFormat="1" x14ac:dyDescent="0.35">
      <c r="A149" s="1"/>
      <c r="B149" s="1"/>
      <c r="C149" s="443" t="s">
        <v>74</v>
      </c>
      <c r="D149" s="443"/>
      <c r="E149" s="443"/>
      <c r="F149" s="443"/>
      <c r="G149" s="443"/>
      <c r="H149" s="443"/>
      <c r="I149" s="443"/>
      <c r="J149" s="443"/>
      <c r="K149" s="443"/>
      <c r="L149" s="443"/>
      <c r="M149" s="443"/>
      <c r="N149" s="443"/>
      <c r="O149" s="443"/>
      <c r="P149" s="443"/>
      <c r="Q149" s="443"/>
      <c r="R149" s="443"/>
      <c r="S149" s="443"/>
      <c r="T149" s="443"/>
      <c r="U149" s="443"/>
      <c r="V149" s="443"/>
      <c r="W149" s="443"/>
      <c r="X149" s="443"/>
      <c r="Y149" s="443"/>
      <c r="Z149" s="443"/>
      <c r="AA149" s="443"/>
      <c r="AB149" s="443"/>
      <c r="AC149" s="443"/>
      <c r="AD149" s="443"/>
      <c r="AE149" s="443"/>
      <c r="AF149" s="443"/>
      <c r="AG149" s="443"/>
      <c r="AH149" s="443"/>
      <c r="AI149" s="443"/>
      <c r="AJ149" s="443"/>
      <c r="AK149" s="443"/>
      <c r="AL149" s="443"/>
      <c r="AM149" s="443"/>
      <c r="AN149" s="443"/>
      <c r="AO149" s="443"/>
      <c r="AP149" s="443"/>
      <c r="AQ149" s="61"/>
      <c r="AR149" s="61"/>
      <c r="AS149" s="61"/>
      <c r="AT149" s="61"/>
    </row>
    <row r="150" spans="1:46" s="1" customFormat="1" x14ac:dyDescent="0.35">
      <c r="AQ150" s="61"/>
      <c r="AR150" s="61"/>
      <c r="AS150" s="61"/>
      <c r="AT150" s="61"/>
    </row>
    <row r="151" spans="1:46" s="1" customFormat="1" x14ac:dyDescent="0.35">
      <c r="AQ151" s="61"/>
      <c r="AR151" s="61"/>
      <c r="AS151" s="61"/>
      <c r="AT151" s="61"/>
    </row>
    <row r="152" spans="1:46" s="1" customFormat="1" x14ac:dyDescent="0.35"/>
    <row r="153" spans="1:46" s="1" customFormat="1" x14ac:dyDescent="0.35"/>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row r="340" s="1" customFormat="1" x14ac:dyDescent="0.35"/>
    <row r="341" s="1" customFormat="1" x14ac:dyDescent="0.35"/>
    <row r="342" s="1" customFormat="1" x14ac:dyDescent="0.35"/>
    <row r="343" s="1" customFormat="1" x14ac:dyDescent="0.35"/>
    <row r="344" s="1" customFormat="1" x14ac:dyDescent="0.35"/>
    <row r="345" s="1" customFormat="1" x14ac:dyDescent="0.35"/>
    <row r="346" s="1" customFormat="1" x14ac:dyDescent="0.35"/>
    <row r="347" s="1" customFormat="1" x14ac:dyDescent="0.35"/>
    <row r="348" s="1" customFormat="1" x14ac:dyDescent="0.35"/>
    <row r="349" s="1" customFormat="1" x14ac:dyDescent="0.35"/>
    <row r="350" s="1" customFormat="1" x14ac:dyDescent="0.35"/>
    <row r="351" s="1" customFormat="1" x14ac:dyDescent="0.35"/>
    <row r="352" s="1" customFormat="1" x14ac:dyDescent="0.35"/>
    <row r="353" s="1" customFormat="1" x14ac:dyDescent="0.35"/>
    <row r="354" s="1" customFormat="1" x14ac:dyDescent="0.35"/>
    <row r="355" s="1" customFormat="1" x14ac:dyDescent="0.35"/>
    <row r="356" s="1" customFormat="1" x14ac:dyDescent="0.35"/>
    <row r="357" s="1" customFormat="1" x14ac:dyDescent="0.35"/>
    <row r="358" s="1" customFormat="1" x14ac:dyDescent="0.35"/>
    <row r="359" s="1" customFormat="1" x14ac:dyDescent="0.35"/>
    <row r="360" s="1" customFormat="1" x14ac:dyDescent="0.35"/>
    <row r="361" s="1" customFormat="1" x14ac:dyDescent="0.35"/>
    <row r="362" s="1" customFormat="1" x14ac:dyDescent="0.35"/>
    <row r="363" s="1" customFormat="1" x14ac:dyDescent="0.35"/>
    <row r="364" s="1" customFormat="1" x14ac:dyDescent="0.35"/>
    <row r="365" s="1" customFormat="1" x14ac:dyDescent="0.35"/>
    <row r="366" s="1" customFormat="1" x14ac:dyDescent="0.35"/>
    <row r="367" s="1" customFormat="1" x14ac:dyDescent="0.35"/>
    <row r="368" s="1" customFormat="1" x14ac:dyDescent="0.35"/>
    <row r="369" s="1" customFormat="1" x14ac:dyDescent="0.35"/>
    <row r="370" s="1" customFormat="1" x14ac:dyDescent="0.35"/>
    <row r="371" s="1" customFormat="1" x14ac:dyDescent="0.35"/>
    <row r="372" s="1" customFormat="1" x14ac:dyDescent="0.35"/>
    <row r="373" s="1" customFormat="1" x14ac:dyDescent="0.35"/>
    <row r="374" s="1" customFormat="1" x14ac:dyDescent="0.35"/>
    <row r="375" s="1" customFormat="1" x14ac:dyDescent="0.35"/>
    <row r="376" s="1" customFormat="1" x14ac:dyDescent="0.35"/>
    <row r="377" s="1" customFormat="1" x14ac:dyDescent="0.35"/>
    <row r="378" s="1" customFormat="1" x14ac:dyDescent="0.35"/>
    <row r="379" s="1" customFormat="1" x14ac:dyDescent="0.35"/>
    <row r="380" s="1" customFormat="1" x14ac:dyDescent="0.35"/>
    <row r="381" s="1" customFormat="1" x14ac:dyDescent="0.35"/>
    <row r="382" s="1" customFormat="1" x14ac:dyDescent="0.35"/>
    <row r="383" s="1" customFormat="1" x14ac:dyDescent="0.35"/>
    <row r="384" s="1" customFormat="1" x14ac:dyDescent="0.35"/>
    <row r="385" s="1" customFormat="1" x14ac:dyDescent="0.35"/>
    <row r="386" s="1" customFormat="1" x14ac:dyDescent="0.35"/>
    <row r="387" s="1" customFormat="1" x14ac:dyDescent="0.35"/>
    <row r="388" s="1" customFormat="1" x14ac:dyDescent="0.35"/>
    <row r="389" s="1" customFormat="1" x14ac:dyDescent="0.35"/>
    <row r="390" s="1" customFormat="1" x14ac:dyDescent="0.35"/>
    <row r="391" s="1" customFormat="1" x14ac:dyDescent="0.35"/>
    <row r="392" s="1" customFormat="1" x14ac:dyDescent="0.35"/>
    <row r="393" s="1" customFormat="1" x14ac:dyDescent="0.35"/>
    <row r="394" s="1" customFormat="1" x14ac:dyDescent="0.35"/>
    <row r="395" s="1" customFormat="1" x14ac:dyDescent="0.35"/>
    <row r="396" s="1" customFormat="1" x14ac:dyDescent="0.35"/>
    <row r="397" s="1" customFormat="1" x14ac:dyDescent="0.35"/>
    <row r="398" s="1" customFormat="1" x14ac:dyDescent="0.35"/>
    <row r="399" s="1" customFormat="1" x14ac:dyDescent="0.35"/>
    <row r="400" s="1" customFormat="1" x14ac:dyDescent="0.35"/>
    <row r="401" s="1" customFormat="1" x14ac:dyDescent="0.35"/>
    <row r="402" s="1" customFormat="1" x14ac:dyDescent="0.35"/>
    <row r="403" s="1" customFormat="1" x14ac:dyDescent="0.35"/>
    <row r="404" s="1" customFormat="1" x14ac:dyDescent="0.35"/>
    <row r="405" s="1" customFormat="1" x14ac:dyDescent="0.35"/>
    <row r="406" s="1" customFormat="1" x14ac:dyDescent="0.35"/>
    <row r="407" s="1" customFormat="1" x14ac:dyDescent="0.35"/>
    <row r="408" s="1" customFormat="1" x14ac:dyDescent="0.35"/>
    <row r="409" s="1" customFormat="1" x14ac:dyDescent="0.35"/>
    <row r="410" s="1" customFormat="1" x14ac:dyDescent="0.35"/>
    <row r="411" s="1" customFormat="1" x14ac:dyDescent="0.35"/>
    <row r="412" s="1" customFormat="1" x14ac:dyDescent="0.35"/>
    <row r="413" s="1" customFormat="1" x14ac:dyDescent="0.35"/>
    <row r="414" s="1" customFormat="1" x14ac:dyDescent="0.35"/>
    <row r="415" s="1" customFormat="1" x14ac:dyDescent="0.35"/>
    <row r="416" s="1" customFormat="1" x14ac:dyDescent="0.35"/>
    <row r="417" s="1" customFormat="1" x14ac:dyDescent="0.35"/>
    <row r="418" s="1" customFormat="1" x14ac:dyDescent="0.35"/>
    <row r="419" s="1" customFormat="1" x14ac:dyDescent="0.35"/>
    <row r="420" s="1" customFormat="1" x14ac:dyDescent="0.35"/>
    <row r="421" s="1" customFormat="1" x14ac:dyDescent="0.35"/>
    <row r="422" s="1" customFormat="1" x14ac:dyDescent="0.35"/>
    <row r="423" s="1" customFormat="1" x14ac:dyDescent="0.35"/>
    <row r="424" s="1" customFormat="1" x14ac:dyDescent="0.35"/>
    <row r="425" s="1" customFormat="1" x14ac:dyDescent="0.35"/>
    <row r="426" s="1" customFormat="1" x14ac:dyDescent="0.35"/>
    <row r="427" s="1" customFormat="1" x14ac:dyDescent="0.35"/>
    <row r="428" s="1" customFormat="1" x14ac:dyDescent="0.35"/>
    <row r="429" s="1" customFormat="1" x14ac:dyDescent="0.35"/>
    <row r="430" s="1" customFormat="1" x14ac:dyDescent="0.35"/>
    <row r="431" s="1" customFormat="1" x14ac:dyDescent="0.35"/>
    <row r="432" s="1" customFormat="1" x14ac:dyDescent="0.35"/>
    <row r="433" s="1" customFormat="1" x14ac:dyDescent="0.35"/>
    <row r="434" s="1" customFormat="1" x14ac:dyDescent="0.35"/>
    <row r="435" s="1" customFormat="1" x14ac:dyDescent="0.35"/>
    <row r="436" s="1" customFormat="1" x14ac:dyDescent="0.35"/>
    <row r="437" s="1" customFormat="1" x14ac:dyDescent="0.35"/>
    <row r="438" s="1" customFormat="1" x14ac:dyDescent="0.35"/>
    <row r="439" s="1" customFormat="1" x14ac:dyDescent="0.35"/>
    <row r="440" s="1" customFormat="1" x14ac:dyDescent="0.35"/>
    <row r="441" s="1" customFormat="1" x14ac:dyDescent="0.35"/>
    <row r="442" s="1" customFormat="1" x14ac:dyDescent="0.35"/>
    <row r="443" s="1" customFormat="1" x14ac:dyDescent="0.35"/>
    <row r="444" s="1" customFormat="1" x14ac:dyDescent="0.35"/>
    <row r="445" s="1" customFormat="1" x14ac:dyDescent="0.35"/>
    <row r="446" s="1" customFormat="1" x14ac:dyDescent="0.35"/>
    <row r="447" s="1" customFormat="1" x14ac:dyDescent="0.35"/>
    <row r="448" s="1" customFormat="1" x14ac:dyDescent="0.35"/>
    <row r="449" s="1" customFormat="1" x14ac:dyDescent="0.35"/>
    <row r="450" s="1" customFormat="1" x14ac:dyDescent="0.35"/>
    <row r="451" s="1" customFormat="1" x14ac:dyDescent="0.35"/>
    <row r="452" s="1" customFormat="1" x14ac:dyDescent="0.35"/>
    <row r="453" s="1" customFormat="1" x14ac:dyDescent="0.35"/>
    <row r="454" s="1" customFormat="1" x14ac:dyDescent="0.35"/>
    <row r="455" s="1" customFormat="1" x14ac:dyDescent="0.35"/>
    <row r="456" s="1" customFormat="1" x14ac:dyDescent="0.35"/>
    <row r="457" s="1" customFormat="1" x14ac:dyDescent="0.35"/>
    <row r="458" s="1" customFormat="1" x14ac:dyDescent="0.35"/>
    <row r="459" s="1" customFormat="1" x14ac:dyDescent="0.35"/>
    <row r="460" s="1" customFormat="1" x14ac:dyDescent="0.35"/>
    <row r="461" s="1" customFormat="1" x14ac:dyDescent="0.35"/>
    <row r="462" s="1" customFormat="1" x14ac:dyDescent="0.35"/>
    <row r="463" s="1" customFormat="1" x14ac:dyDescent="0.35"/>
    <row r="464" s="1" customFormat="1" x14ac:dyDescent="0.35"/>
    <row r="465" s="1" customFormat="1" x14ac:dyDescent="0.35"/>
    <row r="466" s="1" customFormat="1" x14ac:dyDescent="0.35"/>
    <row r="467" s="1" customFormat="1" x14ac:dyDescent="0.35"/>
    <row r="468" s="1" customFormat="1" x14ac:dyDescent="0.35"/>
    <row r="469" s="1" customFormat="1" x14ac:dyDescent="0.35"/>
    <row r="470" s="1" customFormat="1" x14ac:dyDescent="0.35"/>
    <row r="471" s="1" customFormat="1" x14ac:dyDescent="0.35"/>
    <row r="472" s="1" customFormat="1" x14ac:dyDescent="0.35"/>
    <row r="473" s="1" customFormat="1" x14ac:dyDescent="0.35"/>
    <row r="474" s="1" customFormat="1" x14ac:dyDescent="0.35"/>
    <row r="475" s="1" customFormat="1" x14ac:dyDescent="0.35"/>
    <row r="476" s="1" customFormat="1" x14ac:dyDescent="0.35"/>
    <row r="477" s="1" customFormat="1" x14ac:dyDescent="0.35"/>
    <row r="478" s="1" customFormat="1" x14ac:dyDescent="0.35"/>
    <row r="479" s="1" customFormat="1" x14ac:dyDescent="0.35"/>
    <row r="480" s="1" customFormat="1" x14ac:dyDescent="0.35"/>
    <row r="481" s="1" customFormat="1" x14ac:dyDescent="0.35"/>
    <row r="482" s="1" customFormat="1" x14ac:dyDescent="0.35"/>
    <row r="483" s="1" customFormat="1" x14ac:dyDescent="0.35"/>
    <row r="484" s="1" customFormat="1" x14ac:dyDescent="0.35"/>
    <row r="485" s="1" customFormat="1" x14ac:dyDescent="0.35"/>
    <row r="486" s="1" customFormat="1" x14ac:dyDescent="0.35"/>
    <row r="487" s="1" customFormat="1" x14ac:dyDescent="0.35"/>
    <row r="488" s="1" customFormat="1" x14ac:dyDescent="0.35"/>
    <row r="489" s="1" customFormat="1" x14ac:dyDescent="0.35"/>
    <row r="490" s="1" customFormat="1" x14ac:dyDescent="0.35"/>
    <row r="491" s="1" customFormat="1" x14ac:dyDescent="0.35"/>
    <row r="492" s="1" customFormat="1" x14ac:dyDescent="0.35"/>
    <row r="493" s="1" customFormat="1" x14ac:dyDescent="0.35"/>
    <row r="494" s="1" customFormat="1" x14ac:dyDescent="0.35"/>
    <row r="495" s="1" customFormat="1" x14ac:dyDescent="0.35"/>
    <row r="496" s="1" customFormat="1" x14ac:dyDescent="0.35"/>
    <row r="497" s="1" customFormat="1" x14ac:dyDescent="0.35"/>
    <row r="498" s="1" customFormat="1" x14ac:dyDescent="0.35"/>
    <row r="499" s="1" customFormat="1" x14ac:dyDescent="0.35"/>
    <row r="500" s="1" customFormat="1" x14ac:dyDescent="0.35"/>
    <row r="501" s="1" customFormat="1" x14ac:dyDescent="0.35"/>
    <row r="502" s="1" customFormat="1" x14ac:dyDescent="0.35"/>
    <row r="503" s="1" customFormat="1" x14ac:dyDescent="0.35"/>
    <row r="504" s="1" customFormat="1" x14ac:dyDescent="0.35"/>
    <row r="505" s="1" customFormat="1" x14ac:dyDescent="0.35"/>
    <row r="506" s="1" customFormat="1" x14ac:dyDescent="0.35"/>
    <row r="507" s="1" customFormat="1" x14ac:dyDescent="0.35"/>
    <row r="508" s="1" customFormat="1" x14ac:dyDescent="0.35"/>
    <row r="509" s="1" customFormat="1" x14ac:dyDescent="0.35"/>
    <row r="510" s="1" customFormat="1" x14ac:dyDescent="0.35"/>
    <row r="511" s="1" customFormat="1" x14ac:dyDescent="0.35"/>
    <row r="512" s="1" customFormat="1" x14ac:dyDescent="0.35"/>
    <row r="513" s="1" customFormat="1" x14ac:dyDescent="0.35"/>
    <row r="514" s="1" customFormat="1" x14ac:dyDescent="0.35"/>
    <row r="515" s="1" customFormat="1" x14ac:dyDescent="0.35"/>
    <row r="516" s="1" customFormat="1" x14ac:dyDescent="0.35"/>
    <row r="517" s="1" customFormat="1" x14ac:dyDescent="0.35"/>
    <row r="518" s="1" customFormat="1" x14ac:dyDescent="0.35"/>
    <row r="519" s="1" customFormat="1" x14ac:dyDescent="0.35"/>
    <row r="520" s="1" customFormat="1" x14ac:dyDescent="0.35"/>
    <row r="521" s="1" customFormat="1" x14ac:dyDescent="0.35"/>
    <row r="522" s="1" customFormat="1" x14ac:dyDescent="0.35"/>
    <row r="523" s="1" customFormat="1" x14ac:dyDescent="0.35"/>
    <row r="524" s="1" customFormat="1" x14ac:dyDescent="0.35"/>
    <row r="525" s="1" customFormat="1" x14ac:dyDescent="0.35"/>
    <row r="526" s="1" customFormat="1" x14ac:dyDescent="0.35"/>
    <row r="527" s="1" customFormat="1" x14ac:dyDescent="0.35"/>
    <row r="528" s="1" customFormat="1" x14ac:dyDescent="0.35"/>
    <row r="529" s="1" customFormat="1" x14ac:dyDescent="0.35"/>
    <row r="530" s="1" customFormat="1" x14ac:dyDescent="0.35"/>
    <row r="531" s="1" customFormat="1" x14ac:dyDescent="0.35"/>
    <row r="532" s="1" customFormat="1" x14ac:dyDescent="0.35"/>
    <row r="533" s="1" customFormat="1" x14ac:dyDescent="0.35"/>
    <row r="534" s="1" customFormat="1" x14ac:dyDescent="0.35"/>
    <row r="535" s="1" customFormat="1" x14ac:dyDescent="0.35"/>
    <row r="536" s="1" customFormat="1" x14ac:dyDescent="0.35"/>
    <row r="537" s="1" customFormat="1" x14ac:dyDescent="0.35"/>
    <row r="538" s="1" customFormat="1" x14ac:dyDescent="0.35"/>
    <row r="539" s="1" customFormat="1" x14ac:dyDescent="0.35"/>
    <row r="540" s="1" customFormat="1" x14ac:dyDescent="0.35"/>
    <row r="541" s="1" customFormat="1" x14ac:dyDescent="0.35"/>
    <row r="542" s="1" customFormat="1" x14ac:dyDescent="0.35"/>
    <row r="543" s="1" customFormat="1" x14ac:dyDescent="0.35"/>
    <row r="544" s="1" customFormat="1" x14ac:dyDescent="0.35"/>
    <row r="545" s="1" customFormat="1" x14ac:dyDescent="0.35"/>
    <row r="546" s="1" customFormat="1" x14ac:dyDescent="0.35"/>
    <row r="547" s="1" customFormat="1" x14ac:dyDescent="0.35"/>
    <row r="548" s="1" customFormat="1" x14ac:dyDescent="0.35"/>
    <row r="549" s="1" customFormat="1" x14ac:dyDescent="0.35"/>
    <row r="550" s="1" customFormat="1" x14ac:dyDescent="0.35"/>
    <row r="551" s="1" customFormat="1" x14ac:dyDescent="0.35"/>
    <row r="552" s="1" customFormat="1" x14ac:dyDescent="0.35"/>
    <row r="553" s="1" customFormat="1" x14ac:dyDescent="0.35"/>
    <row r="554" s="1" customFormat="1" x14ac:dyDescent="0.35"/>
    <row r="555" s="1" customFormat="1" x14ac:dyDescent="0.35"/>
    <row r="556" s="1" customFormat="1" x14ac:dyDescent="0.35"/>
    <row r="557" s="1" customFormat="1" x14ac:dyDescent="0.35"/>
    <row r="558" s="1" customFormat="1" x14ac:dyDescent="0.35"/>
    <row r="559" s="1" customFormat="1" x14ac:dyDescent="0.35"/>
    <row r="560" s="1" customFormat="1" x14ac:dyDescent="0.35"/>
    <row r="561" s="1" customFormat="1" x14ac:dyDescent="0.35"/>
    <row r="562" s="1" customFormat="1" x14ac:dyDescent="0.35"/>
    <row r="563" s="1" customFormat="1" x14ac:dyDescent="0.35"/>
    <row r="564" s="1" customFormat="1" x14ac:dyDescent="0.35"/>
    <row r="565" s="1" customFormat="1" x14ac:dyDescent="0.35"/>
    <row r="566" s="1" customFormat="1" x14ac:dyDescent="0.35"/>
    <row r="567" s="1" customFormat="1" x14ac:dyDescent="0.35"/>
    <row r="568" s="1" customFormat="1" x14ac:dyDescent="0.35"/>
    <row r="569" s="1" customFormat="1" x14ac:dyDescent="0.35"/>
    <row r="570" s="1" customFormat="1" x14ac:dyDescent="0.35"/>
    <row r="571" s="1" customFormat="1" x14ac:dyDescent="0.35"/>
    <row r="572" s="1" customFormat="1" x14ac:dyDescent="0.35"/>
    <row r="573" s="1" customFormat="1" x14ac:dyDescent="0.35"/>
    <row r="574" s="1" customFormat="1" x14ac:dyDescent="0.35"/>
    <row r="575" s="1" customFormat="1" x14ac:dyDescent="0.35"/>
    <row r="576" s="1" customFormat="1" x14ac:dyDescent="0.35"/>
    <row r="577" s="1" customFormat="1" x14ac:dyDescent="0.35"/>
    <row r="578" s="1" customFormat="1" x14ac:dyDescent="0.35"/>
    <row r="579" s="1" customFormat="1" x14ac:dyDescent="0.35"/>
    <row r="580" s="1" customFormat="1" x14ac:dyDescent="0.35"/>
    <row r="581" s="1" customFormat="1" x14ac:dyDescent="0.35"/>
    <row r="582" s="1" customFormat="1" x14ac:dyDescent="0.35"/>
    <row r="583" s="1" customFormat="1" x14ac:dyDescent="0.35"/>
    <row r="584" s="1" customFormat="1" x14ac:dyDescent="0.35"/>
    <row r="585" s="1" customFormat="1" x14ac:dyDescent="0.35"/>
    <row r="586" s="1" customFormat="1" x14ac:dyDescent="0.35"/>
    <row r="587" s="1" customFormat="1" x14ac:dyDescent="0.35"/>
    <row r="588" s="1" customFormat="1" x14ac:dyDescent="0.35"/>
    <row r="589" s="1" customFormat="1" x14ac:dyDescent="0.35"/>
    <row r="590" s="1" customFormat="1" x14ac:dyDescent="0.35"/>
    <row r="591" s="1" customFormat="1" x14ac:dyDescent="0.35"/>
    <row r="592" s="1" customFormat="1" x14ac:dyDescent="0.35"/>
    <row r="593" s="1" customFormat="1" x14ac:dyDescent="0.35"/>
    <row r="594" s="1" customFormat="1" x14ac:dyDescent="0.35"/>
    <row r="595" s="1" customFormat="1" x14ac:dyDescent="0.35"/>
    <row r="596" s="1" customFormat="1" x14ac:dyDescent="0.35"/>
    <row r="597" s="1" customFormat="1" x14ac:dyDescent="0.35"/>
    <row r="598" s="1" customFormat="1" x14ac:dyDescent="0.35"/>
    <row r="599" s="1" customFormat="1" x14ac:dyDescent="0.35"/>
    <row r="600" s="1" customFormat="1" x14ac:dyDescent="0.35"/>
    <row r="601" s="1" customFormat="1" x14ac:dyDescent="0.35"/>
    <row r="602" s="1" customFormat="1" x14ac:dyDescent="0.35"/>
    <row r="603" s="1" customFormat="1" x14ac:dyDescent="0.35"/>
    <row r="604" s="1" customFormat="1" x14ac:dyDescent="0.35"/>
    <row r="605" s="1" customFormat="1" x14ac:dyDescent="0.35"/>
    <row r="606" s="1" customFormat="1" x14ac:dyDescent="0.35"/>
    <row r="607" s="1" customFormat="1" x14ac:dyDescent="0.35"/>
    <row r="608" s="1" customFormat="1" x14ac:dyDescent="0.35"/>
    <row r="609" s="1" customFormat="1" x14ac:dyDescent="0.35"/>
    <row r="610" s="1" customFormat="1" x14ac:dyDescent="0.35"/>
    <row r="611" s="1" customFormat="1" x14ac:dyDescent="0.35"/>
    <row r="612" s="1" customFormat="1" x14ac:dyDescent="0.35"/>
    <row r="613" s="1" customFormat="1" x14ac:dyDescent="0.35"/>
    <row r="614" s="1" customFormat="1" x14ac:dyDescent="0.35"/>
    <row r="615" s="1" customFormat="1" x14ac:dyDescent="0.35"/>
    <row r="616" s="1" customFormat="1" x14ac:dyDescent="0.35"/>
    <row r="617" s="1" customFormat="1" x14ac:dyDescent="0.35"/>
    <row r="618" s="1" customFormat="1" x14ac:dyDescent="0.35"/>
    <row r="619" s="1" customFormat="1" x14ac:dyDescent="0.35"/>
    <row r="620" s="1" customFormat="1" x14ac:dyDescent="0.35"/>
    <row r="621" s="1" customFormat="1" x14ac:dyDescent="0.35"/>
    <row r="622" s="1" customFormat="1" x14ac:dyDescent="0.35"/>
    <row r="623" s="1" customFormat="1" x14ac:dyDescent="0.35"/>
    <row r="624" s="1" customFormat="1" x14ac:dyDescent="0.35"/>
    <row r="625" s="1" customFormat="1" x14ac:dyDescent="0.35"/>
    <row r="626" s="1" customFormat="1" x14ac:dyDescent="0.35"/>
    <row r="627" s="1" customFormat="1" x14ac:dyDescent="0.35"/>
    <row r="628" s="1" customFormat="1" x14ac:dyDescent="0.35"/>
    <row r="629" s="1" customFormat="1" x14ac:dyDescent="0.35"/>
    <row r="630" s="1" customFormat="1" x14ac:dyDescent="0.35"/>
    <row r="631" s="1" customFormat="1" x14ac:dyDescent="0.35"/>
    <row r="632" s="1" customFormat="1" x14ac:dyDescent="0.35"/>
    <row r="633" s="1" customFormat="1" x14ac:dyDescent="0.35"/>
    <row r="634" s="1" customFormat="1" x14ac:dyDescent="0.35"/>
    <row r="635" s="1" customFormat="1" x14ac:dyDescent="0.35"/>
    <row r="636" s="1" customFormat="1" x14ac:dyDescent="0.35"/>
    <row r="637" s="1" customFormat="1" x14ac:dyDescent="0.35"/>
    <row r="638" s="1" customFormat="1" x14ac:dyDescent="0.35"/>
    <row r="639" s="1" customFormat="1" x14ac:dyDescent="0.35"/>
    <row r="640" s="1" customFormat="1" x14ac:dyDescent="0.35"/>
    <row r="641" s="1" customFormat="1" x14ac:dyDescent="0.35"/>
    <row r="642" s="1" customFormat="1" x14ac:dyDescent="0.35"/>
    <row r="643" s="1" customFormat="1" x14ac:dyDescent="0.35"/>
    <row r="644" s="1" customFormat="1" x14ac:dyDescent="0.35"/>
    <row r="645" s="1" customFormat="1" x14ac:dyDescent="0.35"/>
    <row r="646" s="1" customFormat="1" x14ac:dyDescent="0.35"/>
    <row r="647" s="1" customFormat="1" x14ac:dyDescent="0.35"/>
    <row r="648" s="1" customFormat="1" x14ac:dyDescent="0.35"/>
    <row r="649" s="1" customFormat="1" x14ac:dyDescent="0.35"/>
    <row r="650" s="1" customFormat="1" x14ac:dyDescent="0.35"/>
    <row r="651" s="1" customFormat="1" x14ac:dyDescent="0.35"/>
    <row r="652" s="1" customFormat="1" x14ac:dyDescent="0.35"/>
    <row r="653" s="1" customFormat="1" x14ac:dyDescent="0.35"/>
    <row r="654" s="1" customFormat="1" x14ac:dyDescent="0.35"/>
    <row r="655" s="1" customFormat="1" x14ac:dyDescent="0.35"/>
    <row r="656" s="1" customFormat="1" x14ac:dyDescent="0.35"/>
    <row r="657" s="1" customFormat="1" x14ac:dyDescent="0.35"/>
    <row r="658" s="1" customFormat="1" x14ac:dyDescent="0.35"/>
    <row r="659" s="1" customFormat="1" x14ac:dyDescent="0.35"/>
    <row r="660" s="1" customFormat="1" x14ac:dyDescent="0.35"/>
    <row r="661" s="1" customFormat="1" x14ac:dyDescent="0.35"/>
    <row r="662" s="1" customFormat="1" x14ac:dyDescent="0.35"/>
    <row r="663" s="1" customFormat="1" x14ac:dyDescent="0.35"/>
    <row r="664" s="1" customFormat="1" x14ac:dyDescent="0.35"/>
    <row r="665" s="1" customFormat="1" x14ac:dyDescent="0.35"/>
    <row r="666" s="1" customFormat="1" x14ac:dyDescent="0.35"/>
    <row r="667" s="1" customFormat="1" x14ac:dyDescent="0.35"/>
    <row r="668" s="1" customFormat="1" x14ac:dyDescent="0.35"/>
    <row r="669" s="1" customFormat="1" x14ac:dyDescent="0.35"/>
    <row r="670" s="1" customFormat="1" x14ac:dyDescent="0.35"/>
    <row r="671" s="1" customFormat="1" x14ac:dyDescent="0.35"/>
    <row r="672" s="1" customFormat="1" x14ac:dyDescent="0.35"/>
    <row r="673" s="1" customFormat="1" x14ac:dyDescent="0.35"/>
    <row r="674" s="1" customFormat="1" x14ac:dyDescent="0.35"/>
    <row r="675" s="1" customFormat="1" x14ac:dyDescent="0.35"/>
    <row r="676" s="1" customFormat="1" x14ac:dyDescent="0.35"/>
    <row r="677" s="1" customFormat="1" x14ac:dyDescent="0.35"/>
    <row r="678" s="1" customFormat="1" x14ac:dyDescent="0.35"/>
    <row r="679" s="1" customFormat="1" x14ac:dyDescent="0.35"/>
    <row r="680" s="1" customFormat="1" x14ac:dyDescent="0.35"/>
    <row r="681" s="1" customFormat="1" x14ac:dyDescent="0.35"/>
    <row r="682" s="1" customFormat="1" x14ac:dyDescent="0.35"/>
    <row r="683" s="1" customFormat="1" x14ac:dyDescent="0.35"/>
    <row r="684" s="1" customFormat="1" x14ac:dyDescent="0.35"/>
    <row r="685" s="1" customFormat="1" x14ac:dyDescent="0.35"/>
    <row r="686" s="1" customFormat="1" x14ac:dyDescent="0.35"/>
    <row r="687" s="1" customFormat="1" x14ac:dyDescent="0.35"/>
    <row r="688" s="1" customFormat="1" x14ac:dyDescent="0.35"/>
    <row r="689" s="1" customFormat="1" x14ac:dyDescent="0.35"/>
    <row r="690" s="1" customFormat="1" x14ac:dyDescent="0.35"/>
    <row r="691" s="1" customFormat="1" x14ac:dyDescent="0.35"/>
    <row r="692" s="1" customFormat="1" x14ac:dyDescent="0.35"/>
    <row r="693" s="1" customFormat="1" x14ac:dyDescent="0.35"/>
    <row r="694" s="1" customFormat="1" x14ac:dyDescent="0.35"/>
    <row r="695" s="1" customFormat="1" x14ac:dyDescent="0.35"/>
    <row r="696" s="1" customFormat="1" x14ac:dyDescent="0.35"/>
    <row r="697" s="1" customFormat="1" x14ac:dyDescent="0.35"/>
    <row r="698" s="1" customFormat="1" x14ac:dyDescent="0.35"/>
    <row r="699" s="1" customFormat="1" x14ac:dyDescent="0.35"/>
    <row r="700" s="1" customFormat="1" x14ac:dyDescent="0.35"/>
    <row r="701" s="1" customFormat="1" x14ac:dyDescent="0.35"/>
    <row r="702" s="1" customFormat="1" x14ac:dyDescent="0.35"/>
    <row r="703" s="1" customFormat="1" x14ac:dyDescent="0.35"/>
    <row r="704" s="1" customFormat="1" x14ac:dyDescent="0.35"/>
    <row r="705" s="1" customFormat="1" x14ac:dyDescent="0.35"/>
    <row r="706" s="1" customFormat="1" x14ac:dyDescent="0.35"/>
    <row r="707" s="1" customFormat="1" x14ac:dyDescent="0.35"/>
    <row r="708" s="1" customFormat="1" x14ac:dyDescent="0.35"/>
    <row r="709" s="1" customFormat="1" x14ac:dyDescent="0.35"/>
    <row r="710" s="1" customFormat="1" x14ac:dyDescent="0.35"/>
    <row r="711" s="1" customFormat="1" x14ac:dyDescent="0.35"/>
    <row r="712" s="1" customFormat="1" x14ac:dyDescent="0.35"/>
    <row r="713" s="1" customFormat="1" x14ac:dyDescent="0.35"/>
    <row r="714" s="1" customFormat="1" x14ac:dyDescent="0.35"/>
    <row r="715" s="1" customFormat="1" x14ac:dyDescent="0.35"/>
    <row r="716" s="1" customFormat="1" x14ac:dyDescent="0.35"/>
    <row r="717" s="1" customFormat="1" x14ac:dyDescent="0.35"/>
    <row r="718" s="1" customFormat="1" x14ac:dyDescent="0.35"/>
    <row r="719" s="1" customFormat="1" x14ac:dyDescent="0.35"/>
    <row r="720" s="1" customFormat="1" x14ac:dyDescent="0.35"/>
    <row r="721" s="1" customFormat="1" x14ac:dyDescent="0.35"/>
    <row r="722" s="1" customFormat="1" x14ac:dyDescent="0.35"/>
    <row r="723" s="1" customFormat="1" x14ac:dyDescent="0.35"/>
    <row r="724" s="1" customFormat="1" x14ac:dyDescent="0.35"/>
    <row r="725" s="1" customFormat="1" x14ac:dyDescent="0.35"/>
    <row r="726" s="1" customFormat="1" x14ac:dyDescent="0.35"/>
    <row r="727" s="1" customFormat="1" x14ac:dyDescent="0.35"/>
    <row r="728" s="1" customFormat="1" x14ac:dyDescent="0.35"/>
    <row r="729" s="1" customFormat="1" x14ac:dyDescent="0.35"/>
    <row r="730" s="1" customFormat="1" x14ac:dyDescent="0.35"/>
    <row r="731" s="1" customFormat="1" x14ac:dyDescent="0.35"/>
    <row r="732" s="1" customFormat="1" x14ac:dyDescent="0.35"/>
    <row r="733" s="1" customFormat="1" x14ac:dyDescent="0.35"/>
    <row r="734" s="1" customFormat="1" x14ac:dyDescent="0.35"/>
    <row r="735" s="1" customFormat="1" x14ac:dyDescent="0.35"/>
    <row r="736" s="1" customFormat="1" x14ac:dyDescent="0.35"/>
    <row r="737" s="1" customFormat="1" x14ac:dyDescent="0.35"/>
    <row r="738" s="1" customFormat="1" x14ac:dyDescent="0.35"/>
    <row r="739" s="1" customFormat="1" x14ac:dyDescent="0.35"/>
    <row r="740" s="1" customFormat="1" x14ac:dyDescent="0.35"/>
    <row r="741" s="1" customFormat="1" x14ac:dyDescent="0.35"/>
    <row r="742" s="1" customFormat="1" x14ac:dyDescent="0.35"/>
    <row r="743" s="1" customFormat="1" x14ac:dyDescent="0.35"/>
    <row r="744" s="1" customFormat="1" x14ac:dyDescent="0.35"/>
    <row r="745" s="1" customFormat="1" x14ac:dyDescent="0.35"/>
    <row r="746" s="1" customFormat="1" x14ac:dyDescent="0.35"/>
    <row r="747" s="1" customFormat="1" x14ac:dyDescent="0.35"/>
    <row r="748" s="1" customFormat="1" x14ac:dyDescent="0.35"/>
    <row r="749" s="1" customFormat="1" x14ac:dyDescent="0.35"/>
    <row r="750" s="1" customFormat="1" x14ac:dyDescent="0.35"/>
    <row r="751" s="1" customFormat="1" x14ac:dyDescent="0.35"/>
    <row r="752" s="1" customFormat="1" x14ac:dyDescent="0.35"/>
    <row r="753" s="1" customFormat="1" x14ac:dyDescent="0.35"/>
    <row r="754" s="1" customFormat="1" x14ac:dyDescent="0.35"/>
    <row r="755" s="1" customFormat="1" x14ac:dyDescent="0.35"/>
    <row r="756" s="1" customFormat="1" x14ac:dyDescent="0.35"/>
    <row r="757" s="1" customFormat="1" x14ac:dyDescent="0.35"/>
    <row r="758" s="1" customFormat="1" x14ac:dyDescent="0.35"/>
    <row r="759" s="1" customFormat="1" x14ac:dyDescent="0.35"/>
    <row r="760" s="1" customFormat="1" x14ac:dyDescent="0.35"/>
    <row r="761" s="1" customFormat="1" x14ac:dyDescent="0.35"/>
    <row r="762" s="1" customFormat="1" x14ac:dyDescent="0.35"/>
    <row r="763" s="1" customFormat="1" x14ac:dyDescent="0.35"/>
    <row r="764" s="1" customFormat="1" x14ac:dyDescent="0.35"/>
    <row r="765" s="1" customFormat="1" x14ac:dyDescent="0.35"/>
    <row r="766" s="1" customFormat="1" x14ac:dyDescent="0.35"/>
    <row r="767" s="1" customFormat="1" x14ac:dyDescent="0.35"/>
    <row r="768" s="1" customFormat="1" x14ac:dyDescent="0.35"/>
    <row r="769" s="1" customFormat="1" x14ac:dyDescent="0.35"/>
    <row r="770" s="1" customFormat="1" x14ac:dyDescent="0.35"/>
    <row r="771" s="1" customFormat="1" x14ac:dyDescent="0.35"/>
    <row r="772" s="1" customFormat="1" x14ac:dyDescent="0.35"/>
    <row r="773" s="1" customFormat="1" x14ac:dyDescent="0.35"/>
    <row r="774" s="1" customFormat="1" x14ac:dyDescent="0.35"/>
    <row r="775" s="1" customFormat="1" x14ac:dyDescent="0.35"/>
  </sheetData>
  <sheetProtection algorithmName="SHA-512" hashValue="T861H8MtJf+4LKzvSx544OQ5lz1dBZ4oNFlUjypHdTQHzjnxRXHax8yPu8VWMC6fzNnvjxW/TncaISFjRg+Uiw==" saltValue="LBg+/DWaCeP9p6Q66F6UJQ==" spinCount="100000" sheet="1" objects="1" scenarios="1"/>
  <mergeCells count="108">
    <mergeCell ref="C2:D2"/>
    <mergeCell ref="C4:D4"/>
    <mergeCell ref="C6:D6"/>
    <mergeCell ref="E2:F2"/>
    <mergeCell ref="E4:F4"/>
    <mergeCell ref="E6:F6"/>
    <mergeCell ref="C8:D8"/>
    <mergeCell ref="E8:F8"/>
    <mergeCell ref="C11:N11"/>
    <mergeCell ref="C75:D75"/>
    <mergeCell ref="C66:D66"/>
    <mergeCell ref="C67:D67"/>
    <mergeCell ref="C68:D68"/>
    <mergeCell ref="C69:D69"/>
    <mergeCell ref="C70:D70"/>
    <mergeCell ref="C71:D71"/>
    <mergeCell ref="G14:R14"/>
    <mergeCell ref="S14:AD14"/>
    <mergeCell ref="C60:D60"/>
    <mergeCell ref="C14:E14"/>
    <mergeCell ref="C58:E58"/>
    <mergeCell ref="C59:E59"/>
    <mergeCell ref="C72:D72"/>
    <mergeCell ref="C73:D73"/>
    <mergeCell ref="C74:D74"/>
    <mergeCell ref="C61:D61"/>
    <mergeCell ref="C62:D62"/>
    <mergeCell ref="C63:D63"/>
    <mergeCell ref="C64:D64"/>
    <mergeCell ref="C65:D65"/>
    <mergeCell ref="AE14:AP14"/>
    <mergeCell ref="G58:R58"/>
    <mergeCell ref="S58:AD58"/>
    <mergeCell ref="AE58:AP58"/>
    <mergeCell ref="G102:R102"/>
    <mergeCell ref="S102:AD102"/>
    <mergeCell ref="AE102:AP102"/>
    <mergeCell ref="C122:D122"/>
    <mergeCell ref="C123:D123"/>
    <mergeCell ref="C114:D114"/>
    <mergeCell ref="C115:D115"/>
    <mergeCell ref="C116:D116"/>
    <mergeCell ref="C117:D117"/>
    <mergeCell ref="C118:D118"/>
    <mergeCell ref="C100:E100"/>
    <mergeCell ref="C102:E102"/>
    <mergeCell ref="C103:E103"/>
    <mergeCell ref="C109:D109"/>
    <mergeCell ref="C110:D110"/>
    <mergeCell ref="C111:D111"/>
    <mergeCell ref="C112:D112"/>
    <mergeCell ref="C113:D113"/>
    <mergeCell ref="C104:D104"/>
    <mergeCell ref="C105:D105"/>
    <mergeCell ref="C106:D106"/>
    <mergeCell ref="C107:D107"/>
    <mergeCell ref="C108:D108"/>
    <mergeCell ref="C119:D119"/>
    <mergeCell ref="C120:D120"/>
    <mergeCell ref="C121:D121"/>
    <mergeCell ref="C133:D133"/>
    <mergeCell ref="C126:D126"/>
    <mergeCell ref="C127:D127"/>
    <mergeCell ref="C128:D128"/>
    <mergeCell ref="C139:D139"/>
    <mergeCell ref="C140:D140"/>
    <mergeCell ref="C141:D141"/>
    <mergeCell ref="C142:D142"/>
    <mergeCell ref="C143:D143"/>
    <mergeCell ref="C134:D134"/>
    <mergeCell ref="C135:D135"/>
    <mergeCell ref="C136:D136"/>
    <mergeCell ref="C137:D137"/>
    <mergeCell ref="C138:D138"/>
    <mergeCell ref="C96:D96"/>
    <mergeCell ref="C97:D97"/>
    <mergeCell ref="C98:D98"/>
    <mergeCell ref="C99:D99"/>
    <mergeCell ref="C81:D81"/>
    <mergeCell ref="C82:D82"/>
    <mergeCell ref="C83:D83"/>
    <mergeCell ref="C84:D84"/>
    <mergeCell ref="C85:D85"/>
    <mergeCell ref="C91:D91"/>
    <mergeCell ref="C146:AP146"/>
    <mergeCell ref="C147:AP147"/>
    <mergeCell ref="C149:AP149"/>
    <mergeCell ref="C76:D76"/>
    <mergeCell ref="C77:D77"/>
    <mergeCell ref="C78:D78"/>
    <mergeCell ref="C79:D79"/>
    <mergeCell ref="C80:D80"/>
    <mergeCell ref="C129:D129"/>
    <mergeCell ref="C130:D130"/>
    <mergeCell ref="C131:D131"/>
    <mergeCell ref="C132:D132"/>
    <mergeCell ref="C124:D124"/>
    <mergeCell ref="C125:D125"/>
    <mergeCell ref="C92:D92"/>
    <mergeCell ref="C93:D93"/>
    <mergeCell ref="C94:D94"/>
    <mergeCell ref="C95:D95"/>
    <mergeCell ref="C86:D86"/>
    <mergeCell ref="C87:D87"/>
    <mergeCell ref="C88:D88"/>
    <mergeCell ref="C89:D89"/>
    <mergeCell ref="C90:D90"/>
    <mergeCell ref="C144:E144"/>
  </mergeCells>
  <conditionalFormatting sqref="A16:A55">
    <cfRule type="cellIs" dxfId="67" priority="23" operator="equal">
      <formula>TRUE</formula>
    </cfRule>
    <cfRule type="cellIs" dxfId="66" priority="24" operator="equal">
      <formula>FALSE</formula>
    </cfRule>
  </conditionalFormatting>
  <conditionalFormatting sqref="A60:A99">
    <cfRule type="cellIs" dxfId="65" priority="17" operator="equal">
      <formula>TRUE</formula>
    </cfRule>
    <cfRule type="cellIs" dxfId="64" priority="18" operator="equal">
      <formula>FALSE</formula>
    </cfRule>
  </conditionalFormatting>
  <conditionalFormatting sqref="A104:A143">
    <cfRule type="cellIs" dxfId="63" priority="5" operator="equal">
      <formula>TRUE</formula>
    </cfRule>
    <cfRule type="cellIs" dxfId="62" priority="6" operator="equal">
      <formula>FALSE</formula>
    </cfRule>
  </conditionalFormatting>
  <conditionalFormatting sqref="I6">
    <cfRule type="containsText" dxfId="61" priority="27" operator="containsText" text="WORKBOOK:   No Errors Detected">
      <formula>NOT(ISERROR(SEARCH("WORKBOOK:   No Errors Detected",I6)))</formula>
    </cfRule>
    <cfRule type="cellIs" dxfId="60" priority="28" operator="equal">
      <formula>"Warning: Errors detected"</formula>
    </cfRule>
  </conditionalFormatting>
  <dataValidations count="1">
    <dataValidation type="decimal" allowBlank="1" showInputMessage="1" showErrorMessage="1" sqref="F60:AP99 F16:AP55 F104:AP143" xr:uid="{00000000-0002-0000-0400-000000000000}">
      <formula1>-1000000000</formula1>
      <formula2>1000000000</formula2>
    </dataValidation>
  </dataValidations>
  <pageMargins left="0.7" right="0.7" top="0.75" bottom="0.75" header="0.3" footer="0.3"/>
  <pageSetup orientation="portrait" r:id="rId1"/>
  <headerFooter>
    <oddHeader>&amp;C&amp;"Aptos"&amp;12&amp;K000000 Official - DWP Use Only&amp;1#_x000D_</oddHeader>
    <oddFooter>&amp;C_x000D_&amp;1#&amp;"Aptos"&amp;12&amp;K000000 Official - DWP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3279-26B9-4476-BEB1-9483A97949B1}">
  <sheetPr codeName="Sheet13">
    <tabColor rgb="FFFFC000"/>
  </sheetPr>
  <dimension ref="A1:AU863"/>
  <sheetViews>
    <sheetView topLeftCell="A202" zoomScale="70" zoomScaleNormal="70" workbookViewId="0">
      <selection activeCell="C235" sqref="C235:AP235"/>
    </sheetView>
  </sheetViews>
  <sheetFormatPr defaultColWidth="10.54296875" defaultRowHeight="15.5" x14ac:dyDescent="0.35"/>
  <cols>
    <col min="1" max="1" width="9.453125" style="6" bestFit="1" customWidth="1"/>
    <col min="2" max="2" width="8.1796875" style="6" customWidth="1"/>
    <col min="3" max="3" width="36.54296875" style="6" customWidth="1"/>
    <col min="4" max="4" width="27.54296875" style="6" bestFit="1" customWidth="1"/>
    <col min="5" max="29" width="18.81640625" style="6" customWidth="1"/>
    <col min="30" max="47" width="18.81640625" style="1" customWidth="1"/>
    <col min="48" max="131" width="18.81640625" style="6" customWidth="1"/>
    <col min="132" max="132" width="3.453125" style="6" customWidth="1"/>
    <col min="133" max="151" width="18.81640625" style="6" customWidth="1"/>
    <col min="152" max="16384" width="10.54296875" style="6"/>
  </cols>
  <sheetData>
    <row r="1" spans="1:47" s="1" customFormat="1" ht="30" customHeight="1" x14ac:dyDescent="0.35"/>
    <row r="2" spans="1:47" s="1" customFormat="1" ht="30" customHeight="1" x14ac:dyDescent="0.35">
      <c r="C2" s="444" t="str">
        <f>'1. Declaration'!C2</f>
        <v>GRANT COST REGISTER</v>
      </c>
      <c r="D2" s="445"/>
      <c r="E2" s="447" t="str">
        <f>+'1. Declaration'!E2</f>
        <v>Jobs Guarantee</v>
      </c>
      <c r="F2" s="448"/>
    </row>
    <row r="3" spans="1:47" s="1" customFormat="1" ht="12" customHeight="1" x14ac:dyDescent="0.35">
      <c r="E3" s="57"/>
      <c r="F3" s="57"/>
    </row>
    <row r="4" spans="1:47" s="1" customFormat="1" ht="30" customHeight="1" x14ac:dyDescent="0.35">
      <c r="C4" s="444" t="str" cm="1">
        <f t="array" ref="C4:D4">'1. Declaration'!C4:D4</f>
        <v>BIDDER NAME:</v>
      </c>
      <c r="D4" s="445">
        <v>0</v>
      </c>
      <c r="E4" s="447">
        <f>+'1. Declaration'!E4</f>
        <v>0</v>
      </c>
      <c r="F4" s="448"/>
    </row>
    <row r="5" spans="1:47" s="1" customFormat="1" ht="12" customHeight="1" thickBot="1" x14ac:dyDescent="0.4">
      <c r="E5" s="57"/>
      <c r="F5" s="57"/>
      <c r="I5" s="120"/>
      <c r="J5" s="120"/>
      <c r="K5" s="120"/>
      <c r="L5" s="120"/>
    </row>
    <row r="6" spans="1:47" s="18" customFormat="1" ht="30" customHeight="1" thickBot="1" x14ac:dyDescent="0.4">
      <c r="A6" s="120"/>
      <c r="B6" s="120"/>
      <c r="C6" s="444" t="s">
        <v>60</v>
      </c>
      <c r="D6" s="445"/>
      <c r="E6" s="447" t="str">
        <f ca="1">MID(CELL("filename",B2),FIND("]",CELL("filename",B2))+1,99)</f>
        <v>4. Subcontractor Profile (ckV2)</v>
      </c>
      <c r="F6" s="448"/>
      <c r="G6" s="1"/>
      <c r="H6" s="139"/>
      <c r="I6" s="44" t="s">
        <v>238</v>
      </c>
      <c r="J6" s="46"/>
      <c r="K6" s="46"/>
      <c r="L6" s="47">
        <v>0</v>
      </c>
      <c r="M6" s="120"/>
      <c r="N6" s="120"/>
      <c r="O6" s="1"/>
      <c r="P6" s="1"/>
      <c r="Q6" s="1"/>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20"/>
    </row>
    <row r="7" spans="1:47" s="1" customFormat="1" ht="12" customHeight="1" thickBot="1" x14ac:dyDescent="0.4">
      <c r="E7" s="57"/>
      <c r="F7" s="57"/>
      <c r="I7" s="120"/>
      <c r="J7" s="120"/>
      <c r="K7" s="120"/>
      <c r="L7" s="120"/>
    </row>
    <row r="8" spans="1:47" s="1" customFormat="1" ht="30" customHeight="1" thickBot="1" x14ac:dyDescent="0.4">
      <c r="C8" s="444" t="s">
        <v>237</v>
      </c>
      <c r="D8" s="588"/>
      <c r="E8" s="447">
        <f>+'1. Declaration'!E8</f>
        <v>0</v>
      </c>
      <c r="F8" s="448"/>
      <c r="I8" s="44" t="s">
        <v>61</v>
      </c>
      <c r="J8" s="46"/>
      <c r="K8" s="48"/>
      <c r="L8" s="47">
        <f>COUNTIF(A11:A143,FALSE)</f>
        <v>0</v>
      </c>
    </row>
    <row r="9" spans="1:47" s="1" customFormat="1" x14ac:dyDescent="0.35"/>
    <row r="10" spans="1:47" s="17" customFormat="1" ht="30" customHeight="1" x14ac:dyDescent="0.35">
      <c r="A10" s="126"/>
      <c r="B10" s="126"/>
      <c r="C10" s="27"/>
      <c r="D10" s="27"/>
      <c r="E10" s="27"/>
      <c r="F10" s="27"/>
      <c r="G10" s="27"/>
      <c r="H10" s="27"/>
      <c r="I10" s="27"/>
      <c r="J10" s="27"/>
      <c r="K10" s="27"/>
      <c r="L10" s="27"/>
      <c r="M10" s="27"/>
      <c r="N10" s="27"/>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
    </row>
    <row r="11" spans="1:47" s="17" customFormat="1" ht="190.5" customHeight="1" x14ac:dyDescent="0.35">
      <c r="A11" s="124"/>
      <c r="B11" s="126"/>
      <c r="C11" s="626" t="s">
        <v>283</v>
      </c>
      <c r="D11" s="627"/>
      <c r="E11" s="627"/>
      <c r="F11" s="627"/>
      <c r="G11" s="627"/>
      <c r="H11" s="627"/>
      <c r="I11" s="627"/>
      <c r="J11" s="627"/>
      <c r="K11" s="627"/>
      <c r="L11" s="627"/>
      <c r="M11" s="627"/>
      <c r="N11" s="628"/>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
    </row>
    <row r="12" spans="1:47" s="1" customFormat="1" ht="18" customHeight="1" x14ac:dyDescent="0.35"/>
    <row r="13" spans="1:47" s="1" customFormat="1" x14ac:dyDescent="0.35"/>
    <row r="14" spans="1:47" s="62" customFormat="1" ht="30" customHeight="1" x14ac:dyDescent="0.35">
      <c r="A14" s="143"/>
      <c r="B14" s="143"/>
      <c r="C14" s="611" t="s">
        <v>115</v>
      </c>
      <c r="D14" s="612"/>
      <c r="E14" s="613"/>
      <c r="F14" s="85" t="s">
        <v>80</v>
      </c>
      <c r="G14" s="614" t="s">
        <v>82</v>
      </c>
      <c r="H14" s="615"/>
      <c r="I14" s="615"/>
      <c r="J14" s="615"/>
      <c r="K14" s="615"/>
      <c r="L14" s="615"/>
      <c r="M14" s="615"/>
      <c r="N14" s="615"/>
      <c r="O14" s="615"/>
      <c r="P14" s="615"/>
      <c r="Q14" s="615"/>
      <c r="R14" s="615"/>
      <c r="S14" s="614" t="s">
        <v>83</v>
      </c>
      <c r="T14" s="615"/>
      <c r="U14" s="615"/>
      <c r="V14" s="615"/>
      <c r="W14" s="615"/>
      <c r="X14" s="615"/>
      <c r="Y14" s="615"/>
      <c r="Z14" s="615"/>
      <c r="AA14" s="615"/>
      <c r="AB14" s="615"/>
      <c r="AC14" s="615"/>
      <c r="AD14" s="616"/>
      <c r="AE14" s="614" t="s">
        <v>84</v>
      </c>
      <c r="AF14" s="615"/>
      <c r="AG14" s="615"/>
      <c r="AH14" s="615"/>
      <c r="AI14" s="615"/>
      <c r="AJ14" s="615"/>
      <c r="AK14" s="615"/>
      <c r="AL14" s="615"/>
      <c r="AM14" s="615"/>
      <c r="AN14" s="615"/>
      <c r="AO14" s="615"/>
      <c r="AP14" s="615"/>
      <c r="AQ14" s="1"/>
      <c r="AR14" s="143"/>
      <c r="AS14" s="143"/>
      <c r="AT14" s="143"/>
      <c r="AU14" s="143"/>
    </row>
    <row r="15" spans="1:47" s="63" customFormat="1" ht="77.5" x14ac:dyDescent="0.35">
      <c r="A15" s="120"/>
      <c r="B15" s="120"/>
      <c r="C15" s="59" t="s">
        <v>116</v>
      </c>
      <c r="D15" s="66" t="s">
        <v>259</v>
      </c>
      <c r="E15" s="75" t="s">
        <v>260</v>
      </c>
      <c r="F15" s="75" t="str">
        <f>'3. Indirect Staff Profile'!D15</f>
        <v>Month 0 Implementation Costs</v>
      </c>
      <c r="G15" s="60">
        <f>'3. Indirect Staff Profile'!E15</f>
        <v>46327</v>
      </c>
      <c r="H15" s="60">
        <f>'3. Indirect Staff Profile'!F15</f>
        <v>46358</v>
      </c>
      <c r="I15" s="60">
        <f>'3. Indirect Staff Profile'!G15</f>
        <v>46389</v>
      </c>
      <c r="J15" s="60">
        <f>'3. Indirect Staff Profile'!H15</f>
        <v>46420</v>
      </c>
      <c r="K15" s="60">
        <f>'3. Indirect Staff Profile'!I15</f>
        <v>46451</v>
      </c>
      <c r="L15" s="60">
        <f>'3. Indirect Staff Profile'!J15</f>
        <v>46482</v>
      </c>
      <c r="M15" s="60">
        <f>'3. Indirect Staff Profile'!K15</f>
        <v>46513</v>
      </c>
      <c r="N15" s="60">
        <f>'3. Indirect Staff Profile'!L15</f>
        <v>46544</v>
      </c>
      <c r="O15" s="60">
        <f>'3. Indirect Staff Profile'!M15</f>
        <v>46575</v>
      </c>
      <c r="P15" s="60">
        <f>'3. Indirect Staff Profile'!N15</f>
        <v>46606</v>
      </c>
      <c r="Q15" s="60">
        <f>'3. Indirect Staff Profile'!O15</f>
        <v>46637</v>
      </c>
      <c r="R15" s="60">
        <f>'3. Indirect Staff Profile'!P15</f>
        <v>46668</v>
      </c>
      <c r="S15" s="60">
        <f>'3. Indirect Staff Profile'!Q15</f>
        <v>46699</v>
      </c>
      <c r="T15" s="60">
        <f>'3. Indirect Staff Profile'!R15</f>
        <v>46730</v>
      </c>
      <c r="U15" s="60">
        <f>'3. Indirect Staff Profile'!S15</f>
        <v>46761</v>
      </c>
      <c r="V15" s="60">
        <f>'3. Indirect Staff Profile'!T15</f>
        <v>46792</v>
      </c>
      <c r="W15" s="60">
        <f>'3. Indirect Staff Profile'!U15</f>
        <v>46823</v>
      </c>
      <c r="X15" s="60">
        <f>'3. Indirect Staff Profile'!V15</f>
        <v>46854</v>
      </c>
      <c r="Y15" s="60">
        <f>'3. Indirect Staff Profile'!W15</f>
        <v>46885</v>
      </c>
      <c r="Z15" s="60">
        <f>'3. Indirect Staff Profile'!X15</f>
        <v>46916</v>
      </c>
      <c r="AA15" s="60">
        <f>'3. Indirect Staff Profile'!Y15</f>
        <v>46947</v>
      </c>
      <c r="AB15" s="60">
        <f>'3. Indirect Staff Profile'!Z15</f>
        <v>46978</v>
      </c>
      <c r="AC15" s="60">
        <f>'3. Indirect Staff Profile'!AA15</f>
        <v>47009</v>
      </c>
      <c r="AD15" s="60">
        <f>'3. Indirect Staff Profile'!AB15</f>
        <v>47040</v>
      </c>
      <c r="AE15" s="60">
        <f>'3. Indirect Staff Profile'!AC15</f>
        <v>47071</v>
      </c>
      <c r="AF15" s="60">
        <f>'3. Indirect Staff Profile'!AD15</f>
        <v>47102</v>
      </c>
      <c r="AG15" s="60">
        <f>'3. Indirect Staff Profile'!AE15</f>
        <v>47133</v>
      </c>
      <c r="AH15" s="60">
        <f>'3. Indirect Staff Profile'!AF15</f>
        <v>47164</v>
      </c>
      <c r="AI15" s="60">
        <f>'3. Indirect Staff Profile'!AG15</f>
        <v>47195</v>
      </c>
      <c r="AJ15" s="60">
        <f>'3. Indirect Staff Profile'!AH15</f>
        <v>47226</v>
      </c>
      <c r="AK15" s="60">
        <f>'3. Indirect Staff Profile'!AI15</f>
        <v>47257</v>
      </c>
      <c r="AL15" s="60">
        <f>'3. Indirect Staff Profile'!AJ15</f>
        <v>47288</v>
      </c>
      <c r="AM15" s="60">
        <f>'3. Indirect Staff Profile'!AK15</f>
        <v>47319</v>
      </c>
      <c r="AN15" s="60">
        <f>'3. Indirect Staff Profile'!AL15</f>
        <v>47350</v>
      </c>
      <c r="AO15" s="60">
        <f>'3. Indirect Staff Profile'!AM15</f>
        <v>47381</v>
      </c>
      <c r="AP15" s="60">
        <f>'3. Indirect Staff Profile'!AN15</f>
        <v>47412</v>
      </c>
      <c r="AQ15" s="1"/>
      <c r="AR15" s="1"/>
    </row>
    <row r="16" spans="1:47" s="61" customFormat="1" ht="22.5" customHeight="1" x14ac:dyDescent="0.35">
      <c r="A16" s="144" t="b">
        <f t="shared" ref="A16:A55" si="0">IF(--ISERROR(SUM(D16:U16))=0,TRUE,FALSE)</f>
        <v>1</v>
      </c>
      <c r="B16" s="145"/>
      <c r="C16" s="65"/>
      <c r="D16" s="148"/>
      <c r="E16" s="151">
        <v>0</v>
      </c>
      <c r="F16" s="147">
        <f>+(F60*F148)+(F192*F104)</f>
        <v>0</v>
      </c>
      <c r="G16" s="147">
        <f t="shared" ref="G16:AP23" si="1">+(G60*G148)+(G192*G104)</f>
        <v>0</v>
      </c>
      <c r="H16" s="147">
        <f t="shared" si="1"/>
        <v>0</v>
      </c>
      <c r="I16" s="147">
        <f t="shared" si="1"/>
        <v>0</v>
      </c>
      <c r="J16" s="147">
        <f t="shared" si="1"/>
        <v>0</v>
      </c>
      <c r="K16" s="147">
        <f t="shared" si="1"/>
        <v>0</v>
      </c>
      <c r="L16" s="147">
        <f t="shared" si="1"/>
        <v>0</v>
      </c>
      <c r="M16" s="147">
        <f t="shared" si="1"/>
        <v>0</v>
      </c>
      <c r="N16" s="147">
        <f t="shared" si="1"/>
        <v>0</v>
      </c>
      <c r="O16" s="147">
        <f t="shared" si="1"/>
        <v>0</v>
      </c>
      <c r="P16" s="147">
        <f t="shared" si="1"/>
        <v>0</v>
      </c>
      <c r="Q16" s="147">
        <f t="shared" si="1"/>
        <v>0</v>
      </c>
      <c r="R16" s="147">
        <f t="shared" si="1"/>
        <v>0</v>
      </c>
      <c r="S16" s="147">
        <f t="shared" si="1"/>
        <v>0</v>
      </c>
      <c r="T16" s="147">
        <f t="shared" si="1"/>
        <v>0</v>
      </c>
      <c r="U16" s="147">
        <f t="shared" si="1"/>
        <v>0</v>
      </c>
      <c r="V16" s="147">
        <f t="shared" si="1"/>
        <v>0</v>
      </c>
      <c r="W16" s="147">
        <f t="shared" si="1"/>
        <v>0</v>
      </c>
      <c r="X16" s="147">
        <f t="shared" si="1"/>
        <v>0</v>
      </c>
      <c r="Y16" s="147">
        <f t="shared" si="1"/>
        <v>0</v>
      </c>
      <c r="Z16" s="147">
        <f t="shared" si="1"/>
        <v>0</v>
      </c>
      <c r="AA16" s="147">
        <f t="shared" si="1"/>
        <v>0</v>
      </c>
      <c r="AB16" s="147">
        <f t="shared" si="1"/>
        <v>0</v>
      </c>
      <c r="AC16" s="147">
        <f t="shared" si="1"/>
        <v>0</v>
      </c>
      <c r="AD16" s="147">
        <f t="shared" si="1"/>
        <v>0</v>
      </c>
      <c r="AE16" s="147">
        <f t="shared" si="1"/>
        <v>0</v>
      </c>
      <c r="AF16" s="147">
        <f t="shared" si="1"/>
        <v>0</v>
      </c>
      <c r="AG16" s="147">
        <f t="shared" si="1"/>
        <v>0</v>
      </c>
      <c r="AH16" s="147">
        <f t="shared" si="1"/>
        <v>0</v>
      </c>
      <c r="AI16" s="147">
        <f t="shared" si="1"/>
        <v>0</v>
      </c>
      <c r="AJ16" s="147">
        <f t="shared" si="1"/>
        <v>0</v>
      </c>
      <c r="AK16" s="147">
        <f t="shared" si="1"/>
        <v>0</v>
      </c>
      <c r="AL16" s="147">
        <f t="shared" si="1"/>
        <v>0</v>
      </c>
      <c r="AM16" s="147">
        <f t="shared" si="1"/>
        <v>0</v>
      </c>
      <c r="AN16" s="147">
        <f t="shared" si="1"/>
        <v>0</v>
      </c>
      <c r="AO16" s="147">
        <f t="shared" si="1"/>
        <v>0</v>
      </c>
      <c r="AP16" s="147">
        <f>+(AP60*AP148)+(AP192*AP104)</f>
        <v>0</v>
      </c>
      <c r="AQ16" s="1"/>
      <c r="AR16" s="1"/>
    </row>
    <row r="17" spans="1:44" s="61" customFormat="1" ht="22.5" customHeight="1" x14ac:dyDescent="0.35">
      <c r="A17" s="144" t="b">
        <f t="shared" si="0"/>
        <v>1</v>
      </c>
      <c r="B17" s="145"/>
      <c r="C17" s="64"/>
      <c r="D17" s="146"/>
      <c r="E17" s="151">
        <v>0</v>
      </c>
      <c r="F17" s="147">
        <f t="shared" ref="F17:U55" si="2">+(F61*F149)+(F193*F105)</f>
        <v>0</v>
      </c>
      <c r="G17" s="147">
        <f t="shared" si="2"/>
        <v>0</v>
      </c>
      <c r="H17" s="147">
        <f t="shared" si="2"/>
        <v>0</v>
      </c>
      <c r="I17" s="147">
        <f t="shared" si="2"/>
        <v>0</v>
      </c>
      <c r="J17" s="147">
        <f t="shared" si="2"/>
        <v>0</v>
      </c>
      <c r="K17" s="147">
        <f t="shared" si="2"/>
        <v>0</v>
      </c>
      <c r="L17" s="147">
        <f t="shared" si="2"/>
        <v>0</v>
      </c>
      <c r="M17" s="147">
        <f t="shared" si="2"/>
        <v>0</v>
      </c>
      <c r="N17" s="147">
        <f t="shared" si="2"/>
        <v>0</v>
      </c>
      <c r="O17" s="147">
        <f t="shared" si="2"/>
        <v>0</v>
      </c>
      <c r="P17" s="147">
        <f t="shared" si="2"/>
        <v>0</v>
      </c>
      <c r="Q17" s="147">
        <f t="shared" si="2"/>
        <v>0</v>
      </c>
      <c r="R17" s="147">
        <f t="shared" si="2"/>
        <v>0</v>
      </c>
      <c r="S17" s="147">
        <f t="shared" si="2"/>
        <v>0</v>
      </c>
      <c r="T17" s="147">
        <f t="shared" si="2"/>
        <v>0</v>
      </c>
      <c r="U17" s="147">
        <f t="shared" si="2"/>
        <v>0</v>
      </c>
      <c r="V17" s="147">
        <f t="shared" si="1"/>
        <v>0</v>
      </c>
      <c r="W17" s="147">
        <f t="shared" si="1"/>
        <v>0</v>
      </c>
      <c r="X17" s="147">
        <f t="shared" si="1"/>
        <v>0</v>
      </c>
      <c r="Y17" s="147">
        <f t="shared" si="1"/>
        <v>0</v>
      </c>
      <c r="Z17" s="147">
        <f t="shared" si="1"/>
        <v>0</v>
      </c>
      <c r="AA17" s="147">
        <f t="shared" si="1"/>
        <v>0</v>
      </c>
      <c r="AB17" s="147">
        <f t="shared" si="1"/>
        <v>0</v>
      </c>
      <c r="AC17" s="147">
        <f t="shared" si="1"/>
        <v>0</v>
      </c>
      <c r="AD17" s="147">
        <f t="shared" si="1"/>
        <v>0</v>
      </c>
      <c r="AE17" s="147">
        <f t="shared" si="1"/>
        <v>0</v>
      </c>
      <c r="AF17" s="147">
        <f t="shared" si="1"/>
        <v>0</v>
      </c>
      <c r="AG17" s="147">
        <f t="shared" si="1"/>
        <v>0</v>
      </c>
      <c r="AH17" s="147">
        <f t="shared" si="1"/>
        <v>0</v>
      </c>
      <c r="AI17" s="147">
        <f t="shared" si="1"/>
        <v>0</v>
      </c>
      <c r="AJ17" s="147">
        <f t="shared" si="1"/>
        <v>0</v>
      </c>
      <c r="AK17" s="147">
        <f t="shared" si="1"/>
        <v>0</v>
      </c>
      <c r="AL17" s="147">
        <f t="shared" si="1"/>
        <v>0</v>
      </c>
      <c r="AM17" s="147">
        <f t="shared" si="1"/>
        <v>0</v>
      </c>
      <c r="AN17" s="147">
        <f t="shared" si="1"/>
        <v>0</v>
      </c>
      <c r="AO17" s="147">
        <f t="shared" si="1"/>
        <v>0</v>
      </c>
      <c r="AP17" s="147">
        <f t="shared" si="1"/>
        <v>0</v>
      </c>
      <c r="AQ17" s="1"/>
      <c r="AR17" s="1"/>
    </row>
    <row r="18" spans="1:44" s="61" customFormat="1" ht="22.5" customHeight="1" x14ac:dyDescent="0.35">
      <c r="A18" s="144" t="b">
        <f t="shared" si="0"/>
        <v>1</v>
      </c>
      <c r="B18" s="145"/>
      <c r="C18" s="64"/>
      <c r="D18" s="146"/>
      <c r="E18" s="151">
        <v>0</v>
      </c>
      <c r="F18" s="147">
        <f t="shared" si="2"/>
        <v>0</v>
      </c>
      <c r="G18" s="147">
        <f t="shared" si="1"/>
        <v>0</v>
      </c>
      <c r="H18" s="147">
        <f t="shared" si="1"/>
        <v>0</v>
      </c>
      <c r="I18" s="147">
        <f t="shared" si="1"/>
        <v>0</v>
      </c>
      <c r="J18" s="147">
        <f t="shared" si="1"/>
        <v>0</v>
      </c>
      <c r="K18" s="147">
        <f t="shared" si="1"/>
        <v>0</v>
      </c>
      <c r="L18" s="147">
        <f t="shared" si="1"/>
        <v>0</v>
      </c>
      <c r="M18" s="147">
        <f t="shared" si="1"/>
        <v>0</v>
      </c>
      <c r="N18" s="147">
        <f t="shared" si="1"/>
        <v>0</v>
      </c>
      <c r="O18" s="147">
        <f t="shared" si="1"/>
        <v>0</v>
      </c>
      <c r="P18" s="147">
        <f t="shared" si="1"/>
        <v>0</v>
      </c>
      <c r="Q18" s="147">
        <f t="shared" si="1"/>
        <v>0</v>
      </c>
      <c r="R18" s="147">
        <f t="shared" si="1"/>
        <v>0</v>
      </c>
      <c r="S18" s="147">
        <f t="shared" si="1"/>
        <v>0</v>
      </c>
      <c r="T18" s="147">
        <f t="shared" si="1"/>
        <v>0</v>
      </c>
      <c r="U18" s="147">
        <f t="shared" si="1"/>
        <v>0</v>
      </c>
      <c r="V18" s="147">
        <f t="shared" si="1"/>
        <v>0</v>
      </c>
      <c r="W18" s="147">
        <f t="shared" si="1"/>
        <v>0</v>
      </c>
      <c r="X18" s="147">
        <f t="shared" si="1"/>
        <v>0</v>
      </c>
      <c r="Y18" s="147">
        <f t="shared" si="1"/>
        <v>0</v>
      </c>
      <c r="Z18" s="147">
        <f t="shared" si="1"/>
        <v>0</v>
      </c>
      <c r="AA18" s="147">
        <f t="shared" si="1"/>
        <v>0</v>
      </c>
      <c r="AB18" s="147">
        <f t="shared" si="1"/>
        <v>0</v>
      </c>
      <c r="AC18" s="147">
        <f t="shared" si="1"/>
        <v>0</v>
      </c>
      <c r="AD18" s="147">
        <f t="shared" si="1"/>
        <v>0</v>
      </c>
      <c r="AE18" s="147">
        <f t="shared" si="1"/>
        <v>0</v>
      </c>
      <c r="AF18" s="147">
        <f t="shared" si="1"/>
        <v>0</v>
      </c>
      <c r="AG18" s="147">
        <f t="shared" si="1"/>
        <v>0</v>
      </c>
      <c r="AH18" s="147">
        <f t="shared" si="1"/>
        <v>0</v>
      </c>
      <c r="AI18" s="147">
        <f t="shared" si="1"/>
        <v>0</v>
      </c>
      <c r="AJ18" s="147">
        <f t="shared" si="1"/>
        <v>0</v>
      </c>
      <c r="AK18" s="147">
        <f t="shared" si="1"/>
        <v>0</v>
      </c>
      <c r="AL18" s="147">
        <f t="shared" si="1"/>
        <v>0</v>
      </c>
      <c r="AM18" s="147">
        <f t="shared" si="1"/>
        <v>0</v>
      </c>
      <c r="AN18" s="147">
        <f t="shared" si="1"/>
        <v>0</v>
      </c>
      <c r="AO18" s="147">
        <f t="shared" si="1"/>
        <v>0</v>
      </c>
      <c r="AP18" s="147">
        <f t="shared" si="1"/>
        <v>0</v>
      </c>
      <c r="AQ18" s="1"/>
      <c r="AR18" s="1"/>
    </row>
    <row r="19" spans="1:44" s="61" customFormat="1" ht="22.5" customHeight="1" x14ac:dyDescent="0.35">
      <c r="A19" s="144" t="b">
        <f t="shared" si="0"/>
        <v>1</v>
      </c>
      <c r="B19" s="145"/>
      <c r="C19" s="64"/>
      <c r="D19" s="146"/>
      <c r="E19" s="151">
        <v>0</v>
      </c>
      <c r="F19" s="147">
        <f t="shared" si="2"/>
        <v>0</v>
      </c>
      <c r="G19" s="147">
        <f t="shared" si="1"/>
        <v>0</v>
      </c>
      <c r="H19" s="147">
        <f t="shared" si="1"/>
        <v>0</v>
      </c>
      <c r="I19" s="147">
        <f t="shared" si="1"/>
        <v>0</v>
      </c>
      <c r="J19" s="147">
        <f t="shared" si="1"/>
        <v>0</v>
      </c>
      <c r="K19" s="147">
        <f t="shared" si="1"/>
        <v>0</v>
      </c>
      <c r="L19" s="147">
        <f t="shared" si="1"/>
        <v>0</v>
      </c>
      <c r="M19" s="147">
        <f t="shared" si="1"/>
        <v>0</v>
      </c>
      <c r="N19" s="147">
        <f t="shared" si="1"/>
        <v>0</v>
      </c>
      <c r="O19" s="147">
        <f t="shared" si="1"/>
        <v>0</v>
      </c>
      <c r="P19" s="147">
        <f t="shared" si="1"/>
        <v>0</v>
      </c>
      <c r="Q19" s="147">
        <f t="shared" si="1"/>
        <v>0</v>
      </c>
      <c r="R19" s="147">
        <f t="shared" si="1"/>
        <v>0</v>
      </c>
      <c r="S19" s="147">
        <f t="shared" si="1"/>
        <v>0</v>
      </c>
      <c r="T19" s="147">
        <f t="shared" si="1"/>
        <v>0</v>
      </c>
      <c r="U19" s="147">
        <f t="shared" si="1"/>
        <v>0</v>
      </c>
      <c r="V19" s="147">
        <f t="shared" si="1"/>
        <v>0</v>
      </c>
      <c r="W19" s="147">
        <f t="shared" si="1"/>
        <v>0</v>
      </c>
      <c r="X19" s="147">
        <f t="shared" si="1"/>
        <v>0</v>
      </c>
      <c r="Y19" s="147">
        <f t="shared" si="1"/>
        <v>0</v>
      </c>
      <c r="Z19" s="147">
        <f t="shared" si="1"/>
        <v>0</v>
      </c>
      <c r="AA19" s="147">
        <f t="shared" si="1"/>
        <v>0</v>
      </c>
      <c r="AB19" s="147">
        <f t="shared" si="1"/>
        <v>0</v>
      </c>
      <c r="AC19" s="147">
        <f t="shared" si="1"/>
        <v>0</v>
      </c>
      <c r="AD19" s="147">
        <f t="shared" si="1"/>
        <v>0</v>
      </c>
      <c r="AE19" s="147">
        <f t="shared" si="1"/>
        <v>0</v>
      </c>
      <c r="AF19" s="147">
        <f t="shared" si="1"/>
        <v>0</v>
      </c>
      <c r="AG19" s="147">
        <f t="shared" si="1"/>
        <v>0</v>
      </c>
      <c r="AH19" s="147">
        <f t="shared" si="1"/>
        <v>0</v>
      </c>
      <c r="AI19" s="147">
        <f t="shared" si="1"/>
        <v>0</v>
      </c>
      <c r="AJ19" s="147">
        <f t="shared" si="1"/>
        <v>0</v>
      </c>
      <c r="AK19" s="147">
        <f t="shared" si="1"/>
        <v>0</v>
      </c>
      <c r="AL19" s="147">
        <f t="shared" si="1"/>
        <v>0</v>
      </c>
      <c r="AM19" s="147">
        <f t="shared" si="1"/>
        <v>0</v>
      </c>
      <c r="AN19" s="147">
        <f t="shared" si="1"/>
        <v>0</v>
      </c>
      <c r="AO19" s="147">
        <f t="shared" si="1"/>
        <v>0</v>
      </c>
      <c r="AP19" s="147">
        <f t="shared" si="1"/>
        <v>0</v>
      </c>
      <c r="AQ19" s="1"/>
      <c r="AR19" s="1"/>
    </row>
    <row r="20" spans="1:44" s="61" customFormat="1" ht="22.5" customHeight="1" x14ac:dyDescent="0.35">
      <c r="A20" s="144" t="b">
        <f t="shared" si="0"/>
        <v>1</v>
      </c>
      <c r="B20" s="145"/>
      <c r="C20" s="64"/>
      <c r="D20" s="146"/>
      <c r="E20" s="151">
        <v>0</v>
      </c>
      <c r="F20" s="147">
        <f t="shared" si="2"/>
        <v>0</v>
      </c>
      <c r="G20" s="147">
        <f t="shared" si="1"/>
        <v>0</v>
      </c>
      <c r="H20" s="147">
        <f t="shared" si="1"/>
        <v>0</v>
      </c>
      <c r="I20" s="147">
        <f t="shared" si="1"/>
        <v>0</v>
      </c>
      <c r="J20" s="147">
        <f t="shared" si="1"/>
        <v>0</v>
      </c>
      <c r="K20" s="147">
        <f t="shared" si="1"/>
        <v>0</v>
      </c>
      <c r="L20" s="147">
        <f t="shared" si="1"/>
        <v>0</v>
      </c>
      <c r="M20" s="147">
        <f t="shared" si="1"/>
        <v>0</v>
      </c>
      <c r="N20" s="147">
        <f t="shared" si="1"/>
        <v>0</v>
      </c>
      <c r="O20" s="147">
        <f t="shared" si="1"/>
        <v>0</v>
      </c>
      <c r="P20" s="147">
        <f t="shared" si="1"/>
        <v>0</v>
      </c>
      <c r="Q20" s="147">
        <f t="shared" si="1"/>
        <v>0</v>
      </c>
      <c r="R20" s="147">
        <f t="shared" si="1"/>
        <v>0</v>
      </c>
      <c r="S20" s="147">
        <f t="shared" si="1"/>
        <v>0</v>
      </c>
      <c r="T20" s="147">
        <f t="shared" si="1"/>
        <v>0</v>
      </c>
      <c r="U20" s="147">
        <f t="shared" si="1"/>
        <v>0</v>
      </c>
      <c r="V20" s="147">
        <f t="shared" si="1"/>
        <v>0</v>
      </c>
      <c r="W20" s="147">
        <f t="shared" si="1"/>
        <v>0</v>
      </c>
      <c r="X20" s="147">
        <f t="shared" si="1"/>
        <v>0</v>
      </c>
      <c r="Y20" s="147">
        <f t="shared" si="1"/>
        <v>0</v>
      </c>
      <c r="Z20" s="147">
        <f t="shared" si="1"/>
        <v>0</v>
      </c>
      <c r="AA20" s="147">
        <f t="shared" si="1"/>
        <v>0</v>
      </c>
      <c r="AB20" s="147">
        <f t="shared" si="1"/>
        <v>0</v>
      </c>
      <c r="AC20" s="147">
        <f t="shared" si="1"/>
        <v>0</v>
      </c>
      <c r="AD20" s="147">
        <f t="shared" si="1"/>
        <v>0</v>
      </c>
      <c r="AE20" s="147">
        <f t="shared" si="1"/>
        <v>0</v>
      </c>
      <c r="AF20" s="147">
        <f t="shared" si="1"/>
        <v>0</v>
      </c>
      <c r="AG20" s="147">
        <f t="shared" si="1"/>
        <v>0</v>
      </c>
      <c r="AH20" s="147">
        <f t="shared" si="1"/>
        <v>0</v>
      </c>
      <c r="AI20" s="147">
        <f t="shared" si="1"/>
        <v>0</v>
      </c>
      <c r="AJ20" s="147">
        <f t="shared" si="1"/>
        <v>0</v>
      </c>
      <c r="AK20" s="147">
        <f t="shared" si="1"/>
        <v>0</v>
      </c>
      <c r="AL20" s="147">
        <f t="shared" si="1"/>
        <v>0</v>
      </c>
      <c r="AM20" s="147">
        <f t="shared" si="1"/>
        <v>0</v>
      </c>
      <c r="AN20" s="147">
        <f t="shared" si="1"/>
        <v>0</v>
      </c>
      <c r="AO20" s="147">
        <f t="shared" si="1"/>
        <v>0</v>
      </c>
      <c r="AP20" s="147">
        <f t="shared" si="1"/>
        <v>0</v>
      </c>
      <c r="AQ20" s="1"/>
      <c r="AR20" s="1"/>
    </row>
    <row r="21" spans="1:44" s="61" customFormat="1" ht="22.5" customHeight="1" x14ac:dyDescent="0.35">
      <c r="A21" s="144" t="b">
        <f t="shared" si="0"/>
        <v>1</v>
      </c>
      <c r="B21" s="145"/>
      <c r="C21" s="64"/>
      <c r="D21" s="146"/>
      <c r="E21" s="151">
        <v>0</v>
      </c>
      <c r="F21" s="147">
        <f t="shared" si="2"/>
        <v>0</v>
      </c>
      <c r="G21" s="147">
        <f t="shared" si="1"/>
        <v>0</v>
      </c>
      <c r="H21" s="147">
        <f t="shared" si="1"/>
        <v>0</v>
      </c>
      <c r="I21" s="147">
        <f t="shared" si="1"/>
        <v>0</v>
      </c>
      <c r="J21" s="147">
        <f t="shared" si="1"/>
        <v>0</v>
      </c>
      <c r="K21" s="147">
        <f t="shared" si="1"/>
        <v>0</v>
      </c>
      <c r="L21" s="147">
        <f t="shared" si="1"/>
        <v>0</v>
      </c>
      <c r="M21" s="147">
        <f t="shared" si="1"/>
        <v>0</v>
      </c>
      <c r="N21" s="147">
        <f t="shared" si="1"/>
        <v>0</v>
      </c>
      <c r="O21" s="147">
        <f t="shared" si="1"/>
        <v>0</v>
      </c>
      <c r="P21" s="147">
        <f t="shared" si="1"/>
        <v>0</v>
      </c>
      <c r="Q21" s="147">
        <f t="shared" si="1"/>
        <v>0</v>
      </c>
      <c r="R21" s="147">
        <f t="shared" si="1"/>
        <v>0</v>
      </c>
      <c r="S21" s="147">
        <f t="shared" si="1"/>
        <v>0</v>
      </c>
      <c r="T21" s="147">
        <f t="shared" si="1"/>
        <v>0</v>
      </c>
      <c r="U21" s="147">
        <f t="shared" si="1"/>
        <v>0</v>
      </c>
      <c r="V21" s="147">
        <f t="shared" si="1"/>
        <v>0</v>
      </c>
      <c r="W21" s="147">
        <f t="shared" si="1"/>
        <v>0</v>
      </c>
      <c r="X21" s="147">
        <f t="shared" si="1"/>
        <v>0</v>
      </c>
      <c r="Y21" s="147">
        <f t="shared" si="1"/>
        <v>0</v>
      </c>
      <c r="Z21" s="147">
        <f t="shared" si="1"/>
        <v>0</v>
      </c>
      <c r="AA21" s="147">
        <f t="shared" si="1"/>
        <v>0</v>
      </c>
      <c r="AB21" s="147">
        <f t="shared" si="1"/>
        <v>0</v>
      </c>
      <c r="AC21" s="147">
        <f t="shared" si="1"/>
        <v>0</v>
      </c>
      <c r="AD21" s="147">
        <f t="shared" si="1"/>
        <v>0</v>
      </c>
      <c r="AE21" s="147">
        <f t="shared" si="1"/>
        <v>0</v>
      </c>
      <c r="AF21" s="147">
        <f t="shared" si="1"/>
        <v>0</v>
      </c>
      <c r="AG21" s="147">
        <f t="shared" si="1"/>
        <v>0</v>
      </c>
      <c r="AH21" s="147">
        <f t="shared" si="1"/>
        <v>0</v>
      </c>
      <c r="AI21" s="147">
        <f t="shared" si="1"/>
        <v>0</v>
      </c>
      <c r="AJ21" s="147">
        <f t="shared" si="1"/>
        <v>0</v>
      </c>
      <c r="AK21" s="147">
        <f t="shared" si="1"/>
        <v>0</v>
      </c>
      <c r="AL21" s="147">
        <f t="shared" si="1"/>
        <v>0</v>
      </c>
      <c r="AM21" s="147">
        <f t="shared" si="1"/>
        <v>0</v>
      </c>
      <c r="AN21" s="147">
        <f t="shared" si="1"/>
        <v>0</v>
      </c>
      <c r="AO21" s="147">
        <f t="shared" si="1"/>
        <v>0</v>
      </c>
      <c r="AP21" s="147">
        <f t="shared" si="1"/>
        <v>0</v>
      </c>
      <c r="AQ21" s="1"/>
      <c r="AR21" s="1"/>
    </row>
    <row r="22" spans="1:44" s="61" customFormat="1" ht="22.5" customHeight="1" x14ac:dyDescent="0.35">
      <c r="A22" s="144" t="b">
        <f t="shared" si="0"/>
        <v>1</v>
      </c>
      <c r="B22" s="145"/>
      <c r="C22" s="64"/>
      <c r="D22" s="146"/>
      <c r="E22" s="151">
        <v>0</v>
      </c>
      <c r="F22" s="147">
        <f t="shared" si="2"/>
        <v>0</v>
      </c>
      <c r="G22" s="147">
        <f t="shared" si="1"/>
        <v>0</v>
      </c>
      <c r="H22" s="147">
        <f t="shared" si="1"/>
        <v>0</v>
      </c>
      <c r="I22" s="147">
        <f t="shared" si="1"/>
        <v>0</v>
      </c>
      <c r="J22" s="147">
        <f t="shared" si="1"/>
        <v>0</v>
      </c>
      <c r="K22" s="147">
        <f t="shared" si="1"/>
        <v>0</v>
      </c>
      <c r="L22" s="147">
        <f t="shared" si="1"/>
        <v>0</v>
      </c>
      <c r="M22" s="147">
        <f t="shared" si="1"/>
        <v>0</v>
      </c>
      <c r="N22" s="147">
        <f t="shared" si="1"/>
        <v>0</v>
      </c>
      <c r="O22" s="147">
        <f t="shared" si="1"/>
        <v>0</v>
      </c>
      <c r="P22" s="147">
        <f t="shared" si="1"/>
        <v>0</v>
      </c>
      <c r="Q22" s="147">
        <f t="shared" si="1"/>
        <v>0</v>
      </c>
      <c r="R22" s="147">
        <f t="shared" si="1"/>
        <v>0</v>
      </c>
      <c r="S22" s="147">
        <f t="shared" si="1"/>
        <v>0</v>
      </c>
      <c r="T22" s="147">
        <f t="shared" si="1"/>
        <v>0</v>
      </c>
      <c r="U22" s="147">
        <f t="shared" si="1"/>
        <v>0</v>
      </c>
      <c r="V22" s="147">
        <f t="shared" si="1"/>
        <v>0</v>
      </c>
      <c r="W22" s="147">
        <f t="shared" si="1"/>
        <v>0</v>
      </c>
      <c r="X22" s="147">
        <f t="shared" si="1"/>
        <v>0</v>
      </c>
      <c r="Y22" s="147">
        <f t="shared" si="1"/>
        <v>0</v>
      </c>
      <c r="Z22" s="147">
        <f t="shared" si="1"/>
        <v>0</v>
      </c>
      <c r="AA22" s="147">
        <f t="shared" si="1"/>
        <v>0</v>
      </c>
      <c r="AB22" s="147">
        <f t="shared" si="1"/>
        <v>0</v>
      </c>
      <c r="AC22" s="147">
        <f t="shared" si="1"/>
        <v>0</v>
      </c>
      <c r="AD22" s="147">
        <f t="shared" si="1"/>
        <v>0</v>
      </c>
      <c r="AE22" s="147">
        <f t="shared" si="1"/>
        <v>0</v>
      </c>
      <c r="AF22" s="147">
        <f t="shared" si="1"/>
        <v>0</v>
      </c>
      <c r="AG22" s="147">
        <f t="shared" si="1"/>
        <v>0</v>
      </c>
      <c r="AH22" s="147">
        <f t="shared" si="1"/>
        <v>0</v>
      </c>
      <c r="AI22" s="147">
        <f t="shared" si="1"/>
        <v>0</v>
      </c>
      <c r="AJ22" s="147">
        <f t="shared" si="1"/>
        <v>0</v>
      </c>
      <c r="AK22" s="147">
        <f t="shared" si="1"/>
        <v>0</v>
      </c>
      <c r="AL22" s="147">
        <f t="shared" si="1"/>
        <v>0</v>
      </c>
      <c r="AM22" s="147">
        <f t="shared" si="1"/>
        <v>0</v>
      </c>
      <c r="AN22" s="147">
        <f t="shared" si="1"/>
        <v>0</v>
      </c>
      <c r="AO22" s="147">
        <f t="shared" si="1"/>
        <v>0</v>
      </c>
      <c r="AP22" s="147">
        <f t="shared" si="1"/>
        <v>0</v>
      </c>
      <c r="AQ22" s="1"/>
      <c r="AR22" s="1"/>
    </row>
    <row r="23" spans="1:44" s="61" customFormat="1" ht="22.5" customHeight="1" x14ac:dyDescent="0.35">
      <c r="A23" s="144" t="b">
        <f t="shared" si="0"/>
        <v>1</v>
      </c>
      <c r="B23" s="145"/>
      <c r="C23" s="64"/>
      <c r="D23" s="146"/>
      <c r="E23" s="151">
        <v>0</v>
      </c>
      <c r="F23" s="147">
        <f t="shared" si="2"/>
        <v>0</v>
      </c>
      <c r="G23" s="147">
        <f t="shared" si="1"/>
        <v>0</v>
      </c>
      <c r="H23" s="147">
        <f t="shared" si="1"/>
        <v>0</v>
      </c>
      <c r="I23" s="147">
        <f t="shared" si="1"/>
        <v>0</v>
      </c>
      <c r="J23" s="147">
        <f t="shared" si="1"/>
        <v>0</v>
      </c>
      <c r="K23" s="147">
        <f t="shared" si="1"/>
        <v>0</v>
      </c>
      <c r="L23" s="147">
        <f t="shared" si="1"/>
        <v>0</v>
      </c>
      <c r="M23" s="147">
        <f t="shared" si="1"/>
        <v>0</v>
      </c>
      <c r="N23" s="147">
        <f t="shared" si="1"/>
        <v>0</v>
      </c>
      <c r="O23" s="147">
        <f t="shared" si="1"/>
        <v>0</v>
      </c>
      <c r="P23" s="147">
        <f t="shared" si="1"/>
        <v>0</v>
      </c>
      <c r="Q23" s="147">
        <f t="shared" si="1"/>
        <v>0</v>
      </c>
      <c r="R23" s="147">
        <f t="shared" si="1"/>
        <v>0</v>
      </c>
      <c r="S23" s="147">
        <f t="shared" si="1"/>
        <v>0</v>
      </c>
      <c r="T23" s="147">
        <f t="shared" si="1"/>
        <v>0</v>
      </c>
      <c r="U23" s="147">
        <f t="shared" si="1"/>
        <v>0</v>
      </c>
      <c r="V23" s="147">
        <f t="shared" si="1"/>
        <v>0</v>
      </c>
      <c r="W23" s="147">
        <f t="shared" si="1"/>
        <v>0</v>
      </c>
      <c r="X23" s="147">
        <f t="shared" si="1"/>
        <v>0</v>
      </c>
      <c r="Y23" s="147">
        <f t="shared" ref="G23:AP30" si="3">+(Y67*Y155)+(Y199*Y111)</f>
        <v>0</v>
      </c>
      <c r="Z23" s="147">
        <f t="shared" si="3"/>
        <v>0</v>
      </c>
      <c r="AA23" s="147">
        <f t="shared" si="3"/>
        <v>0</v>
      </c>
      <c r="AB23" s="147">
        <f t="shared" si="3"/>
        <v>0</v>
      </c>
      <c r="AC23" s="147">
        <f t="shared" si="3"/>
        <v>0</v>
      </c>
      <c r="AD23" s="147">
        <f t="shared" si="3"/>
        <v>0</v>
      </c>
      <c r="AE23" s="147">
        <f t="shared" si="3"/>
        <v>0</v>
      </c>
      <c r="AF23" s="147">
        <f t="shared" si="3"/>
        <v>0</v>
      </c>
      <c r="AG23" s="147">
        <f t="shared" si="3"/>
        <v>0</v>
      </c>
      <c r="AH23" s="147">
        <f t="shared" si="3"/>
        <v>0</v>
      </c>
      <c r="AI23" s="147">
        <f t="shared" si="3"/>
        <v>0</v>
      </c>
      <c r="AJ23" s="147">
        <f t="shared" si="3"/>
        <v>0</v>
      </c>
      <c r="AK23" s="147">
        <f t="shared" si="3"/>
        <v>0</v>
      </c>
      <c r="AL23" s="147">
        <f t="shared" si="3"/>
        <v>0</v>
      </c>
      <c r="AM23" s="147">
        <f t="shared" si="3"/>
        <v>0</v>
      </c>
      <c r="AN23" s="147">
        <f t="shared" si="3"/>
        <v>0</v>
      </c>
      <c r="AO23" s="147">
        <f t="shared" si="3"/>
        <v>0</v>
      </c>
      <c r="AP23" s="147">
        <f t="shared" si="3"/>
        <v>0</v>
      </c>
      <c r="AQ23" s="1"/>
      <c r="AR23" s="1"/>
    </row>
    <row r="24" spans="1:44" s="61" customFormat="1" ht="22.5" customHeight="1" x14ac:dyDescent="0.35">
      <c r="A24" s="144" t="b">
        <f t="shared" si="0"/>
        <v>1</v>
      </c>
      <c r="B24" s="145"/>
      <c r="C24" s="64"/>
      <c r="D24" s="146"/>
      <c r="E24" s="151">
        <v>0</v>
      </c>
      <c r="F24" s="147">
        <f t="shared" si="2"/>
        <v>0</v>
      </c>
      <c r="G24" s="147">
        <f t="shared" si="3"/>
        <v>0</v>
      </c>
      <c r="H24" s="147">
        <f t="shared" si="3"/>
        <v>0</v>
      </c>
      <c r="I24" s="147">
        <f t="shared" si="3"/>
        <v>0</v>
      </c>
      <c r="J24" s="147">
        <f t="shared" si="3"/>
        <v>0</v>
      </c>
      <c r="K24" s="147">
        <f t="shared" si="3"/>
        <v>0</v>
      </c>
      <c r="L24" s="147">
        <f t="shared" si="3"/>
        <v>0</v>
      </c>
      <c r="M24" s="147">
        <f t="shared" si="3"/>
        <v>0</v>
      </c>
      <c r="N24" s="147">
        <f t="shared" si="3"/>
        <v>0</v>
      </c>
      <c r="O24" s="147">
        <f t="shared" si="3"/>
        <v>0</v>
      </c>
      <c r="P24" s="147">
        <f t="shared" si="3"/>
        <v>0</v>
      </c>
      <c r="Q24" s="147">
        <f t="shared" si="3"/>
        <v>0</v>
      </c>
      <c r="R24" s="147">
        <f t="shared" si="3"/>
        <v>0</v>
      </c>
      <c r="S24" s="147">
        <f t="shared" si="3"/>
        <v>0</v>
      </c>
      <c r="T24" s="147">
        <f t="shared" si="3"/>
        <v>0</v>
      </c>
      <c r="U24" s="147">
        <f t="shared" si="3"/>
        <v>0</v>
      </c>
      <c r="V24" s="147">
        <f t="shared" si="3"/>
        <v>0</v>
      </c>
      <c r="W24" s="147">
        <f t="shared" si="3"/>
        <v>0</v>
      </c>
      <c r="X24" s="147">
        <f t="shared" si="3"/>
        <v>0</v>
      </c>
      <c r="Y24" s="147">
        <f t="shared" si="3"/>
        <v>0</v>
      </c>
      <c r="Z24" s="147">
        <f t="shared" si="3"/>
        <v>0</v>
      </c>
      <c r="AA24" s="147">
        <f t="shared" si="3"/>
        <v>0</v>
      </c>
      <c r="AB24" s="147">
        <f t="shared" si="3"/>
        <v>0</v>
      </c>
      <c r="AC24" s="147">
        <f t="shared" si="3"/>
        <v>0</v>
      </c>
      <c r="AD24" s="147">
        <f t="shared" si="3"/>
        <v>0</v>
      </c>
      <c r="AE24" s="147">
        <f t="shared" si="3"/>
        <v>0</v>
      </c>
      <c r="AF24" s="147">
        <f t="shared" si="3"/>
        <v>0</v>
      </c>
      <c r="AG24" s="147">
        <f t="shared" si="3"/>
        <v>0</v>
      </c>
      <c r="AH24" s="147">
        <f t="shared" si="3"/>
        <v>0</v>
      </c>
      <c r="AI24" s="147">
        <f t="shared" si="3"/>
        <v>0</v>
      </c>
      <c r="AJ24" s="147">
        <f t="shared" si="3"/>
        <v>0</v>
      </c>
      <c r="AK24" s="147">
        <f t="shared" si="3"/>
        <v>0</v>
      </c>
      <c r="AL24" s="147">
        <f t="shared" si="3"/>
        <v>0</v>
      </c>
      <c r="AM24" s="147">
        <f t="shared" si="3"/>
        <v>0</v>
      </c>
      <c r="AN24" s="147">
        <f t="shared" si="3"/>
        <v>0</v>
      </c>
      <c r="AO24" s="147">
        <f t="shared" si="3"/>
        <v>0</v>
      </c>
      <c r="AP24" s="147">
        <f t="shared" si="3"/>
        <v>0</v>
      </c>
      <c r="AQ24" s="1"/>
      <c r="AR24" s="1"/>
    </row>
    <row r="25" spans="1:44" s="61" customFormat="1" ht="22.5" customHeight="1" x14ac:dyDescent="0.35">
      <c r="A25" s="144" t="b">
        <f t="shared" si="0"/>
        <v>1</v>
      </c>
      <c r="B25" s="145"/>
      <c r="C25" s="64"/>
      <c r="D25" s="146"/>
      <c r="E25" s="151">
        <v>0</v>
      </c>
      <c r="F25" s="147">
        <f t="shared" si="2"/>
        <v>0</v>
      </c>
      <c r="G25" s="147">
        <f t="shared" si="3"/>
        <v>0</v>
      </c>
      <c r="H25" s="147">
        <f t="shared" si="3"/>
        <v>0</v>
      </c>
      <c r="I25" s="147">
        <f t="shared" si="3"/>
        <v>0</v>
      </c>
      <c r="J25" s="147">
        <f t="shared" si="3"/>
        <v>0</v>
      </c>
      <c r="K25" s="147">
        <f t="shared" si="3"/>
        <v>0</v>
      </c>
      <c r="L25" s="147">
        <f t="shared" si="3"/>
        <v>0</v>
      </c>
      <c r="M25" s="147">
        <f t="shared" si="3"/>
        <v>0</v>
      </c>
      <c r="N25" s="147">
        <f t="shared" si="3"/>
        <v>0</v>
      </c>
      <c r="O25" s="147">
        <f t="shared" si="3"/>
        <v>0</v>
      </c>
      <c r="P25" s="147">
        <f t="shared" si="3"/>
        <v>0</v>
      </c>
      <c r="Q25" s="147">
        <f t="shared" si="3"/>
        <v>0</v>
      </c>
      <c r="R25" s="147">
        <f t="shared" si="3"/>
        <v>0</v>
      </c>
      <c r="S25" s="147">
        <f t="shared" si="3"/>
        <v>0</v>
      </c>
      <c r="T25" s="147">
        <f t="shared" si="3"/>
        <v>0</v>
      </c>
      <c r="U25" s="147">
        <f t="shared" si="3"/>
        <v>0</v>
      </c>
      <c r="V25" s="147">
        <f t="shared" si="3"/>
        <v>0</v>
      </c>
      <c r="W25" s="147">
        <f t="shared" si="3"/>
        <v>0</v>
      </c>
      <c r="X25" s="147">
        <f t="shared" si="3"/>
        <v>0</v>
      </c>
      <c r="Y25" s="147">
        <f t="shared" si="3"/>
        <v>0</v>
      </c>
      <c r="Z25" s="147">
        <f t="shared" si="3"/>
        <v>0</v>
      </c>
      <c r="AA25" s="147">
        <f t="shared" si="3"/>
        <v>0</v>
      </c>
      <c r="AB25" s="147">
        <f t="shared" si="3"/>
        <v>0</v>
      </c>
      <c r="AC25" s="147">
        <f t="shared" si="3"/>
        <v>0</v>
      </c>
      <c r="AD25" s="147">
        <f t="shared" si="3"/>
        <v>0</v>
      </c>
      <c r="AE25" s="147">
        <f t="shared" si="3"/>
        <v>0</v>
      </c>
      <c r="AF25" s="147">
        <f t="shared" si="3"/>
        <v>0</v>
      </c>
      <c r="AG25" s="147">
        <f t="shared" si="3"/>
        <v>0</v>
      </c>
      <c r="AH25" s="147">
        <f t="shared" si="3"/>
        <v>0</v>
      </c>
      <c r="AI25" s="147">
        <f t="shared" si="3"/>
        <v>0</v>
      </c>
      <c r="AJ25" s="147">
        <f t="shared" si="3"/>
        <v>0</v>
      </c>
      <c r="AK25" s="147">
        <f t="shared" si="3"/>
        <v>0</v>
      </c>
      <c r="AL25" s="147">
        <f t="shared" si="3"/>
        <v>0</v>
      </c>
      <c r="AM25" s="147">
        <f t="shared" si="3"/>
        <v>0</v>
      </c>
      <c r="AN25" s="147">
        <f t="shared" si="3"/>
        <v>0</v>
      </c>
      <c r="AO25" s="147">
        <f t="shared" si="3"/>
        <v>0</v>
      </c>
      <c r="AP25" s="147">
        <f t="shared" si="3"/>
        <v>0</v>
      </c>
      <c r="AQ25" s="1"/>
      <c r="AR25" s="1"/>
    </row>
    <row r="26" spans="1:44" s="61" customFormat="1" ht="22.5" customHeight="1" x14ac:dyDescent="0.35">
      <c r="A26" s="144" t="b">
        <f t="shared" si="0"/>
        <v>1</v>
      </c>
      <c r="B26" s="145"/>
      <c r="C26" s="64"/>
      <c r="D26" s="146"/>
      <c r="E26" s="151">
        <v>0</v>
      </c>
      <c r="F26" s="147">
        <f t="shared" si="2"/>
        <v>0</v>
      </c>
      <c r="G26" s="147">
        <f t="shared" si="3"/>
        <v>0</v>
      </c>
      <c r="H26" s="147">
        <f t="shared" si="3"/>
        <v>0</v>
      </c>
      <c r="I26" s="147">
        <f t="shared" si="3"/>
        <v>0</v>
      </c>
      <c r="J26" s="147">
        <f t="shared" si="3"/>
        <v>0</v>
      </c>
      <c r="K26" s="147">
        <f t="shared" si="3"/>
        <v>0</v>
      </c>
      <c r="L26" s="147">
        <f t="shared" si="3"/>
        <v>0</v>
      </c>
      <c r="M26" s="147">
        <f t="shared" si="3"/>
        <v>0</v>
      </c>
      <c r="N26" s="147">
        <f t="shared" si="3"/>
        <v>0</v>
      </c>
      <c r="O26" s="147">
        <f t="shared" si="3"/>
        <v>0</v>
      </c>
      <c r="P26" s="147">
        <f t="shared" si="3"/>
        <v>0</v>
      </c>
      <c r="Q26" s="147">
        <f t="shared" si="3"/>
        <v>0</v>
      </c>
      <c r="R26" s="147">
        <f t="shared" si="3"/>
        <v>0</v>
      </c>
      <c r="S26" s="147">
        <f t="shared" si="3"/>
        <v>0</v>
      </c>
      <c r="T26" s="147">
        <f t="shared" si="3"/>
        <v>0</v>
      </c>
      <c r="U26" s="147">
        <f t="shared" si="3"/>
        <v>0</v>
      </c>
      <c r="V26" s="147">
        <f t="shared" si="3"/>
        <v>0</v>
      </c>
      <c r="W26" s="147">
        <f t="shared" si="3"/>
        <v>0</v>
      </c>
      <c r="X26" s="147">
        <f t="shared" si="3"/>
        <v>0</v>
      </c>
      <c r="Y26" s="147">
        <f t="shared" si="3"/>
        <v>0</v>
      </c>
      <c r="Z26" s="147">
        <f t="shared" si="3"/>
        <v>0</v>
      </c>
      <c r="AA26" s="147">
        <f t="shared" si="3"/>
        <v>0</v>
      </c>
      <c r="AB26" s="147">
        <f t="shared" si="3"/>
        <v>0</v>
      </c>
      <c r="AC26" s="147">
        <f t="shared" si="3"/>
        <v>0</v>
      </c>
      <c r="AD26" s="147">
        <f t="shared" si="3"/>
        <v>0</v>
      </c>
      <c r="AE26" s="147">
        <f t="shared" si="3"/>
        <v>0</v>
      </c>
      <c r="AF26" s="147">
        <f t="shared" si="3"/>
        <v>0</v>
      </c>
      <c r="AG26" s="147">
        <f t="shared" si="3"/>
        <v>0</v>
      </c>
      <c r="AH26" s="147">
        <f t="shared" si="3"/>
        <v>0</v>
      </c>
      <c r="AI26" s="147">
        <f t="shared" si="3"/>
        <v>0</v>
      </c>
      <c r="AJ26" s="147">
        <f t="shared" si="3"/>
        <v>0</v>
      </c>
      <c r="AK26" s="147">
        <f t="shared" si="3"/>
        <v>0</v>
      </c>
      <c r="AL26" s="147">
        <f t="shared" si="3"/>
        <v>0</v>
      </c>
      <c r="AM26" s="147">
        <f t="shared" si="3"/>
        <v>0</v>
      </c>
      <c r="AN26" s="147">
        <f t="shared" si="3"/>
        <v>0</v>
      </c>
      <c r="AO26" s="147">
        <f t="shared" si="3"/>
        <v>0</v>
      </c>
      <c r="AP26" s="147">
        <f t="shared" si="3"/>
        <v>0</v>
      </c>
      <c r="AQ26" s="1"/>
      <c r="AR26" s="1"/>
    </row>
    <row r="27" spans="1:44" s="61" customFormat="1" ht="22.5" customHeight="1" x14ac:dyDescent="0.35">
      <c r="A27" s="144" t="b">
        <f t="shared" si="0"/>
        <v>1</v>
      </c>
      <c r="B27" s="145"/>
      <c r="C27" s="64"/>
      <c r="D27" s="146"/>
      <c r="E27" s="151">
        <v>0</v>
      </c>
      <c r="F27" s="147">
        <f t="shared" si="2"/>
        <v>0</v>
      </c>
      <c r="G27" s="147">
        <f t="shared" si="3"/>
        <v>0</v>
      </c>
      <c r="H27" s="147">
        <f t="shared" si="3"/>
        <v>0</v>
      </c>
      <c r="I27" s="147">
        <f t="shared" si="3"/>
        <v>0</v>
      </c>
      <c r="J27" s="147">
        <f t="shared" si="3"/>
        <v>0</v>
      </c>
      <c r="K27" s="147">
        <f t="shared" si="3"/>
        <v>0</v>
      </c>
      <c r="L27" s="147">
        <f t="shared" si="3"/>
        <v>0</v>
      </c>
      <c r="M27" s="147">
        <f t="shared" si="3"/>
        <v>0</v>
      </c>
      <c r="N27" s="147">
        <f t="shared" si="3"/>
        <v>0</v>
      </c>
      <c r="O27" s="147">
        <f t="shared" si="3"/>
        <v>0</v>
      </c>
      <c r="P27" s="147">
        <f t="shared" si="3"/>
        <v>0</v>
      </c>
      <c r="Q27" s="147">
        <f t="shared" si="3"/>
        <v>0</v>
      </c>
      <c r="R27" s="147">
        <f t="shared" si="3"/>
        <v>0</v>
      </c>
      <c r="S27" s="147">
        <f t="shared" si="3"/>
        <v>0</v>
      </c>
      <c r="T27" s="147">
        <f t="shared" si="3"/>
        <v>0</v>
      </c>
      <c r="U27" s="147">
        <f t="shared" si="3"/>
        <v>0</v>
      </c>
      <c r="V27" s="147">
        <f t="shared" si="3"/>
        <v>0</v>
      </c>
      <c r="W27" s="147">
        <f t="shared" si="3"/>
        <v>0</v>
      </c>
      <c r="X27" s="147">
        <f t="shared" si="3"/>
        <v>0</v>
      </c>
      <c r="Y27" s="147">
        <f t="shared" si="3"/>
        <v>0</v>
      </c>
      <c r="Z27" s="147">
        <f t="shared" si="3"/>
        <v>0</v>
      </c>
      <c r="AA27" s="147">
        <f t="shared" si="3"/>
        <v>0</v>
      </c>
      <c r="AB27" s="147">
        <f t="shared" si="3"/>
        <v>0</v>
      </c>
      <c r="AC27" s="147">
        <f t="shared" si="3"/>
        <v>0</v>
      </c>
      <c r="AD27" s="147">
        <f t="shared" si="3"/>
        <v>0</v>
      </c>
      <c r="AE27" s="147">
        <f t="shared" si="3"/>
        <v>0</v>
      </c>
      <c r="AF27" s="147">
        <f t="shared" si="3"/>
        <v>0</v>
      </c>
      <c r="AG27" s="147">
        <f t="shared" si="3"/>
        <v>0</v>
      </c>
      <c r="AH27" s="147">
        <f t="shared" si="3"/>
        <v>0</v>
      </c>
      <c r="AI27" s="147">
        <f t="shared" si="3"/>
        <v>0</v>
      </c>
      <c r="AJ27" s="147">
        <f t="shared" si="3"/>
        <v>0</v>
      </c>
      <c r="AK27" s="147">
        <f t="shared" si="3"/>
        <v>0</v>
      </c>
      <c r="AL27" s="147">
        <f t="shared" si="3"/>
        <v>0</v>
      </c>
      <c r="AM27" s="147">
        <f t="shared" si="3"/>
        <v>0</v>
      </c>
      <c r="AN27" s="147">
        <f t="shared" si="3"/>
        <v>0</v>
      </c>
      <c r="AO27" s="147">
        <f t="shared" si="3"/>
        <v>0</v>
      </c>
      <c r="AP27" s="147">
        <f t="shared" si="3"/>
        <v>0</v>
      </c>
      <c r="AQ27" s="1"/>
      <c r="AR27" s="1"/>
    </row>
    <row r="28" spans="1:44" s="61" customFormat="1" ht="22.5" customHeight="1" x14ac:dyDescent="0.35">
      <c r="A28" s="144" t="b">
        <f t="shared" si="0"/>
        <v>1</v>
      </c>
      <c r="B28" s="145"/>
      <c r="C28" s="64"/>
      <c r="D28" s="146"/>
      <c r="E28" s="151">
        <v>0</v>
      </c>
      <c r="F28" s="147">
        <f t="shared" si="2"/>
        <v>0</v>
      </c>
      <c r="G28" s="147">
        <f t="shared" si="3"/>
        <v>0</v>
      </c>
      <c r="H28" s="147">
        <f t="shared" si="3"/>
        <v>0</v>
      </c>
      <c r="I28" s="147">
        <f t="shared" si="3"/>
        <v>0</v>
      </c>
      <c r="J28" s="147">
        <f t="shared" si="3"/>
        <v>0</v>
      </c>
      <c r="K28" s="147">
        <f t="shared" si="3"/>
        <v>0</v>
      </c>
      <c r="L28" s="147">
        <f t="shared" si="3"/>
        <v>0</v>
      </c>
      <c r="M28" s="147">
        <f t="shared" si="3"/>
        <v>0</v>
      </c>
      <c r="N28" s="147">
        <f t="shared" si="3"/>
        <v>0</v>
      </c>
      <c r="O28" s="147">
        <f t="shared" si="3"/>
        <v>0</v>
      </c>
      <c r="P28" s="147">
        <f t="shared" si="3"/>
        <v>0</v>
      </c>
      <c r="Q28" s="147">
        <f t="shared" si="3"/>
        <v>0</v>
      </c>
      <c r="R28" s="147">
        <f t="shared" si="3"/>
        <v>0</v>
      </c>
      <c r="S28" s="147">
        <f t="shared" si="3"/>
        <v>0</v>
      </c>
      <c r="T28" s="147">
        <f t="shared" si="3"/>
        <v>0</v>
      </c>
      <c r="U28" s="147">
        <f t="shared" si="3"/>
        <v>0</v>
      </c>
      <c r="V28" s="147">
        <f t="shared" si="3"/>
        <v>0</v>
      </c>
      <c r="W28" s="147">
        <f t="shared" si="3"/>
        <v>0</v>
      </c>
      <c r="X28" s="147">
        <f t="shared" si="3"/>
        <v>0</v>
      </c>
      <c r="Y28" s="147">
        <f t="shared" si="3"/>
        <v>0</v>
      </c>
      <c r="Z28" s="147">
        <f t="shared" si="3"/>
        <v>0</v>
      </c>
      <c r="AA28" s="147">
        <f t="shared" si="3"/>
        <v>0</v>
      </c>
      <c r="AB28" s="147">
        <f t="shared" si="3"/>
        <v>0</v>
      </c>
      <c r="AC28" s="147">
        <f t="shared" si="3"/>
        <v>0</v>
      </c>
      <c r="AD28" s="147">
        <f t="shared" si="3"/>
        <v>0</v>
      </c>
      <c r="AE28" s="147">
        <f t="shared" si="3"/>
        <v>0</v>
      </c>
      <c r="AF28" s="147">
        <f t="shared" si="3"/>
        <v>0</v>
      </c>
      <c r="AG28" s="147">
        <f t="shared" si="3"/>
        <v>0</v>
      </c>
      <c r="AH28" s="147">
        <f t="shared" si="3"/>
        <v>0</v>
      </c>
      <c r="AI28" s="147">
        <f t="shared" si="3"/>
        <v>0</v>
      </c>
      <c r="AJ28" s="147">
        <f t="shared" si="3"/>
        <v>0</v>
      </c>
      <c r="AK28" s="147">
        <f t="shared" si="3"/>
        <v>0</v>
      </c>
      <c r="AL28" s="147">
        <f t="shared" si="3"/>
        <v>0</v>
      </c>
      <c r="AM28" s="147">
        <f t="shared" si="3"/>
        <v>0</v>
      </c>
      <c r="AN28" s="147">
        <f t="shared" si="3"/>
        <v>0</v>
      </c>
      <c r="AO28" s="147">
        <f t="shared" si="3"/>
        <v>0</v>
      </c>
      <c r="AP28" s="147">
        <f t="shared" si="3"/>
        <v>0</v>
      </c>
      <c r="AQ28" s="1"/>
      <c r="AR28" s="1"/>
    </row>
    <row r="29" spans="1:44" s="61" customFormat="1" ht="22.5" customHeight="1" x14ac:dyDescent="0.35">
      <c r="A29" s="144" t="b">
        <f t="shared" si="0"/>
        <v>1</v>
      </c>
      <c r="B29" s="145"/>
      <c r="C29" s="64"/>
      <c r="D29" s="146"/>
      <c r="E29" s="151">
        <v>0</v>
      </c>
      <c r="F29" s="147">
        <f t="shared" si="2"/>
        <v>0</v>
      </c>
      <c r="G29" s="147">
        <f t="shared" si="3"/>
        <v>0</v>
      </c>
      <c r="H29" s="147">
        <f t="shared" si="3"/>
        <v>0</v>
      </c>
      <c r="I29" s="147">
        <f t="shared" si="3"/>
        <v>0</v>
      </c>
      <c r="J29" s="147">
        <f t="shared" si="3"/>
        <v>0</v>
      </c>
      <c r="K29" s="147">
        <f t="shared" si="3"/>
        <v>0</v>
      </c>
      <c r="L29" s="147">
        <f t="shared" si="3"/>
        <v>0</v>
      </c>
      <c r="M29" s="147">
        <f t="shared" si="3"/>
        <v>0</v>
      </c>
      <c r="N29" s="147">
        <f t="shared" si="3"/>
        <v>0</v>
      </c>
      <c r="O29" s="147">
        <f t="shared" si="3"/>
        <v>0</v>
      </c>
      <c r="P29" s="147">
        <f t="shared" si="3"/>
        <v>0</v>
      </c>
      <c r="Q29" s="147">
        <f t="shared" si="3"/>
        <v>0</v>
      </c>
      <c r="R29" s="147">
        <f t="shared" si="3"/>
        <v>0</v>
      </c>
      <c r="S29" s="147">
        <f t="shared" si="3"/>
        <v>0</v>
      </c>
      <c r="T29" s="147">
        <f t="shared" si="3"/>
        <v>0</v>
      </c>
      <c r="U29" s="147">
        <f t="shared" si="3"/>
        <v>0</v>
      </c>
      <c r="V29" s="147">
        <f t="shared" si="3"/>
        <v>0</v>
      </c>
      <c r="W29" s="147">
        <f t="shared" si="3"/>
        <v>0</v>
      </c>
      <c r="X29" s="147">
        <f t="shared" si="3"/>
        <v>0</v>
      </c>
      <c r="Y29" s="147">
        <f t="shared" si="3"/>
        <v>0</v>
      </c>
      <c r="Z29" s="147">
        <f t="shared" si="3"/>
        <v>0</v>
      </c>
      <c r="AA29" s="147">
        <f t="shared" si="3"/>
        <v>0</v>
      </c>
      <c r="AB29" s="147">
        <f t="shared" si="3"/>
        <v>0</v>
      </c>
      <c r="AC29" s="147">
        <f t="shared" si="3"/>
        <v>0</v>
      </c>
      <c r="AD29" s="147">
        <f t="shared" si="3"/>
        <v>0</v>
      </c>
      <c r="AE29" s="147">
        <f t="shared" si="3"/>
        <v>0</v>
      </c>
      <c r="AF29" s="147">
        <f t="shared" si="3"/>
        <v>0</v>
      </c>
      <c r="AG29" s="147">
        <f t="shared" si="3"/>
        <v>0</v>
      </c>
      <c r="AH29" s="147">
        <f t="shared" si="3"/>
        <v>0</v>
      </c>
      <c r="AI29" s="147">
        <f t="shared" si="3"/>
        <v>0</v>
      </c>
      <c r="AJ29" s="147">
        <f t="shared" si="3"/>
        <v>0</v>
      </c>
      <c r="AK29" s="147">
        <f t="shared" si="3"/>
        <v>0</v>
      </c>
      <c r="AL29" s="147">
        <f t="shared" si="3"/>
        <v>0</v>
      </c>
      <c r="AM29" s="147">
        <f t="shared" si="3"/>
        <v>0</v>
      </c>
      <c r="AN29" s="147">
        <f t="shared" si="3"/>
        <v>0</v>
      </c>
      <c r="AO29" s="147">
        <f t="shared" si="3"/>
        <v>0</v>
      </c>
      <c r="AP29" s="147">
        <f t="shared" si="3"/>
        <v>0</v>
      </c>
      <c r="AQ29" s="1"/>
      <c r="AR29" s="1"/>
    </row>
    <row r="30" spans="1:44" s="61" customFormat="1" ht="22.5" customHeight="1" x14ac:dyDescent="0.35">
      <c r="A30" s="144" t="b">
        <f t="shared" si="0"/>
        <v>1</v>
      </c>
      <c r="B30" s="145"/>
      <c r="C30" s="64"/>
      <c r="D30" s="146"/>
      <c r="E30" s="151">
        <v>0</v>
      </c>
      <c r="F30" s="147">
        <f t="shared" si="2"/>
        <v>0</v>
      </c>
      <c r="G30" s="147">
        <f t="shared" si="3"/>
        <v>0</v>
      </c>
      <c r="H30" s="147">
        <f t="shared" si="3"/>
        <v>0</v>
      </c>
      <c r="I30" s="147">
        <f t="shared" si="3"/>
        <v>0</v>
      </c>
      <c r="J30" s="147">
        <f t="shared" si="3"/>
        <v>0</v>
      </c>
      <c r="K30" s="147">
        <f t="shared" si="3"/>
        <v>0</v>
      </c>
      <c r="L30" s="147">
        <f t="shared" si="3"/>
        <v>0</v>
      </c>
      <c r="M30" s="147">
        <f t="shared" si="3"/>
        <v>0</v>
      </c>
      <c r="N30" s="147">
        <f t="shared" si="3"/>
        <v>0</v>
      </c>
      <c r="O30" s="147">
        <f t="shared" si="3"/>
        <v>0</v>
      </c>
      <c r="P30" s="147">
        <f t="shared" si="3"/>
        <v>0</v>
      </c>
      <c r="Q30" s="147">
        <f t="shared" si="3"/>
        <v>0</v>
      </c>
      <c r="R30" s="147">
        <f t="shared" si="3"/>
        <v>0</v>
      </c>
      <c r="S30" s="147">
        <f t="shared" si="3"/>
        <v>0</v>
      </c>
      <c r="T30" s="147">
        <f t="shared" si="3"/>
        <v>0</v>
      </c>
      <c r="U30" s="147">
        <f t="shared" si="3"/>
        <v>0</v>
      </c>
      <c r="V30" s="147">
        <f t="shared" si="3"/>
        <v>0</v>
      </c>
      <c r="W30" s="147">
        <f t="shared" si="3"/>
        <v>0</v>
      </c>
      <c r="X30" s="147">
        <f t="shared" si="3"/>
        <v>0</v>
      </c>
      <c r="Y30" s="147">
        <f t="shared" si="3"/>
        <v>0</v>
      </c>
      <c r="Z30" s="147">
        <f t="shared" si="3"/>
        <v>0</v>
      </c>
      <c r="AA30" s="147">
        <f t="shared" si="3"/>
        <v>0</v>
      </c>
      <c r="AB30" s="147">
        <f t="shared" ref="G30:AP37" si="4">+(AB74*AB162)+(AB206*AB118)</f>
        <v>0</v>
      </c>
      <c r="AC30" s="147">
        <f t="shared" si="4"/>
        <v>0</v>
      </c>
      <c r="AD30" s="147">
        <f t="shared" si="4"/>
        <v>0</v>
      </c>
      <c r="AE30" s="147">
        <f t="shared" si="4"/>
        <v>0</v>
      </c>
      <c r="AF30" s="147">
        <f t="shared" si="4"/>
        <v>0</v>
      </c>
      <c r="AG30" s="147">
        <f t="shared" si="4"/>
        <v>0</v>
      </c>
      <c r="AH30" s="147">
        <f t="shared" si="4"/>
        <v>0</v>
      </c>
      <c r="AI30" s="147">
        <f t="shared" si="4"/>
        <v>0</v>
      </c>
      <c r="AJ30" s="147">
        <f t="shared" si="4"/>
        <v>0</v>
      </c>
      <c r="AK30" s="147">
        <f t="shared" si="4"/>
        <v>0</v>
      </c>
      <c r="AL30" s="147">
        <f t="shared" si="4"/>
        <v>0</v>
      </c>
      <c r="AM30" s="147">
        <f t="shared" si="4"/>
        <v>0</v>
      </c>
      <c r="AN30" s="147">
        <f t="shared" si="4"/>
        <v>0</v>
      </c>
      <c r="AO30" s="147">
        <f t="shared" si="4"/>
        <v>0</v>
      </c>
      <c r="AP30" s="147">
        <f t="shared" si="4"/>
        <v>0</v>
      </c>
      <c r="AQ30" s="1"/>
      <c r="AR30" s="1"/>
    </row>
    <row r="31" spans="1:44" s="61" customFormat="1" ht="22.5" customHeight="1" x14ac:dyDescent="0.35">
      <c r="A31" s="144" t="b">
        <f t="shared" si="0"/>
        <v>1</v>
      </c>
      <c r="B31" s="145"/>
      <c r="C31" s="64"/>
      <c r="D31" s="146"/>
      <c r="E31" s="151">
        <v>0</v>
      </c>
      <c r="F31" s="147">
        <f t="shared" si="2"/>
        <v>0</v>
      </c>
      <c r="G31" s="147">
        <f t="shared" si="4"/>
        <v>0</v>
      </c>
      <c r="H31" s="147">
        <f t="shared" si="4"/>
        <v>0</v>
      </c>
      <c r="I31" s="147">
        <f t="shared" si="4"/>
        <v>0</v>
      </c>
      <c r="J31" s="147">
        <f t="shared" si="4"/>
        <v>0</v>
      </c>
      <c r="K31" s="147">
        <f t="shared" si="4"/>
        <v>0</v>
      </c>
      <c r="L31" s="147">
        <f t="shared" si="4"/>
        <v>0</v>
      </c>
      <c r="M31" s="147">
        <f t="shared" si="4"/>
        <v>0</v>
      </c>
      <c r="N31" s="147">
        <f t="shared" si="4"/>
        <v>0</v>
      </c>
      <c r="O31" s="147">
        <f t="shared" si="4"/>
        <v>0</v>
      </c>
      <c r="P31" s="147">
        <f t="shared" si="4"/>
        <v>0</v>
      </c>
      <c r="Q31" s="147">
        <f t="shared" si="4"/>
        <v>0</v>
      </c>
      <c r="R31" s="147">
        <f t="shared" si="4"/>
        <v>0</v>
      </c>
      <c r="S31" s="147">
        <f t="shared" si="4"/>
        <v>0</v>
      </c>
      <c r="T31" s="147">
        <f t="shared" si="4"/>
        <v>0</v>
      </c>
      <c r="U31" s="147">
        <f t="shared" si="4"/>
        <v>0</v>
      </c>
      <c r="V31" s="147">
        <f t="shared" si="4"/>
        <v>0</v>
      </c>
      <c r="W31" s="147">
        <f t="shared" si="4"/>
        <v>0</v>
      </c>
      <c r="X31" s="147">
        <f t="shared" si="4"/>
        <v>0</v>
      </c>
      <c r="Y31" s="147">
        <f t="shared" si="4"/>
        <v>0</v>
      </c>
      <c r="Z31" s="147">
        <f t="shared" si="4"/>
        <v>0</v>
      </c>
      <c r="AA31" s="147">
        <f t="shared" si="4"/>
        <v>0</v>
      </c>
      <c r="AB31" s="147">
        <f t="shared" si="4"/>
        <v>0</v>
      </c>
      <c r="AC31" s="147">
        <f t="shared" si="4"/>
        <v>0</v>
      </c>
      <c r="AD31" s="147">
        <f t="shared" si="4"/>
        <v>0</v>
      </c>
      <c r="AE31" s="147">
        <f t="shared" si="4"/>
        <v>0</v>
      </c>
      <c r="AF31" s="147">
        <f t="shared" si="4"/>
        <v>0</v>
      </c>
      <c r="AG31" s="147">
        <f t="shared" si="4"/>
        <v>0</v>
      </c>
      <c r="AH31" s="147">
        <f t="shared" si="4"/>
        <v>0</v>
      </c>
      <c r="AI31" s="147">
        <f t="shared" si="4"/>
        <v>0</v>
      </c>
      <c r="AJ31" s="147">
        <f t="shared" si="4"/>
        <v>0</v>
      </c>
      <c r="AK31" s="147">
        <f t="shared" si="4"/>
        <v>0</v>
      </c>
      <c r="AL31" s="147">
        <f t="shared" si="4"/>
        <v>0</v>
      </c>
      <c r="AM31" s="147">
        <f t="shared" si="4"/>
        <v>0</v>
      </c>
      <c r="AN31" s="147">
        <f t="shared" si="4"/>
        <v>0</v>
      </c>
      <c r="AO31" s="147">
        <f t="shared" si="4"/>
        <v>0</v>
      </c>
      <c r="AP31" s="147">
        <f t="shared" si="4"/>
        <v>0</v>
      </c>
      <c r="AQ31" s="1"/>
      <c r="AR31" s="1"/>
    </row>
    <row r="32" spans="1:44" s="61" customFormat="1" ht="22.5" customHeight="1" x14ac:dyDescent="0.35">
      <c r="A32" s="144" t="b">
        <f t="shared" si="0"/>
        <v>1</v>
      </c>
      <c r="B32" s="145"/>
      <c r="C32" s="64"/>
      <c r="D32" s="146"/>
      <c r="E32" s="151">
        <v>0</v>
      </c>
      <c r="F32" s="147">
        <f t="shared" si="2"/>
        <v>0</v>
      </c>
      <c r="G32" s="147">
        <f t="shared" si="4"/>
        <v>0</v>
      </c>
      <c r="H32" s="147">
        <f t="shared" si="4"/>
        <v>0</v>
      </c>
      <c r="I32" s="147">
        <f t="shared" si="4"/>
        <v>0</v>
      </c>
      <c r="J32" s="147">
        <f t="shared" si="4"/>
        <v>0</v>
      </c>
      <c r="K32" s="147">
        <f t="shared" si="4"/>
        <v>0</v>
      </c>
      <c r="L32" s="147">
        <f t="shared" si="4"/>
        <v>0</v>
      </c>
      <c r="M32" s="147">
        <f t="shared" si="4"/>
        <v>0</v>
      </c>
      <c r="N32" s="147">
        <f t="shared" si="4"/>
        <v>0</v>
      </c>
      <c r="O32" s="147">
        <f t="shared" si="4"/>
        <v>0</v>
      </c>
      <c r="P32" s="147">
        <f t="shared" si="4"/>
        <v>0</v>
      </c>
      <c r="Q32" s="147">
        <f t="shared" si="4"/>
        <v>0</v>
      </c>
      <c r="R32" s="147">
        <f t="shared" si="4"/>
        <v>0</v>
      </c>
      <c r="S32" s="147">
        <f t="shared" si="4"/>
        <v>0</v>
      </c>
      <c r="T32" s="147">
        <f t="shared" si="4"/>
        <v>0</v>
      </c>
      <c r="U32" s="147">
        <f t="shared" si="4"/>
        <v>0</v>
      </c>
      <c r="V32" s="147">
        <f t="shared" si="4"/>
        <v>0</v>
      </c>
      <c r="W32" s="147">
        <f t="shared" si="4"/>
        <v>0</v>
      </c>
      <c r="X32" s="147">
        <f t="shared" si="4"/>
        <v>0</v>
      </c>
      <c r="Y32" s="147">
        <f t="shared" si="4"/>
        <v>0</v>
      </c>
      <c r="Z32" s="147">
        <f t="shared" si="4"/>
        <v>0</v>
      </c>
      <c r="AA32" s="147">
        <f t="shared" si="4"/>
        <v>0</v>
      </c>
      <c r="AB32" s="147">
        <f t="shared" si="4"/>
        <v>0</v>
      </c>
      <c r="AC32" s="147">
        <f t="shared" si="4"/>
        <v>0</v>
      </c>
      <c r="AD32" s="147">
        <f t="shared" si="4"/>
        <v>0</v>
      </c>
      <c r="AE32" s="147">
        <f t="shared" si="4"/>
        <v>0</v>
      </c>
      <c r="AF32" s="147">
        <f t="shared" si="4"/>
        <v>0</v>
      </c>
      <c r="AG32" s="147">
        <f t="shared" si="4"/>
        <v>0</v>
      </c>
      <c r="AH32" s="147">
        <f t="shared" si="4"/>
        <v>0</v>
      </c>
      <c r="AI32" s="147">
        <f t="shared" si="4"/>
        <v>0</v>
      </c>
      <c r="AJ32" s="147">
        <f t="shared" si="4"/>
        <v>0</v>
      </c>
      <c r="AK32" s="147">
        <f t="shared" si="4"/>
        <v>0</v>
      </c>
      <c r="AL32" s="147">
        <f t="shared" si="4"/>
        <v>0</v>
      </c>
      <c r="AM32" s="147">
        <f t="shared" si="4"/>
        <v>0</v>
      </c>
      <c r="AN32" s="147">
        <f t="shared" si="4"/>
        <v>0</v>
      </c>
      <c r="AO32" s="147">
        <f t="shared" si="4"/>
        <v>0</v>
      </c>
      <c r="AP32" s="147">
        <f t="shared" si="4"/>
        <v>0</v>
      </c>
      <c r="AQ32" s="1"/>
      <c r="AR32" s="1"/>
    </row>
    <row r="33" spans="1:44" s="61" customFormat="1" ht="22.5" customHeight="1" x14ac:dyDescent="0.35">
      <c r="A33" s="144" t="b">
        <f t="shared" si="0"/>
        <v>1</v>
      </c>
      <c r="B33" s="145"/>
      <c r="C33" s="64"/>
      <c r="D33" s="146"/>
      <c r="E33" s="151">
        <v>0</v>
      </c>
      <c r="F33" s="147">
        <f t="shared" si="2"/>
        <v>0</v>
      </c>
      <c r="G33" s="147">
        <f t="shared" si="4"/>
        <v>0</v>
      </c>
      <c r="H33" s="147">
        <f t="shared" si="4"/>
        <v>0</v>
      </c>
      <c r="I33" s="147">
        <f t="shared" si="4"/>
        <v>0</v>
      </c>
      <c r="J33" s="147">
        <f t="shared" si="4"/>
        <v>0</v>
      </c>
      <c r="K33" s="147">
        <f t="shared" si="4"/>
        <v>0</v>
      </c>
      <c r="L33" s="147">
        <f t="shared" si="4"/>
        <v>0</v>
      </c>
      <c r="M33" s="147">
        <f t="shared" si="4"/>
        <v>0</v>
      </c>
      <c r="N33" s="147">
        <f t="shared" si="4"/>
        <v>0</v>
      </c>
      <c r="O33" s="147">
        <f t="shared" si="4"/>
        <v>0</v>
      </c>
      <c r="P33" s="147">
        <f t="shared" si="4"/>
        <v>0</v>
      </c>
      <c r="Q33" s="147">
        <f t="shared" si="4"/>
        <v>0</v>
      </c>
      <c r="R33" s="147">
        <f t="shared" si="4"/>
        <v>0</v>
      </c>
      <c r="S33" s="147">
        <f t="shared" si="4"/>
        <v>0</v>
      </c>
      <c r="T33" s="147">
        <f t="shared" si="4"/>
        <v>0</v>
      </c>
      <c r="U33" s="147">
        <f t="shared" si="4"/>
        <v>0</v>
      </c>
      <c r="V33" s="147">
        <f t="shared" si="4"/>
        <v>0</v>
      </c>
      <c r="W33" s="147">
        <f t="shared" si="4"/>
        <v>0</v>
      </c>
      <c r="X33" s="147">
        <f t="shared" si="4"/>
        <v>0</v>
      </c>
      <c r="Y33" s="147">
        <f t="shared" si="4"/>
        <v>0</v>
      </c>
      <c r="Z33" s="147">
        <f t="shared" si="4"/>
        <v>0</v>
      </c>
      <c r="AA33" s="147">
        <f t="shared" si="4"/>
        <v>0</v>
      </c>
      <c r="AB33" s="147">
        <f t="shared" si="4"/>
        <v>0</v>
      </c>
      <c r="AC33" s="147">
        <f t="shared" si="4"/>
        <v>0</v>
      </c>
      <c r="AD33" s="147">
        <f t="shared" si="4"/>
        <v>0</v>
      </c>
      <c r="AE33" s="147">
        <f t="shared" si="4"/>
        <v>0</v>
      </c>
      <c r="AF33" s="147">
        <f t="shared" si="4"/>
        <v>0</v>
      </c>
      <c r="AG33" s="147">
        <f t="shared" si="4"/>
        <v>0</v>
      </c>
      <c r="AH33" s="147">
        <f t="shared" si="4"/>
        <v>0</v>
      </c>
      <c r="AI33" s="147">
        <f t="shared" si="4"/>
        <v>0</v>
      </c>
      <c r="AJ33" s="147">
        <f t="shared" si="4"/>
        <v>0</v>
      </c>
      <c r="AK33" s="147">
        <f t="shared" si="4"/>
        <v>0</v>
      </c>
      <c r="AL33" s="147">
        <f t="shared" si="4"/>
        <v>0</v>
      </c>
      <c r="AM33" s="147">
        <f t="shared" si="4"/>
        <v>0</v>
      </c>
      <c r="AN33" s="147">
        <f t="shared" si="4"/>
        <v>0</v>
      </c>
      <c r="AO33" s="147">
        <f t="shared" si="4"/>
        <v>0</v>
      </c>
      <c r="AP33" s="147">
        <f t="shared" si="4"/>
        <v>0</v>
      </c>
      <c r="AQ33" s="1"/>
      <c r="AR33" s="1"/>
    </row>
    <row r="34" spans="1:44" s="61" customFormat="1" ht="22.5" customHeight="1" x14ac:dyDescent="0.35">
      <c r="A34" s="144" t="b">
        <f t="shared" si="0"/>
        <v>1</v>
      </c>
      <c r="B34" s="145"/>
      <c r="C34" s="64"/>
      <c r="D34" s="146"/>
      <c r="E34" s="151">
        <v>0</v>
      </c>
      <c r="F34" s="147">
        <f t="shared" si="2"/>
        <v>0</v>
      </c>
      <c r="G34" s="147">
        <f t="shared" si="4"/>
        <v>0</v>
      </c>
      <c r="H34" s="147">
        <f t="shared" si="4"/>
        <v>0</v>
      </c>
      <c r="I34" s="147">
        <f t="shared" si="4"/>
        <v>0</v>
      </c>
      <c r="J34" s="147">
        <f t="shared" si="4"/>
        <v>0</v>
      </c>
      <c r="K34" s="147">
        <f t="shared" si="4"/>
        <v>0</v>
      </c>
      <c r="L34" s="147">
        <f t="shared" si="4"/>
        <v>0</v>
      </c>
      <c r="M34" s="147">
        <f t="shared" si="4"/>
        <v>0</v>
      </c>
      <c r="N34" s="147">
        <f t="shared" si="4"/>
        <v>0</v>
      </c>
      <c r="O34" s="147">
        <f t="shared" si="4"/>
        <v>0</v>
      </c>
      <c r="P34" s="147">
        <f t="shared" si="4"/>
        <v>0</v>
      </c>
      <c r="Q34" s="147">
        <f t="shared" si="4"/>
        <v>0</v>
      </c>
      <c r="R34" s="147">
        <f t="shared" si="4"/>
        <v>0</v>
      </c>
      <c r="S34" s="147">
        <f t="shared" si="4"/>
        <v>0</v>
      </c>
      <c r="T34" s="147">
        <f t="shared" si="4"/>
        <v>0</v>
      </c>
      <c r="U34" s="147">
        <f t="shared" si="4"/>
        <v>0</v>
      </c>
      <c r="V34" s="147">
        <f t="shared" si="4"/>
        <v>0</v>
      </c>
      <c r="W34" s="147">
        <f t="shared" si="4"/>
        <v>0</v>
      </c>
      <c r="X34" s="147">
        <f t="shared" si="4"/>
        <v>0</v>
      </c>
      <c r="Y34" s="147">
        <f t="shared" si="4"/>
        <v>0</v>
      </c>
      <c r="Z34" s="147">
        <f t="shared" si="4"/>
        <v>0</v>
      </c>
      <c r="AA34" s="147">
        <f t="shared" si="4"/>
        <v>0</v>
      </c>
      <c r="AB34" s="147">
        <f t="shared" si="4"/>
        <v>0</v>
      </c>
      <c r="AC34" s="147">
        <f t="shared" si="4"/>
        <v>0</v>
      </c>
      <c r="AD34" s="147">
        <f t="shared" si="4"/>
        <v>0</v>
      </c>
      <c r="AE34" s="147">
        <f t="shared" si="4"/>
        <v>0</v>
      </c>
      <c r="AF34" s="147">
        <f t="shared" si="4"/>
        <v>0</v>
      </c>
      <c r="AG34" s="147">
        <f t="shared" si="4"/>
        <v>0</v>
      </c>
      <c r="AH34" s="147">
        <f t="shared" si="4"/>
        <v>0</v>
      </c>
      <c r="AI34" s="147">
        <f t="shared" si="4"/>
        <v>0</v>
      </c>
      <c r="AJ34" s="147">
        <f t="shared" si="4"/>
        <v>0</v>
      </c>
      <c r="AK34" s="147">
        <f t="shared" si="4"/>
        <v>0</v>
      </c>
      <c r="AL34" s="147">
        <f t="shared" si="4"/>
        <v>0</v>
      </c>
      <c r="AM34" s="147">
        <f t="shared" si="4"/>
        <v>0</v>
      </c>
      <c r="AN34" s="147">
        <f t="shared" si="4"/>
        <v>0</v>
      </c>
      <c r="AO34" s="147">
        <f t="shared" si="4"/>
        <v>0</v>
      </c>
      <c r="AP34" s="147">
        <f t="shared" si="4"/>
        <v>0</v>
      </c>
      <c r="AQ34" s="1"/>
      <c r="AR34" s="1"/>
    </row>
    <row r="35" spans="1:44" s="61" customFormat="1" ht="22.5" customHeight="1" x14ac:dyDescent="0.35">
      <c r="A35" s="144" t="b">
        <f t="shared" si="0"/>
        <v>1</v>
      </c>
      <c r="B35" s="145"/>
      <c r="C35" s="64"/>
      <c r="D35" s="146"/>
      <c r="E35" s="151">
        <v>0</v>
      </c>
      <c r="F35" s="147">
        <f t="shared" si="2"/>
        <v>0</v>
      </c>
      <c r="G35" s="147">
        <f t="shared" si="4"/>
        <v>0</v>
      </c>
      <c r="H35" s="147">
        <f t="shared" si="4"/>
        <v>0</v>
      </c>
      <c r="I35" s="147">
        <f t="shared" si="4"/>
        <v>0</v>
      </c>
      <c r="J35" s="147">
        <f t="shared" si="4"/>
        <v>0</v>
      </c>
      <c r="K35" s="147">
        <f t="shared" si="4"/>
        <v>0</v>
      </c>
      <c r="L35" s="147">
        <f t="shared" si="4"/>
        <v>0</v>
      </c>
      <c r="M35" s="147">
        <f t="shared" si="4"/>
        <v>0</v>
      </c>
      <c r="N35" s="147">
        <f t="shared" si="4"/>
        <v>0</v>
      </c>
      <c r="O35" s="147">
        <f t="shared" si="4"/>
        <v>0</v>
      </c>
      <c r="P35" s="147">
        <f t="shared" si="4"/>
        <v>0</v>
      </c>
      <c r="Q35" s="147">
        <f t="shared" si="4"/>
        <v>0</v>
      </c>
      <c r="R35" s="147">
        <f t="shared" si="4"/>
        <v>0</v>
      </c>
      <c r="S35" s="147">
        <f t="shared" si="4"/>
        <v>0</v>
      </c>
      <c r="T35" s="147">
        <f t="shared" si="4"/>
        <v>0</v>
      </c>
      <c r="U35" s="147">
        <f t="shared" si="4"/>
        <v>0</v>
      </c>
      <c r="V35" s="147">
        <f t="shared" si="4"/>
        <v>0</v>
      </c>
      <c r="W35" s="147">
        <f t="shared" si="4"/>
        <v>0</v>
      </c>
      <c r="X35" s="147">
        <f t="shared" si="4"/>
        <v>0</v>
      </c>
      <c r="Y35" s="147">
        <f t="shared" si="4"/>
        <v>0</v>
      </c>
      <c r="Z35" s="147">
        <f t="shared" si="4"/>
        <v>0</v>
      </c>
      <c r="AA35" s="147">
        <f t="shared" si="4"/>
        <v>0</v>
      </c>
      <c r="AB35" s="147">
        <f t="shared" si="4"/>
        <v>0</v>
      </c>
      <c r="AC35" s="147">
        <f t="shared" si="4"/>
        <v>0</v>
      </c>
      <c r="AD35" s="147">
        <f t="shared" si="4"/>
        <v>0</v>
      </c>
      <c r="AE35" s="147">
        <f t="shared" si="4"/>
        <v>0</v>
      </c>
      <c r="AF35" s="147">
        <f t="shared" si="4"/>
        <v>0</v>
      </c>
      <c r="AG35" s="147">
        <f t="shared" si="4"/>
        <v>0</v>
      </c>
      <c r="AH35" s="147">
        <f t="shared" si="4"/>
        <v>0</v>
      </c>
      <c r="AI35" s="147">
        <f t="shared" si="4"/>
        <v>0</v>
      </c>
      <c r="AJ35" s="147">
        <f t="shared" si="4"/>
        <v>0</v>
      </c>
      <c r="AK35" s="147">
        <f t="shared" si="4"/>
        <v>0</v>
      </c>
      <c r="AL35" s="147">
        <f t="shared" si="4"/>
        <v>0</v>
      </c>
      <c r="AM35" s="147">
        <f t="shared" si="4"/>
        <v>0</v>
      </c>
      <c r="AN35" s="147">
        <f t="shared" si="4"/>
        <v>0</v>
      </c>
      <c r="AO35" s="147">
        <f t="shared" si="4"/>
        <v>0</v>
      </c>
      <c r="AP35" s="147">
        <f t="shared" si="4"/>
        <v>0</v>
      </c>
      <c r="AQ35" s="1"/>
      <c r="AR35" s="1"/>
    </row>
    <row r="36" spans="1:44" s="61" customFormat="1" ht="22.5" customHeight="1" x14ac:dyDescent="0.35">
      <c r="A36" s="144" t="b">
        <f t="shared" si="0"/>
        <v>1</v>
      </c>
      <c r="B36" s="145"/>
      <c r="C36" s="64"/>
      <c r="D36" s="146"/>
      <c r="E36" s="151">
        <v>0</v>
      </c>
      <c r="F36" s="147">
        <f t="shared" si="2"/>
        <v>0</v>
      </c>
      <c r="G36" s="147">
        <f t="shared" si="4"/>
        <v>0</v>
      </c>
      <c r="H36" s="147">
        <f t="shared" si="4"/>
        <v>0</v>
      </c>
      <c r="I36" s="147">
        <f t="shared" si="4"/>
        <v>0</v>
      </c>
      <c r="J36" s="147">
        <f t="shared" si="4"/>
        <v>0</v>
      </c>
      <c r="K36" s="147">
        <f t="shared" si="4"/>
        <v>0</v>
      </c>
      <c r="L36" s="147">
        <f t="shared" si="4"/>
        <v>0</v>
      </c>
      <c r="M36" s="147">
        <f t="shared" si="4"/>
        <v>0</v>
      </c>
      <c r="N36" s="147">
        <f t="shared" si="4"/>
        <v>0</v>
      </c>
      <c r="O36" s="147">
        <f t="shared" si="4"/>
        <v>0</v>
      </c>
      <c r="P36" s="147">
        <f t="shared" si="4"/>
        <v>0</v>
      </c>
      <c r="Q36" s="147">
        <f t="shared" si="4"/>
        <v>0</v>
      </c>
      <c r="R36" s="147">
        <f t="shared" si="4"/>
        <v>0</v>
      </c>
      <c r="S36" s="147">
        <f t="shared" si="4"/>
        <v>0</v>
      </c>
      <c r="T36" s="147">
        <f t="shared" si="4"/>
        <v>0</v>
      </c>
      <c r="U36" s="147">
        <f t="shared" si="4"/>
        <v>0</v>
      </c>
      <c r="V36" s="147">
        <f t="shared" si="4"/>
        <v>0</v>
      </c>
      <c r="W36" s="147">
        <f t="shared" si="4"/>
        <v>0</v>
      </c>
      <c r="X36" s="147">
        <f t="shared" si="4"/>
        <v>0</v>
      </c>
      <c r="Y36" s="147">
        <f t="shared" si="4"/>
        <v>0</v>
      </c>
      <c r="Z36" s="147">
        <f t="shared" si="4"/>
        <v>0</v>
      </c>
      <c r="AA36" s="147">
        <f t="shared" si="4"/>
        <v>0</v>
      </c>
      <c r="AB36" s="147">
        <f t="shared" si="4"/>
        <v>0</v>
      </c>
      <c r="AC36" s="147">
        <f t="shared" si="4"/>
        <v>0</v>
      </c>
      <c r="AD36" s="147">
        <f t="shared" si="4"/>
        <v>0</v>
      </c>
      <c r="AE36" s="147">
        <f t="shared" si="4"/>
        <v>0</v>
      </c>
      <c r="AF36" s="147">
        <f t="shared" si="4"/>
        <v>0</v>
      </c>
      <c r="AG36" s="147">
        <f t="shared" si="4"/>
        <v>0</v>
      </c>
      <c r="AH36" s="147">
        <f t="shared" si="4"/>
        <v>0</v>
      </c>
      <c r="AI36" s="147">
        <f t="shared" si="4"/>
        <v>0</v>
      </c>
      <c r="AJ36" s="147">
        <f t="shared" si="4"/>
        <v>0</v>
      </c>
      <c r="AK36" s="147">
        <f t="shared" si="4"/>
        <v>0</v>
      </c>
      <c r="AL36" s="147">
        <f t="shared" si="4"/>
        <v>0</v>
      </c>
      <c r="AM36" s="147">
        <f t="shared" si="4"/>
        <v>0</v>
      </c>
      <c r="AN36" s="147">
        <f t="shared" si="4"/>
        <v>0</v>
      </c>
      <c r="AO36" s="147">
        <f t="shared" si="4"/>
        <v>0</v>
      </c>
      <c r="AP36" s="147">
        <f t="shared" si="4"/>
        <v>0</v>
      </c>
      <c r="AQ36" s="1"/>
      <c r="AR36" s="1"/>
    </row>
    <row r="37" spans="1:44" s="61" customFormat="1" ht="22.5" customHeight="1" x14ac:dyDescent="0.35">
      <c r="A37" s="144" t="b">
        <f t="shared" si="0"/>
        <v>1</v>
      </c>
      <c r="B37" s="145"/>
      <c r="C37" s="64"/>
      <c r="D37" s="146"/>
      <c r="E37" s="151">
        <v>0</v>
      </c>
      <c r="F37" s="147">
        <f t="shared" si="2"/>
        <v>0</v>
      </c>
      <c r="G37" s="147">
        <f t="shared" si="4"/>
        <v>0</v>
      </c>
      <c r="H37" s="147">
        <f t="shared" si="4"/>
        <v>0</v>
      </c>
      <c r="I37" s="147">
        <f t="shared" si="4"/>
        <v>0</v>
      </c>
      <c r="J37" s="147">
        <f t="shared" si="4"/>
        <v>0</v>
      </c>
      <c r="K37" s="147">
        <f t="shared" si="4"/>
        <v>0</v>
      </c>
      <c r="L37" s="147">
        <f t="shared" si="4"/>
        <v>0</v>
      </c>
      <c r="M37" s="147">
        <f t="shared" si="4"/>
        <v>0</v>
      </c>
      <c r="N37" s="147">
        <f t="shared" si="4"/>
        <v>0</v>
      </c>
      <c r="O37" s="147">
        <f t="shared" si="4"/>
        <v>0</v>
      </c>
      <c r="P37" s="147">
        <f t="shared" si="4"/>
        <v>0</v>
      </c>
      <c r="Q37" s="147">
        <f t="shared" si="4"/>
        <v>0</v>
      </c>
      <c r="R37" s="147">
        <f t="shared" si="4"/>
        <v>0</v>
      </c>
      <c r="S37" s="147">
        <f t="shared" si="4"/>
        <v>0</v>
      </c>
      <c r="T37" s="147">
        <f t="shared" si="4"/>
        <v>0</v>
      </c>
      <c r="U37" s="147">
        <f t="shared" si="4"/>
        <v>0</v>
      </c>
      <c r="V37" s="147">
        <f t="shared" si="4"/>
        <v>0</v>
      </c>
      <c r="W37" s="147">
        <f t="shared" si="4"/>
        <v>0</v>
      </c>
      <c r="X37" s="147">
        <f t="shared" si="4"/>
        <v>0</v>
      </c>
      <c r="Y37" s="147">
        <f t="shared" si="4"/>
        <v>0</v>
      </c>
      <c r="Z37" s="147">
        <f t="shared" si="4"/>
        <v>0</v>
      </c>
      <c r="AA37" s="147">
        <f t="shared" si="4"/>
        <v>0</v>
      </c>
      <c r="AB37" s="147">
        <f t="shared" si="4"/>
        <v>0</v>
      </c>
      <c r="AC37" s="147">
        <f t="shared" si="4"/>
        <v>0</v>
      </c>
      <c r="AD37" s="147">
        <f t="shared" si="4"/>
        <v>0</v>
      </c>
      <c r="AE37" s="147">
        <f t="shared" ref="G37:AP44" si="5">+(AE81*AE169)+(AE213*AE125)</f>
        <v>0</v>
      </c>
      <c r="AF37" s="147">
        <f t="shared" si="5"/>
        <v>0</v>
      </c>
      <c r="AG37" s="147">
        <f t="shared" si="5"/>
        <v>0</v>
      </c>
      <c r="AH37" s="147">
        <f t="shared" si="5"/>
        <v>0</v>
      </c>
      <c r="AI37" s="147">
        <f t="shared" si="5"/>
        <v>0</v>
      </c>
      <c r="AJ37" s="147">
        <f t="shared" si="5"/>
        <v>0</v>
      </c>
      <c r="AK37" s="147">
        <f t="shared" si="5"/>
        <v>0</v>
      </c>
      <c r="AL37" s="147">
        <f t="shared" si="5"/>
        <v>0</v>
      </c>
      <c r="AM37" s="147">
        <f t="shared" si="5"/>
        <v>0</v>
      </c>
      <c r="AN37" s="147">
        <f t="shared" si="5"/>
        <v>0</v>
      </c>
      <c r="AO37" s="147">
        <f t="shared" si="5"/>
        <v>0</v>
      </c>
      <c r="AP37" s="147">
        <f t="shared" si="5"/>
        <v>0</v>
      </c>
      <c r="AQ37" s="1"/>
      <c r="AR37" s="1"/>
    </row>
    <row r="38" spans="1:44" s="61" customFormat="1" ht="22.5" customHeight="1" x14ac:dyDescent="0.35">
      <c r="A38" s="144" t="b">
        <f t="shared" si="0"/>
        <v>1</v>
      </c>
      <c r="B38" s="145"/>
      <c r="C38" s="64"/>
      <c r="D38" s="146"/>
      <c r="E38" s="151">
        <v>0</v>
      </c>
      <c r="F38" s="147">
        <f t="shared" si="2"/>
        <v>0</v>
      </c>
      <c r="G38" s="147">
        <f t="shared" si="5"/>
        <v>0</v>
      </c>
      <c r="H38" s="147">
        <f t="shared" si="5"/>
        <v>0</v>
      </c>
      <c r="I38" s="147">
        <f t="shared" si="5"/>
        <v>0</v>
      </c>
      <c r="J38" s="147">
        <f t="shared" si="5"/>
        <v>0</v>
      </c>
      <c r="K38" s="147">
        <f t="shared" si="5"/>
        <v>0</v>
      </c>
      <c r="L38" s="147">
        <f t="shared" si="5"/>
        <v>0</v>
      </c>
      <c r="M38" s="147">
        <f t="shared" si="5"/>
        <v>0</v>
      </c>
      <c r="N38" s="147">
        <f t="shared" si="5"/>
        <v>0</v>
      </c>
      <c r="O38" s="147">
        <f t="shared" si="5"/>
        <v>0</v>
      </c>
      <c r="P38" s="147">
        <f t="shared" si="5"/>
        <v>0</v>
      </c>
      <c r="Q38" s="147">
        <f t="shared" si="5"/>
        <v>0</v>
      </c>
      <c r="R38" s="147">
        <f t="shared" si="5"/>
        <v>0</v>
      </c>
      <c r="S38" s="147">
        <f t="shared" si="5"/>
        <v>0</v>
      </c>
      <c r="T38" s="147">
        <f t="shared" si="5"/>
        <v>0</v>
      </c>
      <c r="U38" s="147">
        <f t="shared" si="5"/>
        <v>0</v>
      </c>
      <c r="V38" s="147">
        <f t="shared" si="5"/>
        <v>0</v>
      </c>
      <c r="W38" s="147">
        <f t="shared" si="5"/>
        <v>0</v>
      </c>
      <c r="X38" s="147">
        <f t="shared" si="5"/>
        <v>0</v>
      </c>
      <c r="Y38" s="147">
        <f t="shared" si="5"/>
        <v>0</v>
      </c>
      <c r="Z38" s="147">
        <f t="shared" si="5"/>
        <v>0</v>
      </c>
      <c r="AA38" s="147">
        <f t="shared" si="5"/>
        <v>0</v>
      </c>
      <c r="AB38" s="147">
        <f t="shared" si="5"/>
        <v>0</v>
      </c>
      <c r="AC38" s="147">
        <f t="shared" si="5"/>
        <v>0</v>
      </c>
      <c r="AD38" s="147">
        <f t="shared" si="5"/>
        <v>0</v>
      </c>
      <c r="AE38" s="147">
        <f t="shared" si="5"/>
        <v>0</v>
      </c>
      <c r="AF38" s="147">
        <f t="shared" si="5"/>
        <v>0</v>
      </c>
      <c r="AG38" s="147">
        <f t="shared" si="5"/>
        <v>0</v>
      </c>
      <c r="AH38" s="147">
        <f t="shared" si="5"/>
        <v>0</v>
      </c>
      <c r="AI38" s="147">
        <f t="shared" si="5"/>
        <v>0</v>
      </c>
      <c r="AJ38" s="147">
        <f t="shared" si="5"/>
        <v>0</v>
      </c>
      <c r="AK38" s="147">
        <f t="shared" si="5"/>
        <v>0</v>
      </c>
      <c r="AL38" s="147">
        <f t="shared" si="5"/>
        <v>0</v>
      </c>
      <c r="AM38" s="147">
        <f t="shared" si="5"/>
        <v>0</v>
      </c>
      <c r="AN38" s="147">
        <f t="shared" si="5"/>
        <v>0</v>
      </c>
      <c r="AO38" s="147">
        <f t="shared" si="5"/>
        <v>0</v>
      </c>
      <c r="AP38" s="147">
        <f t="shared" si="5"/>
        <v>0</v>
      </c>
      <c r="AQ38" s="1"/>
      <c r="AR38" s="1"/>
    </row>
    <row r="39" spans="1:44" s="61" customFormat="1" ht="22.5" customHeight="1" x14ac:dyDescent="0.35">
      <c r="A39" s="144" t="b">
        <f t="shared" si="0"/>
        <v>1</v>
      </c>
      <c r="B39" s="145"/>
      <c r="C39" s="64"/>
      <c r="D39" s="146"/>
      <c r="E39" s="151">
        <v>0</v>
      </c>
      <c r="F39" s="147">
        <f t="shared" si="2"/>
        <v>0</v>
      </c>
      <c r="G39" s="147">
        <f t="shared" si="5"/>
        <v>0</v>
      </c>
      <c r="H39" s="147">
        <f t="shared" si="5"/>
        <v>0</v>
      </c>
      <c r="I39" s="147">
        <f t="shared" si="5"/>
        <v>0</v>
      </c>
      <c r="J39" s="147">
        <f t="shared" si="5"/>
        <v>0</v>
      </c>
      <c r="K39" s="147">
        <f t="shared" si="5"/>
        <v>0</v>
      </c>
      <c r="L39" s="147">
        <f t="shared" si="5"/>
        <v>0</v>
      </c>
      <c r="M39" s="147">
        <f t="shared" si="5"/>
        <v>0</v>
      </c>
      <c r="N39" s="147">
        <f t="shared" si="5"/>
        <v>0</v>
      </c>
      <c r="O39" s="147">
        <f t="shared" si="5"/>
        <v>0</v>
      </c>
      <c r="P39" s="147">
        <f t="shared" si="5"/>
        <v>0</v>
      </c>
      <c r="Q39" s="147">
        <f t="shared" si="5"/>
        <v>0</v>
      </c>
      <c r="R39" s="147">
        <f t="shared" si="5"/>
        <v>0</v>
      </c>
      <c r="S39" s="147">
        <f t="shared" si="5"/>
        <v>0</v>
      </c>
      <c r="T39" s="147">
        <f t="shared" si="5"/>
        <v>0</v>
      </c>
      <c r="U39" s="147">
        <f t="shared" si="5"/>
        <v>0</v>
      </c>
      <c r="V39" s="147">
        <f t="shared" si="5"/>
        <v>0</v>
      </c>
      <c r="W39" s="147">
        <f t="shared" si="5"/>
        <v>0</v>
      </c>
      <c r="X39" s="147">
        <f t="shared" si="5"/>
        <v>0</v>
      </c>
      <c r="Y39" s="147">
        <f t="shared" si="5"/>
        <v>0</v>
      </c>
      <c r="Z39" s="147">
        <f t="shared" si="5"/>
        <v>0</v>
      </c>
      <c r="AA39" s="147">
        <f t="shared" si="5"/>
        <v>0</v>
      </c>
      <c r="AB39" s="147">
        <f t="shared" si="5"/>
        <v>0</v>
      </c>
      <c r="AC39" s="147">
        <f t="shared" si="5"/>
        <v>0</v>
      </c>
      <c r="AD39" s="147">
        <f t="shared" si="5"/>
        <v>0</v>
      </c>
      <c r="AE39" s="147">
        <f t="shared" si="5"/>
        <v>0</v>
      </c>
      <c r="AF39" s="147">
        <f t="shared" si="5"/>
        <v>0</v>
      </c>
      <c r="AG39" s="147">
        <f t="shared" si="5"/>
        <v>0</v>
      </c>
      <c r="AH39" s="147">
        <f t="shared" si="5"/>
        <v>0</v>
      </c>
      <c r="AI39" s="147">
        <f t="shared" si="5"/>
        <v>0</v>
      </c>
      <c r="AJ39" s="147">
        <f t="shared" si="5"/>
        <v>0</v>
      </c>
      <c r="AK39" s="147">
        <f t="shared" si="5"/>
        <v>0</v>
      </c>
      <c r="AL39" s="147">
        <f t="shared" si="5"/>
        <v>0</v>
      </c>
      <c r="AM39" s="147">
        <f t="shared" si="5"/>
        <v>0</v>
      </c>
      <c r="AN39" s="147">
        <f t="shared" si="5"/>
        <v>0</v>
      </c>
      <c r="AO39" s="147">
        <f t="shared" si="5"/>
        <v>0</v>
      </c>
      <c r="AP39" s="147">
        <f t="shared" si="5"/>
        <v>0</v>
      </c>
      <c r="AQ39" s="1"/>
      <c r="AR39" s="1"/>
    </row>
    <row r="40" spans="1:44" s="61" customFormat="1" ht="22.5" customHeight="1" x14ac:dyDescent="0.35">
      <c r="A40" s="144" t="b">
        <f t="shared" si="0"/>
        <v>1</v>
      </c>
      <c r="B40" s="145"/>
      <c r="C40" s="64"/>
      <c r="D40" s="146"/>
      <c r="E40" s="151">
        <v>0</v>
      </c>
      <c r="F40" s="147">
        <f t="shared" si="2"/>
        <v>0</v>
      </c>
      <c r="G40" s="147">
        <f t="shared" si="5"/>
        <v>0</v>
      </c>
      <c r="H40" s="147">
        <f t="shared" si="5"/>
        <v>0</v>
      </c>
      <c r="I40" s="147">
        <f t="shared" si="5"/>
        <v>0</v>
      </c>
      <c r="J40" s="147">
        <f t="shared" si="5"/>
        <v>0</v>
      </c>
      <c r="K40" s="147">
        <f t="shared" si="5"/>
        <v>0</v>
      </c>
      <c r="L40" s="147">
        <f t="shared" si="5"/>
        <v>0</v>
      </c>
      <c r="M40" s="147">
        <f t="shared" si="5"/>
        <v>0</v>
      </c>
      <c r="N40" s="147">
        <f t="shared" si="5"/>
        <v>0</v>
      </c>
      <c r="O40" s="147">
        <f t="shared" si="5"/>
        <v>0</v>
      </c>
      <c r="P40" s="147">
        <f t="shared" si="5"/>
        <v>0</v>
      </c>
      <c r="Q40" s="147">
        <f t="shared" si="5"/>
        <v>0</v>
      </c>
      <c r="R40" s="147">
        <f t="shared" si="5"/>
        <v>0</v>
      </c>
      <c r="S40" s="147">
        <f t="shared" si="5"/>
        <v>0</v>
      </c>
      <c r="T40" s="147">
        <f t="shared" si="5"/>
        <v>0</v>
      </c>
      <c r="U40" s="147">
        <f t="shared" si="5"/>
        <v>0</v>
      </c>
      <c r="V40" s="147">
        <f t="shared" si="5"/>
        <v>0</v>
      </c>
      <c r="W40" s="147">
        <f t="shared" si="5"/>
        <v>0</v>
      </c>
      <c r="X40" s="147">
        <f t="shared" si="5"/>
        <v>0</v>
      </c>
      <c r="Y40" s="147">
        <f t="shared" si="5"/>
        <v>0</v>
      </c>
      <c r="Z40" s="147">
        <f t="shared" si="5"/>
        <v>0</v>
      </c>
      <c r="AA40" s="147">
        <f t="shared" si="5"/>
        <v>0</v>
      </c>
      <c r="AB40" s="147">
        <f t="shared" si="5"/>
        <v>0</v>
      </c>
      <c r="AC40" s="147">
        <f t="shared" si="5"/>
        <v>0</v>
      </c>
      <c r="AD40" s="147">
        <f t="shared" si="5"/>
        <v>0</v>
      </c>
      <c r="AE40" s="147">
        <f t="shared" si="5"/>
        <v>0</v>
      </c>
      <c r="AF40" s="147">
        <f t="shared" si="5"/>
        <v>0</v>
      </c>
      <c r="AG40" s="147">
        <f t="shared" si="5"/>
        <v>0</v>
      </c>
      <c r="AH40" s="147">
        <f t="shared" si="5"/>
        <v>0</v>
      </c>
      <c r="AI40" s="147">
        <f t="shared" si="5"/>
        <v>0</v>
      </c>
      <c r="AJ40" s="147">
        <f t="shared" si="5"/>
        <v>0</v>
      </c>
      <c r="AK40" s="147">
        <f t="shared" si="5"/>
        <v>0</v>
      </c>
      <c r="AL40" s="147">
        <f t="shared" si="5"/>
        <v>0</v>
      </c>
      <c r="AM40" s="147">
        <f t="shared" si="5"/>
        <v>0</v>
      </c>
      <c r="AN40" s="147">
        <f t="shared" si="5"/>
        <v>0</v>
      </c>
      <c r="AO40" s="147">
        <f t="shared" si="5"/>
        <v>0</v>
      </c>
      <c r="AP40" s="147">
        <f t="shared" si="5"/>
        <v>0</v>
      </c>
      <c r="AQ40" s="1"/>
      <c r="AR40" s="1"/>
    </row>
    <row r="41" spans="1:44" s="61" customFormat="1" ht="22.5" customHeight="1" x14ac:dyDescent="0.35">
      <c r="A41" s="144" t="b">
        <f t="shared" si="0"/>
        <v>1</v>
      </c>
      <c r="B41" s="145"/>
      <c r="C41" s="64"/>
      <c r="D41" s="146"/>
      <c r="E41" s="151">
        <v>0</v>
      </c>
      <c r="F41" s="147">
        <f t="shared" si="2"/>
        <v>0</v>
      </c>
      <c r="G41" s="147">
        <f t="shared" si="5"/>
        <v>0</v>
      </c>
      <c r="H41" s="147">
        <f t="shared" si="5"/>
        <v>0</v>
      </c>
      <c r="I41" s="147">
        <f t="shared" si="5"/>
        <v>0</v>
      </c>
      <c r="J41" s="147">
        <f t="shared" si="5"/>
        <v>0</v>
      </c>
      <c r="K41" s="147">
        <f t="shared" si="5"/>
        <v>0</v>
      </c>
      <c r="L41" s="147">
        <f t="shared" si="5"/>
        <v>0</v>
      </c>
      <c r="M41" s="147">
        <f t="shared" si="5"/>
        <v>0</v>
      </c>
      <c r="N41" s="147">
        <f t="shared" si="5"/>
        <v>0</v>
      </c>
      <c r="O41" s="147">
        <f t="shared" si="5"/>
        <v>0</v>
      </c>
      <c r="P41" s="147">
        <f t="shared" si="5"/>
        <v>0</v>
      </c>
      <c r="Q41" s="147">
        <f t="shared" si="5"/>
        <v>0</v>
      </c>
      <c r="R41" s="147">
        <f t="shared" si="5"/>
        <v>0</v>
      </c>
      <c r="S41" s="147">
        <f t="shared" si="5"/>
        <v>0</v>
      </c>
      <c r="T41" s="147">
        <f t="shared" si="5"/>
        <v>0</v>
      </c>
      <c r="U41" s="147">
        <f t="shared" si="5"/>
        <v>0</v>
      </c>
      <c r="V41" s="147">
        <f t="shared" si="5"/>
        <v>0</v>
      </c>
      <c r="W41" s="147">
        <f t="shared" si="5"/>
        <v>0</v>
      </c>
      <c r="X41" s="147">
        <f t="shared" si="5"/>
        <v>0</v>
      </c>
      <c r="Y41" s="147">
        <f t="shared" si="5"/>
        <v>0</v>
      </c>
      <c r="Z41" s="147">
        <f t="shared" si="5"/>
        <v>0</v>
      </c>
      <c r="AA41" s="147">
        <f t="shared" si="5"/>
        <v>0</v>
      </c>
      <c r="AB41" s="147">
        <f t="shared" si="5"/>
        <v>0</v>
      </c>
      <c r="AC41" s="147">
        <f t="shared" si="5"/>
        <v>0</v>
      </c>
      <c r="AD41" s="147">
        <f t="shared" si="5"/>
        <v>0</v>
      </c>
      <c r="AE41" s="147">
        <f t="shared" si="5"/>
        <v>0</v>
      </c>
      <c r="AF41" s="147">
        <f t="shared" si="5"/>
        <v>0</v>
      </c>
      <c r="AG41" s="147">
        <f t="shared" si="5"/>
        <v>0</v>
      </c>
      <c r="AH41" s="147">
        <f t="shared" si="5"/>
        <v>0</v>
      </c>
      <c r="AI41" s="147">
        <f t="shared" si="5"/>
        <v>0</v>
      </c>
      <c r="AJ41" s="147">
        <f t="shared" si="5"/>
        <v>0</v>
      </c>
      <c r="AK41" s="147">
        <f t="shared" si="5"/>
        <v>0</v>
      </c>
      <c r="AL41" s="147">
        <f t="shared" si="5"/>
        <v>0</v>
      </c>
      <c r="AM41" s="147">
        <f t="shared" si="5"/>
        <v>0</v>
      </c>
      <c r="AN41" s="147">
        <f t="shared" si="5"/>
        <v>0</v>
      </c>
      <c r="AO41" s="147">
        <f t="shared" si="5"/>
        <v>0</v>
      </c>
      <c r="AP41" s="147">
        <f t="shared" si="5"/>
        <v>0</v>
      </c>
      <c r="AQ41" s="1"/>
      <c r="AR41" s="1"/>
    </row>
    <row r="42" spans="1:44" s="61" customFormat="1" ht="22.5" customHeight="1" x14ac:dyDescent="0.35">
      <c r="A42" s="144" t="b">
        <f t="shared" si="0"/>
        <v>1</v>
      </c>
      <c r="B42" s="145"/>
      <c r="C42" s="64"/>
      <c r="D42" s="146"/>
      <c r="E42" s="151">
        <v>0</v>
      </c>
      <c r="F42" s="147">
        <f t="shared" si="2"/>
        <v>0</v>
      </c>
      <c r="G42" s="147">
        <f t="shared" si="5"/>
        <v>0</v>
      </c>
      <c r="H42" s="147">
        <f t="shared" si="5"/>
        <v>0</v>
      </c>
      <c r="I42" s="147">
        <f t="shared" si="5"/>
        <v>0</v>
      </c>
      <c r="J42" s="147">
        <f t="shared" si="5"/>
        <v>0</v>
      </c>
      <c r="K42" s="147">
        <f t="shared" si="5"/>
        <v>0</v>
      </c>
      <c r="L42" s="147">
        <f t="shared" si="5"/>
        <v>0</v>
      </c>
      <c r="M42" s="147">
        <f t="shared" si="5"/>
        <v>0</v>
      </c>
      <c r="N42" s="147">
        <f t="shared" si="5"/>
        <v>0</v>
      </c>
      <c r="O42" s="147">
        <f t="shared" si="5"/>
        <v>0</v>
      </c>
      <c r="P42" s="147">
        <f t="shared" si="5"/>
        <v>0</v>
      </c>
      <c r="Q42" s="147">
        <f t="shared" si="5"/>
        <v>0</v>
      </c>
      <c r="R42" s="147">
        <f t="shared" si="5"/>
        <v>0</v>
      </c>
      <c r="S42" s="147">
        <f t="shared" si="5"/>
        <v>0</v>
      </c>
      <c r="T42" s="147">
        <f t="shared" si="5"/>
        <v>0</v>
      </c>
      <c r="U42" s="147">
        <f t="shared" si="5"/>
        <v>0</v>
      </c>
      <c r="V42" s="147">
        <f t="shared" si="5"/>
        <v>0</v>
      </c>
      <c r="W42" s="147">
        <f t="shared" si="5"/>
        <v>0</v>
      </c>
      <c r="X42" s="147">
        <f t="shared" si="5"/>
        <v>0</v>
      </c>
      <c r="Y42" s="147">
        <f t="shared" si="5"/>
        <v>0</v>
      </c>
      <c r="Z42" s="147">
        <f t="shared" si="5"/>
        <v>0</v>
      </c>
      <c r="AA42" s="147">
        <f t="shared" si="5"/>
        <v>0</v>
      </c>
      <c r="AB42" s="147">
        <f t="shared" si="5"/>
        <v>0</v>
      </c>
      <c r="AC42" s="147">
        <f t="shared" si="5"/>
        <v>0</v>
      </c>
      <c r="AD42" s="147">
        <f t="shared" si="5"/>
        <v>0</v>
      </c>
      <c r="AE42" s="147">
        <f t="shared" si="5"/>
        <v>0</v>
      </c>
      <c r="AF42" s="147">
        <f t="shared" si="5"/>
        <v>0</v>
      </c>
      <c r="AG42" s="147">
        <f t="shared" si="5"/>
        <v>0</v>
      </c>
      <c r="AH42" s="147">
        <f t="shared" si="5"/>
        <v>0</v>
      </c>
      <c r="AI42" s="147">
        <f t="shared" si="5"/>
        <v>0</v>
      </c>
      <c r="AJ42" s="147">
        <f t="shared" si="5"/>
        <v>0</v>
      </c>
      <c r="AK42" s="147">
        <f t="shared" si="5"/>
        <v>0</v>
      </c>
      <c r="AL42" s="147">
        <f t="shared" si="5"/>
        <v>0</v>
      </c>
      <c r="AM42" s="147">
        <f t="shared" si="5"/>
        <v>0</v>
      </c>
      <c r="AN42" s="147">
        <f t="shared" si="5"/>
        <v>0</v>
      </c>
      <c r="AO42" s="147">
        <f t="shared" si="5"/>
        <v>0</v>
      </c>
      <c r="AP42" s="147">
        <f t="shared" si="5"/>
        <v>0</v>
      </c>
      <c r="AQ42" s="1"/>
      <c r="AR42" s="1"/>
    </row>
    <row r="43" spans="1:44" s="61" customFormat="1" ht="22.5" customHeight="1" x14ac:dyDescent="0.35">
      <c r="A43" s="144" t="b">
        <f t="shared" si="0"/>
        <v>1</v>
      </c>
      <c r="B43" s="145"/>
      <c r="C43" s="64"/>
      <c r="D43" s="146"/>
      <c r="E43" s="151">
        <v>0</v>
      </c>
      <c r="F43" s="147">
        <f t="shared" si="2"/>
        <v>0</v>
      </c>
      <c r="G43" s="147">
        <f t="shared" si="5"/>
        <v>0</v>
      </c>
      <c r="H43" s="147">
        <f t="shared" si="5"/>
        <v>0</v>
      </c>
      <c r="I43" s="147">
        <f t="shared" si="5"/>
        <v>0</v>
      </c>
      <c r="J43" s="147">
        <f t="shared" si="5"/>
        <v>0</v>
      </c>
      <c r="K43" s="147">
        <f t="shared" si="5"/>
        <v>0</v>
      </c>
      <c r="L43" s="147">
        <f t="shared" si="5"/>
        <v>0</v>
      </c>
      <c r="M43" s="147">
        <f t="shared" si="5"/>
        <v>0</v>
      </c>
      <c r="N43" s="147">
        <f t="shared" si="5"/>
        <v>0</v>
      </c>
      <c r="O43" s="147">
        <f t="shared" si="5"/>
        <v>0</v>
      </c>
      <c r="P43" s="147">
        <f t="shared" si="5"/>
        <v>0</v>
      </c>
      <c r="Q43" s="147">
        <f t="shared" si="5"/>
        <v>0</v>
      </c>
      <c r="R43" s="147">
        <f t="shared" si="5"/>
        <v>0</v>
      </c>
      <c r="S43" s="147">
        <f t="shared" si="5"/>
        <v>0</v>
      </c>
      <c r="T43" s="147">
        <f t="shared" si="5"/>
        <v>0</v>
      </c>
      <c r="U43" s="147">
        <f t="shared" si="5"/>
        <v>0</v>
      </c>
      <c r="V43" s="147">
        <f t="shared" si="5"/>
        <v>0</v>
      </c>
      <c r="W43" s="147">
        <f t="shared" si="5"/>
        <v>0</v>
      </c>
      <c r="X43" s="147">
        <f t="shared" si="5"/>
        <v>0</v>
      </c>
      <c r="Y43" s="147">
        <f t="shared" si="5"/>
        <v>0</v>
      </c>
      <c r="Z43" s="147">
        <f t="shared" si="5"/>
        <v>0</v>
      </c>
      <c r="AA43" s="147">
        <f t="shared" si="5"/>
        <v>0</v>
      </c>
      <c r="AB43" s="147">
        <f t="shared" si="5"/>
        <v>0</v>
      </c>
      <c r="AC43" s="147">
        <f t="shared" si="5"/>
        <v>0</v>
      </c>
      <c r="AD43" s="147">
        <f t="shared" si="5"/>
        <v>0</v>
      </c>
      <c r="AE43" s="147">
        <f t="shared" si="5"/>
        <v>0</v>
      </c>
      <c r="AF43" s="147">
        <f t="shared" si="5"/>
        <v>0</v>
      </c>
      <c r="AG43" s="147">
        <f t="shared" si="5"/>
        <v>0</v>
      </c>
      <c r="AH43" s="147">
        <f t="shared" si="5"/>
        <v>0</v>
      </c>
      <c r="AI43" s="147">
        <f t="shared" si="5"/>
        <v>0</v>
      </c>
      <c r="AJ43" s="147">
        <f t="shared" si="5"/>
        <v>0</v>
      </c>
      <c r="AK43" s="147">
        <f t="shared" si="5"/>
        <v>0</v>
      </c>
      <c r="AL43" s="147">
        <f t="shared" si="5"/>
        <v>0</v>
      </c>
      <c r="AM43" s="147">
        <f t="shared" si="5"/>
        <v>0</v>
      </c>
      <c r="AN43" s="147">
        <f t="shared" si="5"/>
        <v>0</v>
      </c>
      <c r="AO43" s="147">
        <f t="shared" si="5"/>
        <v>0</v>
      </c>
      <c r="AP43" s="147">
        <f t="shared" si="5"/>
        <v>0</v>
      </c>
      <c r="AQ43" s="1"/>
      <c r="AR43" s="1"/>
    </row>
    <row r="44" spans="1:44" s="61" customFormat="1" ht="22.5" customHeight="1" x14ac:dyDescent="0.35">
      <c r="A44" s="144" t="b">
        <f t="shared" si="0"/>
        <v>1</v>
      </c>
      <c r="B44" s="145"/>
      <c r="C44" s="64"/>
      <c r="D44" s="146"/>
      <c r="E44" s="151">
        <v>0</v>
      </c>
      <c r="F44" s="147">
        <f t="shared" si="2"/>
        <v>0</v>
      </c>
      <c r="G44" s="147">
        <f t="shared" si="5"/>
        <v>0</v>
      </c>
      <c r="H44" s="147">
        <f t="shared" si="5"/>
        <v>0</v>
      </c>
      <c r="I44" s="147">
        <f t="shared" si="5"/>
        <v>0</v>
      </c>
      <c r="J44" s="147">
        <f t="shared" si="5"/>
        <v>0</v>
      </c>
      <c r="K44" s="147">
        <f t="shared" si="5"/>
        <v>0</v>
      </c>
      <c r="L44" s="147">
        <f t="shared" si="5"/>
        <v>0</v>
      </c>
      <c r="M44" s="147">
        <f t="shared" si="5"/>
        <v>0</v>
      </c>
      <c r="N44" s="147">
        <f t="shared" si="5"/>
        <v>0</v>
      </c>
      <c r="O44" s="147">
        <f t="shared" si="5"/>
        <v>0</v>
      </c>
      <c r="P44" s="147">
        <f t="shared" si="5"/>
        <v>0</v>
      </c>
      <c r="Q44" s="147">
        <f t="shared" si="5"/>
        <v>0</v>
      </c>
      <c r="R44" s="147">
        <f t="shared" si="5"/>
        <v>0</v>
      </c>
      <c r="S44" s="147">
        <f t="shared" si="5"/>
        <v>0</v>
      </c>
      <c r="T44" s="147">
        <f t="shared" si="5"/>
        <v>0</v>
      </c>
      <c r="U44" s="147">
        <f t="shared" si="5"/>
        <v>0</v>
      </c>
      <c r="V44" s="147">
        <f t="shared" si="5"/>
        <v>0</v>
      </c>
      <c r="W44" s="147">
        <f t="shared" si="5"/>
        <v>0</v>
      </c>
      <c r="X44" s="147">
        <f t="shared" si="5"/>
        <v>0</v>
      </c>
      <c r="Y44" s="147">
        <f t="shared" si="5"/>
        <v>0</v>
      </c>
      <c r="Z44" s="147">
        <f t="shared" si="5"/>
        <v>0</v>
      </c>
      <c r="AA44" s="147">
        <f t="shared" si="5"/>
        <v>0</v>
      </c>
      <c r="AB44" s="147">
        <f t="shared" si="5"/>
        <v>0</v>
      </c>
      <c r="AC44" s="147">
        <f t="shared" si="5"/>
        <v>0</v>
      </c>
      <c r="AD44" s="147">
        <f t="shared" si="5"/>
        <v>0</v>
      </c>
      <c r="AE44" s="147">
        <f t="shared" si="5"/>
        <v>0</v>
      </c>
      <c r="AF44" s="147">
        <f t="shared" si="5"/>
        <v>0</v>
      </c>
      <c r="AG44" s="147">
        <f t="shared" si="5"/>
        <v>0</v>
      </c>
      <c r="AH44" s="147">
        <f t="shared" ref="G44:AP51" si="6">+(AH88*AH176)+(AH220*AH132)</f>
        <v>0</v>
      </c>
      <c r="AI44" s="147">
        <f t="shared" si="6"/>
        <v>0</v>
      </c>
      <c r="AJ44" s="147">
        <f t="shared" si="6"/>
        <v>0</v>
      </c>
      <c r="AK44" s="147">
        <f t="shared" si="6"/>
        <v>0</v>
      </c>
      <c r="AL44" s="147">
        <f t="shared" si="6"/>
        <v>0</v>
      </c>
      <c r="AM44" s="147">
        <f t="shared" si="6"/>
        <v>0</v>
      </c>
      <c r="AN44" s="147">
        <f t="shared" si="6"/>
        <v>0</v>
      </c>
      <c r="AO44" s="147">
        <f t="shared" si="6"/>
        <v>0</v>
      </c>
      <c r="AP44" s="147">
        <f t="shared" si="6"/>
        <v>0</v>
      </c>
      <c r="AQ44" s="1"/>
      <c r="AR44" s="1"/>
    </row>
    <row r="45" spans="1:44" s="61" customFormat="1" ht="22.5" customHeight="1" x14ac:dyDescent="0.35">
      <c r="A45" s="144" t="b">
        <f t="shared" si="0"/>
        <v>1</v>
      </c>
      <c r="B45" s="145"/>
      <c r="C45" s="64"/>
      <c r="D45" s="146"/>
      <c r="E45" s="151">
        <v>0</v>
      </c>
      <c r="F45" s="147">
        <f t="shared" si="2"/>
        <v>0</v>
      </c>
      <c r="G45" s="147">
        <f t="shared" si="6"/>
        <v>0</v>
      </c>
      <c r="H45" s="147">
        <f t="shared" si="6"/>
        <v>0</v>
      </c>
      <c r="I45" s="147">
        <f t="shared" si="6"/>
        <v>0</v>
      </c>
      <c r="J45" s="147">
        <f t="shared" si="6"/>
        <v>0</v>
      </c>
      <c r="K45" s="147">
        <f t="shared" si="6"/>
        <v>0</v>
      </c>
      <c r="L45" s="147">
        <f t="shared" si="6"/>
        <v>0</v>
      </c>
      <c r="M45" s="147">
        <f t="shared" si="6"/>
        <v>0</v>
      </c>
      <c r="N45" s="147">
        <f t="shared" si="6"/>
        <v>0</v>
      </c>
      <c r="O45" s="147">
        <f t="shared" si="6"/>
        <v>0</v>
      </c>
      <c r="P45" s="147">
        <f t="shared" si="6"/>
        <v>0</v>
      </c>
      <c r="Q45" s="147">
        <f t="shared" si="6"/>
        <v>0</v>
      </c>
      <c r="R45" s="147">
        <f t="shared" si="6"/>
        <v>0</v>
      </c>
      <c r="S45" s="147">
        <f t="shared" si="6"/>
        <v>0</v>
      </c>
      <c r="T45" s="147">
        <f t="shared" si="6"/>
        <v>0</v>
      </c>
      <c r="U45" s="147">
        <f t="shared" si="6"/>
        <v>0</v>
      </c>
      <c r="V45" s="147">
        <f t="shared" si="6"/>
        <v>0</v>
      </c>
      <c r="W45" s="147">
        <f t="shared" si="6"/>
        <v>0</v>
      </c>
      <c r="X45" s="147">
        <f t="shared" si="6"/>
        <v>0</v>
      </c>
      <c r="Y45" s="147">
        <f t="shared" si="6"/>
        <v>0</v>
      </c>
      <c r="Z45" s="147">
        <f t="shared" si="6"/>
        <v>0</v>
      </c>
      <c r="AA45" s="147">
        <f t="shared" si="6"/>
        <v>0</v>
      </c>
      <c r="AB45" s="147">
        <f t="shared" si="6"/>
        <v>0</v>
      </c>
      <c r="AC45" s="147">
        <f t="shared" si="6"/>
        <v>0</v>
      </c>
      <c r="AD45" s="147">
        <f t="shared" si="6"/>
        <v>0</v>
      </c>
      <c r="AE45" s="147">
        <f t="shared" si="6"/>
        <v>0</v>
      </c>
      <c r="AF45" s="147">
        <f t="shared" si="6"/>
        <v>0</v>
      </c>
      <c r="AG45" s="147">
        <f t="shared" si="6"/>
        <v>0</v>
      </c>
      <c r="AH45" s="147">
        <f t="shared" si="6"/>
        <v>0</v>
      </c>
      <c r="AI45" s="147">
        <f t="shared" si="6"/>
        <v>0</v>
      </c>
      <c r="AJ45" s="147">
        <f t="shared" si="6"/>
        <v>0</v>
      </c>
      <c r="AK45" s="147">
        <f t="shared" si="6"/>
        <v>0</v>
      </c>
      <c r="AL45" s="147">
        <f t="shared" si="6"/>
        <v>0</v>
      </c>
      <c r="AM45" s="147">
        <f t="shared" si="6"/>
        <v>0</v>
      </c>
      <c r="AN45" s="147">
        <f t="shared" si="6"/>
        <v>0</v>
      </c>
      <c r="AO45" s="147">
        <f t="shared" si="6"/>
        <v>0</v>
      </c>
      <c r="AP45" s="147">
        <f t="shared" si="6"/>
        <v>0</v>
      </c>
      <c r="AQ45" s="1"/>
      <c r="AR45" s="1"/>
    </row>
    <row r="46" spans="1:44" s="61" customFormat="1" ht="22.5" customHeight="1" x14ac:dyDescent="0.35">
      <c r="A46" s="144" t="b">
        <f t="shared" si="0"/>
        <v>1</v>
      </c>
      <c r="B46" s="145"/>
      <c r="C46" s="64"/>
      <c r="D46" s="146"/>
      <c r="E46" s="151">
        <v>0</v>
      </c>
      <c r="F46" s="147">
        <f t="shared" si="2"/>
        <v>0</v>
      </c>
      <c r="G46" s="147">
        <f t="shared" si="6"/>
        <v>0</v>
      </c>
      <c r="H46" s="147">
        <f t="shared" si="6"/>
        <v>0</v>
      </c>
      <c r="I46" s="147">
        <f t="shared" si="6"/>
        <v>0</v>
      </c>
      <c r="J46" s="147">
        <f t="shared" si="6"/>
        <v>0</v>
      </c>
      <c r="K46" s="147">
        <f t="shared" si="6"/>
        <v>0</v>
      </c>
      <c r="L46" s="147">
        <f t="shared" si="6"/>
        <v>0</v>
      </c>
      <c r="M46" s="147">
        <f t="shared" si="6"/>
        <v>0</v>
      </c>
      <c r="N46" s="147">
        <f t="shared" si="6"/>
        <v>0</v>
      </c>
      <c r="O46" s="147">
        <f t="shared" si="6"/>
        <v>0</v>
      </c>
      <c r="P46" s="147">
        <f t="shared" si="6"/>
        <v>0</v>
      </c>
      <c r="Q46" s="147">
        <f t="shared" si="6"/>
        <v>0</v>
      </c>
      <c r="R46" s="147">
        <f t="shared" si="6"/>
        <v>0</v>
      </c>
      <c r="S46" s="147">
        <f t="shared" si="6"/>
        <v>0</v>
      </c>
      <c r="T46" s="147">
        <f t="shared" si="6"/>
        <v>0</v>
      </c>
      <c r="U46" s="147">
        <f t="shared" si="6"/>
        <v>0</v>
      </c>
      <c r="V46" s="147">
        <f t="shared" si="6"/>
        <v>0</v>
      </c>
      <c r="W46" s="147">
        <f t="shared" si="6"/>
        <v>0</v>
      </c>
      <c r="X46" s="147">
        <f t="shared" si="6"/>
        <v>0</v>
      </c>
      <c r="Y46" s="147">
        <f t="shared" si="6"/>
        <v>0</v>
      </c>
      <c r="Z46" s="147">
        <f t="shared" si="6"/>
        <v>0</v>
      </c>
      <c r="AA46" s="147">
        <f t="shared" si="6"/>
        <v>0</v>
      </c>
      <c r="AB46" s="147">
        <f t="shared" si="6"/>
        <v>0</v>
      </c>
      <c r="AC46" s="147">
        <f t="shared" si="6"/>
        <v>0</v>
      </c>
      <c r="AD46" s="147">
        <f t="shared" si="6"/>
        <v>0</v>
      </c>
      <c r="AE46" s="147">
        <f t="shared" si="6"/>
        <v>0</v>
      </c>
      <c r="AF46" s="147">
        <f t="shared" si="6"/>
        <v>0</v>
      </c>
      <c r="AG46" s="147">
        <f t="shared" si="6"/>
        <v>0</v>
      </c>
      <c r="AH46" s="147">
        <f t="shared" si="6"/>
        <v>0</v>
      </c>
      <c r="AI46" s="147">
        <f t="shared" si="6"/>
        <v>0</v>
      </c>
      <c r="AJ46" s="147">
        <f t="shared" si="6"/>
        <v>0</v>
      </c>
      <c r="AK46" s="147">
        <f t="shared" si="6"/>
        <v>0</v>
      </c>
      <c r="AL46" s="147">
        <f t="shared" si="6"/>
        <v>0</v>
      </c>
      <c r="AM46" s="147">
        <f t="shared" si="6"/>
        <v>0</v>
      </c>
      <c r="AN46" s="147">
        <f t="shared" si="6"/>
        <v>0</v>
      </c>
      <c r="AO46" s="147">
        <f t="shared" si="6"/>
        <v>0</v>
      </c>
      <c r="AP46" s="147">
        <f t="shared" si="6"/>
        <v>0</v>
      </c>
      <c r="AQ46" s="1"/>
      <c r="AR46" s="1"/>
    </row>
    <row r="47" spans="1:44" s="61" customFormat="1" ht="22.5" customHeight="1" x14ac:dyDescent="0.35">
      <c r="A47" s="144" t="b">
        <f t="shared" si="0"/>
        <v>1</v>
      </c>
      <c r="B47" s="145"/>
      <c r="C47" s="64"/>
      <c r="D47" s="146"/>
      <c r="E47" s="151">
        <v>0</v>
      </c>
      <c r="F47" s="147">
        <f t="shared" si="2"/>
        <v>0</v>
      </c>
      <c r="G47" s="147">
        <f t="shared" si="6"/>
        <v>0</v>
      </c>
      <c r="H47" s="147">
        <f t="shared" si="6"/>
        <v>0</v>
      </c>
      <c r="I47" s="147">
        <f t="shared" si="6"/>
        <v>0</v>
      </c>
      <c r="J47" s="147">
        <f t="shared" si="6"/>
        <v>0</v>
      </c>
      <c r="K47" s="147">
        <f t="shared" si="6"/>
        <v>0</v>
      </c>
      <c r="L47" s="147">
        <f t="shared" si="6"/>
        <v>0</v>
      </c>
      <c r="M47" s="147">
        <f t="shared" si="6"/>
        <v>0</v>
      </c>
      <c r="N47" s="147">
        <f t="shared" si="6"/>
        <v>0</v>
      </c>
      <c r="O47" s="147">
        <f t="shared" si="6"/>
        <v>0</v>
      </c>
      <c r="P47" s="147">
        <f t="shared" si="6"/>
        <v>0</v>
      </c>
      <c r="Q47" s="147">
        <f t="shared" si="6"/>
        <v>0</v>
      </c>
      <c r="R47" s="147">
        <f t="shared" si="6"/>
        <v>0</v>
      </c>
      <c r="S47" s="147">
        <f t="shared" si="6"/>
        <v>0</v>
      </c>
      <c r="T47" s="147">
        <f t="shared" si="6"/>
        <v>0</v>
      </c>
      <c r="U47" s="147">
        <f t="shared" si="6"/>
        <v>0</v>
      </c>
      <c r="V47" s="147">
        <f t="shared" si="6"/>
        <v>0</v>
      </c>
      <c r="W47" s="147">
        <f t="shared" si="6"/>
        <v>0</v>
      </c>
      <c r="X47" s="147">
        <f t="shared" si="6"/>
        <v>0</v>
      </c>
      <c r="Y47" s="147">
        <f t="shared" si="6"/>
        <v>0</v>
      </c>
      <c r="Z47" s="147">
        <f t="shared" si="6"/>
        <v>0</v>
      </c>
      <c r="AA47" s="147">
        <f t="shared" si="6"/>
        <v>0</v>
      </c>
      <c r="AB47" s="147">
        <f t="shared" si="6"/>
        <v>0</v>
      </c>
      <c r="AC47" s="147">
        <f t="shared" si="6"/>
        <v>0</v>
      </c>
      <c r="AD47" s="147">
        <f t="shared" si="6"/>
        <v>0</v>
      </c>
      <c r="AE47" s="147">
        <f t="shared" si="6"/>
        <v>0</v>
      </c>
      <c r="AF47" s="147">
        <f t="shared" si="6"/>
        <v>0</v>
      </c>
      <c r="AG47" s="147">
        <f t="shared" si="6"/>
        <v>0</v>
      </c>
      <c r="AH47" s="147">
        <f t="shared" si="6"/>
        <v>0</v>
      </c>
      <c r="AI47" s="147">
        <f t="shared" si="6"/>
        <v>0</v>
      </c>
      <c r="AJ47" s="147">
        <f t="shared" si="6"/>
        <v>0</v>
      </c>
      <c r="AK47" s="147">
        <f t="shared" si="6"/>
        <v>0</v>
      </c>
      <c r="AL47" s="147">
        <f t="shared" si="6"/>
        <v>0</v>
      </c>
      <c r="AM47" s="147">
        <f t="shared" si="6"/>
        <v>0</v>
      </c>
      <c r="AN47" s="147">
        <f t="shared" si="6"/>
        <v>0</v>
      </c>
      <c r="AO47" s="147">
        <f t="shared" si="6"/>
        <v>0</v>
      </c>
      <c r="AP47" s="147">
        <f t="shared" si="6"/>
        <v>0</v>
      </c>
      <c r="AQ47" s="1"/>
      <c r="AR47" s="1"/>
    </row>
    <row r="48" spans="1:44" s="61" customFormat="1" ht="22.5" customHeight="1" x14ac:dyDescent="0.35">
      <c r="A48" s="144" t="b">
        <f t="shared" si="0"/>
        <v>1</v>
      </c>
      <c r="B48" s="145"/>
      <c r="C48" s="64"/>
      <c r="D48" s="146"/>
      <c r="E48" s="151">
        <v>0</v>
      </c>
      <c r="F48" s="147">
        <f t="shared" si="2"/>
        <v>0</v>
      </c>
      <c r="G48" s="147">
        <f t="shared" si="6"/>
        <v>0</v>
      </c>
      <c r="H48" s="147">
        <f t="shared" si="6"/>
        <v>0</v>
      </c>
      <c r="I48" s="147">
        <f t="shared" si="6"/>
        <v>0</v>
      </c>
      <c r="J48" s="147">
        <f t="shared" si="6"/>
        <v>0</v>
      </c>
      <c r="K48" s="147">
        <f t="shared" si="6"/>
        <v>0</v>
      </c>
      <c r="L48" s="147">
        <f t="shared" si="6"/>
        <v>0</v>
      </c>
      <c r="M48" s="147">
        <f t="shared" si="6"/>
        <v>0</v>
      </c>
      <c r="N48" s="147">
        <f t="shared" si="6"/>
        <v>0</v>
      </c>
      <c r="O48" s="147">
        <f t="shared" si="6"/>
        <v>0</v>
      </c>
      <c r="P48" s="147">
        <f t="shared" si="6"/>
        <v>0</v>
      </c>
      <c r="Q48" s="147">
        <f t="shared" si="6"/>
        <v>0</v>
      </c>
      <c r="R48" s="147">
        <f t="shared" si="6"/>
        <v>0</v>
      </c>
      <c r="S48" s="147">
        <f t="shared" si="6"/>
        <v>0</v>
      </c>
      <c r="T48" s="147">
        <f t="shared" si="6"/>
        <v>0</v>
      </c>
      <c r="U48" s="147">
        <f t="shared" si="6"/>
        <v>0</v>
      </c>
      <c r="V48" s="147">
        <f t="shared" si="6"/>
        <v>0</v>
      </c>
      <c r="W48" s="147">
        <f t="shared" si="6"/>
        <v>0</v>
      </c>
      <c r="X48" s="147">
        <f t="shared" si="6"/>
        <v>0</v>
      </c>
      <c r="Y48" s="147">
        <f t="shared" si="6"/>
        <v>0</v>
      </c>
      <c r="Z48" s="147">
        <f t="shared" si="6"/>
        <v>0</v>
      </c>
      <c r="AA48" s="147">
        <f t="shared" si="6"/>
        <v>0</v>
      </c>
      <c r="AB48" s="147">
        <f t="shared" si="6"/>
        <v>0</v>
      </c>
      <c r="AC48" s="147">
        <f t="shared" si="6"/>
        <v>0</v>
      </c>
      <c r="AD48" s="147">
        <f t="shared" si="6"/>
        <v>0</v>
      </c>
      <c r="AE48" s="147">
        <f t="shared" si="6"/>
        <v>0</v>
      </c>
      <c r="AF48" s="147">
        <f t="shared" si="6"/>
        <v>0</v>
      </c>
      <c r="AG48" s="147">
        <f t="shared" si="6"/>
        <v>0</v>
      </c>
      <c r="AH48" s="147">
        <f t="shared" si="6"/>
        <v>0</v>
      </c>
      <c r="AI48" s="147">
        <f t="shared" si="6"/>
        <v>0</v>
      </c>
      <c r="AJ48" s="147">
        <f t="shared" si="6"/>
        <v>0</v>
      </c>
      <c r="AK48" s="147">
        <f t="shared" si="6"/>
        <v>0</v>
      </c>
      <c r="AL48" s="147">
        <f t="shared" si="6"/>
        <v>0</v>
      </c>
      <c r="AM48" s="147">
        <f t="shared" si="6"/>
        <v>0</v>
      </c>
      <c r="AN48" s="147">
        <f t="shared" si="6"/>
        <v>0</v>
      </c>
      <c r="AO48" s="147">
        <f t="shared" si="6"/>
        <v>0</v>
      </c>
      <c r="AP48" s="147">
        <f t="shared" si="6"/>
        <v>0</v>
      </c>
      <c r="AQ48" s="1"/>
      <c r="AR48" s="1"/>
    </row>
    <row r="49" spans="1:44" s="61" customFormat="1" ht="22.5" customHeight="1" x14ac:dyDescent="0.35">
      <c r="A49" s="144" t="b">
        <f t="shared" si="0"/>
        <v>1</v>
      </c>
      <c r="B49" s="145"/>
      <c r="C49" s="64"/>
      <c r="D49" s="146"/>
      <c r="E49" s="151">
        <v>0</v>
      </c>
      <c r="F49" s="147">
        <f t="shared" si="2"/>
        <v>0</v>
      </c>
      <c r="G49" s="147">
        <f t="shared" si="6"/>
        <v>0</v>
      </c>
      <c r="H49" s="147">
        <f t="shared" si="6"/>
        <v>0</v>
      </c>
      <c r="I49" s="147">
        <f t="shared" si="6"/>
        <v>0</v>
      </c>
      <c r="J49" s="147">
        <f t="shared" si="6"/>
        <v>0</v>
      </c>
      <c r="K49" s="147">
        <f t="shared" si="6"/>
        <v>0</v>
      </c>
      <c r="L49" s="147">
        <f t="shared" si="6"/>
        <v>0</v>
      </c>
      <c r="M49" s="147">
        <f t="shared" si="6"/>
        <v>0</v>
      </c>
      <c r="N49" s="147">
        <f t="shared" si="6"/>
        <v>0</v>
      </c>
      <c r="O49" s="147">
        <f t="shared" si="6"/>
        <v>0</v>
      </c>
      <c r="P49" s="147">
        <f t="shared" si="6"/>
        <v>0</v>
      </c>
      <c r="Q49" s="147">
        <f t="shared" si="6"/>
        <v>0</v>
      </c>
      <c r="R49" s="147">
        <f t="shared" si="6"/>
        <v>0</v>
      </c>
      <c r="S49" s="147">
        <f t="shared" si="6"/>
        <v>0</v>
      </c>
      <c r="T49" s="147">
        <f t="shared" si="6"/>
        <v>0</v>
      </c>
      <c r="U49" s="147">
        <f t="shared" si="6"/>
        <v>0</v>
      </c>
      <c r="V49" s="147">
        <f t="shared" si="6"/>
        <v>0</v>
      </c>
      <c r="W49" s="147">
        <f t="shared" si="6"/>
        <v>0</v>
      </c>
      <c r="X49" s="147">
        <f t="shared" si="6"/>
        <v>0</v>
      </c>
      <c r="Y49" s="147">
        <f t="shared" si="6"/>
        <v>0</v>
      </c>
      <c r="Z49" s="147">
        <f t="shared" si="6"/>
        <v>0</v>
      </c>
      <c r="AA49" s="147">
        <f t="shared" si="6"/>
        <v>0</v>
      </c>
      <c r="AB49" s="147">
        <f t="shared" si="6"/>
        <v>0</v>
      </c>
      <c r="AC49" s="147">
        <f t="shared" si="6"/>
        <v>0</v>
      </c>
      <c r="AD49" s="147">
        <f t="shared" si="6"/>
        <v>0</v>
      </c>
      <c r="AE49" s="147">
        <f t="shared" si="6"/>
        <v>0</v>
      </c>
      <c r="AF49" s="147">
        <f t="shared" si="6"/>
        <v>0</v>
      </c>
      <c r="AG49" s="147">
        <f t="shared" si="6"/>
        <v>0</v>
      </c>
      <c r="AH49" s="147">
        <f t="shared" si="6"/>
        <v>0</v>
      </c>
      <c r="AI49" s="147">
        <f t="shared" si="6"/>
        <v>0</v>
      </c>
      <c r="AJ49" s="147">
        <f t="shared" si="6"/>
        <v>0</v>
      </c>
      <c r="AK49" s="147">
        <f t="shared" si="6"/>
        <v>0</v>
      </c>
      <c r="AL49" s="147">
        <f t="shared" si="6"/>
        <v>0</v>
      </c>
      <c r="AM49" s="147">
        <f t="shared" si="6"/>
        <v>0</v>
      </c>
      <c r="AN49" s="147">
        <f t="shared" si="6"/>
        <v>0</v>
      </c>
      <c r="AO49" s="147">
        <f t="shared" si="6"/>
        <v>0</v>
      </c>
      <c r="AP49" s="147">
        <f t="shared" si="6"/>
        <v>0</v>
      </c>
      <c r="AQ49" s="1"/>
      <c r="AR49" s="1"/>
    </row>
    <row r="50" spans="1:44" s="61" customFormat="1" ht="22.5" customHeight="1" x14ac:dyDescent="0.35">
      <c r="A50" s="144" t="b">
        <f t="shared" si="0"/>
        <v>1</v>
      </c>
      <c r="B50" s="145"/>
      <c r="C50" s="64"/>
      <c r="D50" s="146"/>
      <c r="E50" s="151">
        <v>0</v>
      </c>
      <c r="F50" s="147">
        <f t="shared" si="2"/>
        <v>0</v>
      </c>
      <c r="G50" s="147">
        <f t="shared" si="6"/>
        <v>0</v>
      </c>
      <c r="H50" s="147">
        <f t="shared" si="6"/>
        <v>0</v>
      </c>
      <c r="I50" s="147">
        <f t="shared" si="6"/>
        <v>0</v>
      </c>
      <c r="J50" s="147">
        <f t="shared" si="6"/>
        <v>0</v>
      </c>
      <c r="K50" s="147">
        <f t="shared" si="6"/>
        <v>0</v>
      </c>
      <c r="L50" s="147">
        <f t="shared" si="6"/>
        <v>0</v>
      </c>
      <c r="M50" s="147">
        <f t="shared" si="6"/>
        <v>0</v>
      </c>
      <c r="N50" s="147">
        <f t="shared" si="6"/>
        <v>0</v>
      </c>
      <c r="O50" s="147">
        <f t="shared" si="6"/>
        <v>0</v>
      </c>
      <c r="P50" s="147">
        <f t="shared" si="6"/>
        <v>0</v>
      </c>
      <c r="Q50" s="147">
        <f t="shared" si="6"/>
        <v>0</v>
      </c>
      <c r="R50" s="147">
        <f t="shared" si="6"/>
        <v>0</v>
      </c>
      <c r="S50" s="147">
        <f t="shared" si="6"/>
        <v>0</v>
      </c>
      <c r="T50" s="147">
        <f t="shared" si="6"/>
        <v>0</v>
      </c>
      <c r="U50" s="147">
        <f t="shared" si="6"/>
        <v>0</v>
      </c>
      <c r="V50" s="147">
        <f t="shared" si="6"/>
        <v>0</v>
      </c>
      <c r="W50" s="147">
        <f t="shared" si="6"/>
        <v>0</v>
      </c>
      <c r="X50" s="147">
        <f t="shared" si="6"/>
        <v>0</v>
      </c>
      <c r="Y50" s="147">
        <f t="shared" si="6"/>
        <v>0</v>
      </c>
      <c r="Z50" s="147">
        <f t="shared" si="6"/>
        <v>0</v>
      </c>
      <c r="AA50" s="147">
        <f t="shared" si="6"/>
        <v>0</v>
      </c>
      <c r="AB50" s="147">
        <f t="shared" si="6"/>
        <v>0</v>
      </c>
      <c r="AC50" s="147">
        <f t="shared" si="6"/>
        <v>0</v>
      </c>
      <c r="AD50" s="147">
        <f t="shared" si="6"/>
        <v>0</v>
      </c>
      <c r="AE50" s="147">
        <f t="shared" si="6"/>
        <v>0</v>
      </c>
      <c r="AF50" s="147">
        <f t="shared" si="6"/>
        <v>0</v>
      </c>
      <c r="AG50" s="147">
        <f t="shared" si="6"/>
        <v>0</v>
      </c>
      <c r="AH50" s="147">
        <f t="shared" si="6"/>
        <v>0</v>
      </c>
      <c r="AI50" s="147">
        <f t="shared" si="6"/>
        <v>0</v>
      </c>
      <c r="AJ50" s="147">
        <f t="shared" si="6"/>
        <v>0</v>
      </c>
      <c r="AK50" s="147">
        <f t="shared" si="6"/>
        <v>0</v>
      </c>
      <c r="AL50" s="147">
        <f t="shared" si="6"/>
        <v>0</v>
      </c>
      <c r="AM50" s="147">
        <f t="shared" si="6"/>
        <v>0</v>
      </c>
      <c r="AN50" s="147">
        <f t="shared" si="6"/>
        <v>0</v>
      </c>
      <c r="AO50" s="147">
        <f t="shared" si="6"/>
        <v>0</v>
      </c>
      <c r="AP50" s="147">
        <f t="shared" si="6"/>
        <v>0</v>
      </c>
      <c r="AQ50" s="1"/>
      <c r="AR50" s="1"/>
    </row>
    <row r="51" spans="1:44" s="61" customFormat="1" ht="22.5" customHeight="1" x14ac:dyDescent="0.35">
      <c r="A51" s="144" t="b">
        <f t="shared" si="0"/>
        <v>1</v>
      </c>
      <c r="B51" s="145"/>
      <c r="C51" s="64"/>
      <c r="D51" s="146"/>
      <c r="E51" s="151">
        <v>0</v>
      </c>
      <c r="F51" s="147">
        <f t="shared" si="2"/>
        <v>0</v>
      </c>
      <c r="G51" s="147">
        <f t="shared" si="6"/>
        <v>0</v>
      </c>
      <c r="H51" s="147">
        <f t="shared" si="6"/>
        <v>0</v>
      </c>
      <c r="I51" s="147">
        <f t="shared" si="6"/>
        <v>0</v>
      </c>
      <c r="J51" s="147">
        <f t="shared" si="6"/>
        <v>0</v>
      </c>
      <c r="K51" s="147">
        <f t="shared" si="6"/>
        <v>0</v>
      </c>
      <c r="L51" s="147">
        <f t="shared" si="6"/>
        <v>0</v>
      </c>
      <c r="M51" s="147">
        <f t="shared" si="6"/>
        <v>0</v>
      </c>
      <c r="N51" s="147">
        <f t="shared" si="6"/>
        <v>0</v>
      </c>
      <c r="O51" s="147">
        <f t="shared" si="6"/>
        <v>0</v>
      </c>
      <c r="P51" s="147">
        <f t="shared" si="6"/>
        <v>0</v>
      </c>
      <c r="Q51" s="147">
        <f t="shared" si="6"/>
        <v>0</v>
      </c>
      <c r="R51" s="147">
        <f t="shared" si="6"/>
        <v>0</v>
      </c>
      <c r="S51" s="147">
        <f t="shared" si="6"/>
        <v>0</v>
      </c>
      <c r="T51" s="147">
        <f t="shared" si="6"/>
        <v>0</v>
      </c>
      <c r="U51" s="147">
        <f t="shared" si="6"/>
        <v>0</v>
      </c>
      <c r="V51" s="147">
        <f t="shared" si="6"/>
        <v>0</v>
      </c>
      <c r="W51" s="147">
        <f t="shared" si="6"/>
        <v>0</v>
      </c>
      <c r="X51" s="147">
        <f t="shared" si="6"/>
        <v>0</v>
      </c>
      <c r="Y51" s="147">
        <f t="shared" si="6"/>
        <v>0</v>
      </c>
      <c r="Z51" s="147">
        <f t="shared" si="6"/>
        <v>0</v>
      </c>
      <c r="AA51" s="147">
        <f t="shared" si="6"/>
        <v>0</v>
      </c>
      <c r="AB51" s="147">
        <f t="shared" si="6"/>
        <v>0</v>
      </c>
      <c r="AC51" s="147">
        <f t="shared" si="6"/>
        <v>0</v>
      </c>
      <c r="AD51" s="147">
        <f t="shared" si="6"/>
        <v>0</v>
      </c>
      <c r="AE51" s="147">
        <f t="shared" si="6"/>
        <v>0</v>
      </c>
      <c r="AF51" s="147">
        <f t="shared" si="6"/>
        <v>0</v>
      </c>
      <c r="AG51" s="147">
        <f t="shared" si="6"/>
        <v>0</v>
      </c>
      <c r="AH51" s="147">
        <f t="shared" si="6"/>
        <v>0</v>
      </c>
      <c r="AI51" s="147">
        <f t="shared" si="6"/>
        <v>0</v>
      </c>
      <c r="AJ51" s="147">
        <f t="shared" si="6"/>
        <v>0</v>
      </c>
      <c r="AK51" s="147">
        <f t="shared" ref="G51:AP55" si="7">+(AK95*AK183)+(AK227*AK139)</f>
        <v>0</v>
      </c>
      <c r="AL51" s="147">
        <f t="shared" si="7"/>
        <v>0</v>
      </c>
      <c r="AM51" s="147">
        <f t="shared" si="7"/>
        <v>0</v>
      </c>
      <c r="AN51" s="147">
        <f t="shared" si="7"/>
        <v>0</v>
      </c>
      <c r="AO51" s="147">
        <f t="shared" si="7"/>
        <v>0</v>
      </c>
      <c r="AP51" s="147">
        <f t="shared" si="7"/>
        <v>0</v>
      </c>
      <c r="AQ51" s="1"/>
      <c r="AR51" s="1"/>
    </row>
    <row r="52" spans="1:44" s="61" customFormat="1" ht="22.5" customHeight="1" x14ac:dyDescent="0.35">
      <c r="A52" s="144" t="b">
        <f t="shared" si="0"/>
        <v>1</v>
      </c>
      <c r="B52" s="145"/>
      <c r="C52" s="64"/>
      <c r="D52" s="146"/>
      <c r="E52" s="151">
        <v>0</v>
      </c>
      <c r="F52" s="147">
        <f t="shared" si="2"/>
        <v>0</v>
      </c>
      <c r="G52" s="147">
        <f t="shared" si="7"/>
        <v>0</v>
      </c>
      <c r="H52" s="147">
        <f t="shared" si="7"/>
        <v>0</v>
      </c>
      <c r="I52" s="147">
        <f t="shared" si="7"/>
        <v>0</v>
      </c>
      <c r="J52" s="147">
        <f t="shared" si="7"/>
        <v>0</v>
      </c>
      <c r="K52" s="147">
        <f t="shared" si="7"/>
        <v>0</v>
      </c>
      <c r="L52" s="147">
        <f t="shared" si="7"/>
        <v>0</v>
      </c>
      <c r="M52" s="147">
        <f t="shared" si="7"/>
        <v>0</v>
      </c>
      <c r="N52" s="147">
        <f t="shared" si="7"/>
        <v>0</v>
      </c>
      <c r="O52" s="147">
        <f t="shared" si="7"/>
        <v>0</v>
      </c>
      <c r="P52" s="147">
        <f t="shared" si="7"/>
        <v>0</v>
      </c>
      <c r="Q52" s="147">
        <f t="shared" si="7"/>
        <v>0</v>
      </c>
      <c r="R52" s="147">
        <f t="shared" si="7"/>
        <v>0</v>
      </c>
      <c r="S52" s="147">
        <f t="shared" si="7"/>
        <v>0</v>
      </c>
      <c r="T52" s="147">
        <f t="shared" si="7"/>
        <v>0</v>
      </c>
      <c r="U52" s="147">
        <f t="shared" si="7"/>
        <v>0</v>
      </c>
      <c r="V52" s="147">
        <f t="shared" si="7"/>
        <v>0</v>
      </c>
      <c r="W52" s="147">
        <f t="shared" si="7"/>
        <v>0</v>
      </c>
      <c r="X52" s="147">
        <f t="shared" si="7"/>
        <v>0</v>
      </c>
      <c r="Y52" s="147">
        <f t="shared" si="7"/>
        <v>0</v>
      </c>
      <c r="Z52" s="147">
        <f t="shared" si="7"/>
        <v>0</v>
      </c>
      <c r="AA52" s="147">
        <f t="shared" si="7"/>
        <v>0</v>
      </c>
      <c r="AB52" s="147">
        <f t="shared" si="7"/>
        <v>0</v>
      </c>
      <c r="AC52" s="147">
        <f t="shared" si="7"/>
        <v>0</v>
      </c>
      <c r="AD52" s="147">
        <f t="shared" si="7"/>
        <v>0</v>
      </c>
      <c r="AE52" s="147">
        <f t="shared" si="7"/>
        <v>0</v>
      </c>
      <c r="AF52" s="147">
        <f t="shared" si="7"/>
        <v>0</v>
      </c>
      <c r="AG52" s="147">
        <f t="shared" si="7"/>
        <v>0</v>
      </c>
      <c r="AH52" s="147">
        <f t="shared" si="7"/>
        <v>0</v>
      </c>
      <c r="AI52" s="147">
        <f t="shared" si="7"/>
        <v>0</v>
      </c>
      <c r="AJ52" s="147">
        <f t="shared" si="7"/>
        <v>0</v>
      </c>
      <c r="AK52" s="147">
        <f t="shared" si="7"/>
        <v>0</v>
      </c>
      <c r="AL52" s="147">
        <f t="shared" si="7"/>
        <v>0</v>
      </c>
      <c r="AM52" s="147">
        <f t="shared" si="7"/>
        <v>0</v>
      </c>
      <c r="AN52" s="147">
        <f t="shared" si="7"/>
        <v>0</v>
      </c>
      <c r="AO52" s="147">
        <f t="shared" si="7"/>
        <v>0</v>
      </c>
      <c r="AP52" s="147">
        <f t="shared" si="7"/>
        <v>0</v>
      </c>
      <c r="AQ52" s="1"/>
      <c r="AR52" s="1"/>
    </row>
    <row r="53" spans="1:44" s="61" customFormat="1" ht="22.5" customHeight="1" x14ac:dyDescent="0.35">
      <c r="A53" s="144" t="b">
        <f t="shared" si="0"/>
        <v>1</v>
      </c>
      <c r="B53" s="145"/>
      <c r="C53" s="64"/>
      <c r="D53" s="146"/>
      <c r="E53" s="151">
        <v>0</v>
      </c>
      <c r="F53" s="147">
        <f t="shared" si="2"/>
        <v>0</v>
      </c>
      <c r="G53" s="147">
        <f t="shared" si="7"/>
        <v>0</v>
      </c>
      <c r="H53" s="147">
        <f t="shared" si="7"/>
        <v>0</v>
      </c>
      <c r="I53" s="147">
        <f t="shared" si="7"/>
        <v>0</v>
      </c>
      <c r="J53" s="147">
        <f t="shared" si="7"/>
        <v>0</v>
      </c>
      <c r="K53" s="147">
        <f t="shared" si="7"/>
        <v>0</v>
      </c>
      <c r="L53" s="147">
        <f t="shared" si="7"/>
        <v>0</v>
      </c>
      <c r="M53" s="147">
        <f t="shared" si="7"/>
        <v>0</v>
      </c>
      <c r="N53" s="147">
        <f t="shared" si="7"/>
        <v>0</v>
      </c>
      <c r="O53" s="147">
        <f t="shared" si="7"/>
        <v>0</v>
      </c>
      <c r="P53" s="147">
        <f t="shared" si="7"/>
        <v>0</v>
      </c>
      <c r="Q53" s="147">
        <f t="shared" si="7"/>
        <v>0</v>
      </c>
      <c r="R53" s="147">
        <f t="shared" si="7"/>
        <v>0</v>
      </c>
      <c r="S53" s="147">
        <f t="shared" si="7"/>
        <v>0</v>
      </c>
      <c r="T53" s="147">
        <f t="shared" si="7"/>
        <v>0</v>
      </c>
      <c r="U53" s="147">
        <f t="shared" si="7"/>
        <v>0</v>
      </c>
      <c r="V53" s="147">
        <f t="shared" si="7"/>
        <v>0</v>
      </c>
      <c r="W53" s="147">
        <f t="shared" si="7"/>
        <v>0</v>
      </c>
      <c r="X53" s="147">
        <f t="shared" si="7"/>
        <v>0</v>
      </c>
      <c r="Y53" s="147">
        <f t="shared" si="7"/>
        <v>0</v>
      </c>
      <c r="Z53" s="147">
        <f t="shared" si="7"/>
        <v>0</v>
      </c>
      <c r="AA53" s="147">
        <f t="shared" si="7"/>
        <v>0</v>
      </c>
      <c r="AB53" s="147">
        <f t="shared" si="7"/>
        <v>0</v>
      </c>
      <c r="AC53" s="147">
        <f t="shared" si="7"/>
        <v>0</v>
      </c>
      <c r="AD53" s="147">
        <f t="shared" si="7"/>
        <v>0</v>
      </c>
      <c r="AE53" s="147">
        <f t="shared" si="7"/>
        <v>0</v>
      </c>
      <c r="AF53" s="147">
        <f t="shared" si="7"/>
        <v>0</v>
      </c>
      <c r="AG53" s="147">
        <f t="shared" si="7"/>
        <v>0</v>
      </c>
      <c r="AH53" s="147">
        <f t="shared" si="7"/>
        <v>0</v>
      </c>
      <c r="AI53" s="147">
        <f t="shared" si="7"/>
        <v>0</v>
      </c>
      <c r="AJ53" s="147">
        <f t="shared" si="7"/>
        <v>0</v>
      </c>
      <c r="AK53" s="147">
        <f t="shared" si="7"/>
        <v>0</v>
      </c>
      <c r="AL53" s="147">
        <f t="shared" si="7"/>
        <v>0</v>
      </c>
      <c r="AM53" s="147">
        <f t="shared" si="7"/>
        <v>0</v>
      </c>
      <c r="AN53" s="147">
        <f t="shared" si="7"/>
        <v>0</v>
      </c>
      <c r="AO53" s="147">
        <f t="shared" si="7"/>
        <v>0</v>
      </c>
      <c r="AP53" s="147">
        <f t="shared" si="7"/>
        <v>0</v>
      </c>
      <c r="AQ53" s="1"/>
      <c r="AR53" s="1"/>
    </row>
    <row r="54" spans="1:44" s="61" customFormat="1" ht="22.5" customHeight="1" x14ac:dyDescent="0.35">
      <c r="A54" s="144" t="b">
        <f t="shared" si="0"/>
        <v>1</v>
      </c>
      <c r="B54" s="145"/>
      <c r="C54" s="64"/>
      <c r="D54" s="146"/>
      <c r="E54" s="151">
        <v>0</v>
      </c>
      <c r="F54" s="147">
        <f t="shared" si="2"/>
        <v>0</v>
      </c>
      <c r="G54" s="147">
        <f t="shared" si="7"/>
        <v>0</v>
      </c>
      <c r="H54" s="147">
        <f t="shared" si="7"/>
        <v>0</v>
      </c>
      <c r="I54" s="147">
        <f t="shared" si="7"/>
        <v>0</v>
      </c>
      <c r="J54" s="147">
        <f t="shared" si="7"/>
        <v>0</v>
      </c>
      <c r="K54" s="147">
        <f t="shared" si="7"/>
        <v>0</v>
      </c>
      <c r="L54" s="147">
        <f t="shared" si="7"/>
        <v>0</v>
      </c>
      <c r="M54" s="147">
        <f t="shared" si="7"/>
        <v>0</v>
      </c>
      <c r="N54" s="147">
        <f t="shared" si="7"/>
        <v>0</v>
      </c>
      <c r="O54" s="147">
        <f t="shared" si="7"/>
        <v>0</v>
      </c>
      <c r="P54" s="147">
        <f t="shared" si="7"/>
        <v>0</v>
      </c>
      <c r="Q54" s="147">
        <f t="shared" si="7"/>
        <v>0</v>
      </c>
      <c r="R54" s="147">
        <f t="shared" si="7"/>
        <v>0</v>
      </c>
      <c r="S54" s="147">
        <f t="shared" si="7"/>
        <v>0</v>
      </c>
      <c r="T54" s="147">
        <f t="shared" si="7"/>
        <v>0</v>
      </c>
      <c r="U54" s="147">
        <f t="shared" si="7"/>
        <v>0</v>
      </c>
      <c r="V54" s="147">
        <f t="shared" si="7"/>
        <v>0</v>
      </c>
      <c r="W54" s="147">
        <f t="shared" si="7"/>
        <v>0</v>
      </c>
      <c r="X54" s="147">
        <f t="shared" si="7"/>
        <v>0</v>
      </c>
      <c r="Y54" s="147">
        <f t="shared" si="7"/>
        <v>0</v>
      </c>
      <c r="Z54" s="147">
        <f t="shared" si="7"/>
        <v>0</v>
      </c>
      <c r="AA54" s="147">
        <f t="shared" si="7"/>
        <v>0</v>
      </c>
      <c r="AB54" s="147">
        <f t="shared" si="7"/>
        <v>0</v>
      </c>
      <c r="AC54" s="147">
        <f t="shared" si="7"/>
        <v>0</v>
      </c>
      <c r="AD54" s="147">
        <f t="shared" si="7"/>
        <v>0</v>
      </c>
      <c r="AE54" s="147">
        <f t="shared" si="7"/>
        <v>0</v>
      </c>
      <c r="AF54" s="147">
        <f t="shared" si="7"/>
        <v>0</v>
      </c>
      <c r="AG54" s="147">
        <f t="shared" si="7"/>
        <v>0</v>
      </c>
      <c r="AH54" s="147">
        <f t="shared" si="7"/>
        <v>0</v>
      </c>
      <c r="AI54" s="147">
        <f t="shared" si="7"/>
        <v>0</v>
      </c>
      <c r="AJ54" s="147">
        <f t="shared" si="7"/>
        <v>0</v>
      </c>
      <c r="AK54" s="147">
        <f t="shared" si="7"/>
        <v>0</v>
      </c>
      <c r="AL54" s="147">
        <f t="shared" si="7"/>
        <v>0</v>
      </c>
      <c r="AM54" s="147">
        <f t="shared" si="7"/>
        <v>0</v>
      </c>
      <c r="AN54" s="147">
        <f t="shared" si="7"/>
        <v>0</v>
      </c>
      <c r="AO54" s="147">
        <f t="shared" si="7"/>
        <v>0</v>
      </c>
      <c r="AP54" s="147">
        <f t="shared" si="7"/>
        <v>0</v>
      </c>
      <c r="AQ54" s="1"/>
      <c r="AR54" s="1"/>
    </row>
    <row r="55" spans="1:44" s="61" customFormat="1" ht="22.5" customHeight="1" x14ac:dyDescent="0.35">
      <c r="A55" s="144" t="b">
        <f t="shared" si="0"/>
        <v>1</v>
      </c>
      <c r="B55" s="145"/>
      <c r="C55" s="64"/>
      <c r="D55" s="146"/>
      <c r="E55" s="151">
        <v>0</v>
      </c>
      <c r="F55" s="147">
        <f t="shared" si="2"/>
        <v>0</v>
      </c>
      <c r="G55" s="147">
        <f t="shared" si="7"/>
        <v>0</v>
      </c>
      <c r="H55" s="147">
        <f t="shared" si="7"/>
        <v>0</v>
      </c>
      <c r="I55" s="147">
        <f t="shared" si="7"/>
        <v>0</v>
      </c>
      <c r="J55" s="147">
        <f t="shared" si="7"/>
        <v>0</v>
      </c>
      <c r="K55" s="147">
        <f t="shared" si="7"/>
        <v>0</v>
      </c>
      <c r="L55" s="147">
        <f t="shared" si="7"/>
        <v>0</v>
      </c>
      <c r="M55" s="147">
        <f t="shared" si="7"/>
        <v>0</v>
      </c>
      <c r="N55" s="147">
        <f t="shared" si="7"/>
        <v>0</v>
      </c>
      <c r="O55" s="147">
        <f t="shared" si="7"/>
        <v>0</v>
      </c>
      <c r="P55" s="147">
        <f t="shared" si="7"/>
        <v>0</v>
      </c>
      <c r="Q55" s="147">
        <f t="shared" si="7"/>
        <v>0</v>
      </c>
      <c r="R55" s="147">
        <f t="shared" si="7"/>
        <v>0</v>
      </c>
      <c r="S55" s="147">
        <f t="shared" si="7"/>
        <v>0</v>
      </c>
      <c r="T55" s="147">
        <f t="shared" si="7"/>
        <v>0</v>
      </c>
      <c r="U55" s="147">
        <f t="shared" si="7"/>
        <v>0</v>
      </c>
      <c r="V55" s="147">
        <f t="shared" si="7"/>
        <v>0</v>
      </c>
      <c r="W55" s="147">
        <f t="shared" si="7"/>
        <v>0</v>
      </c>
      <c r="X55" s="147">
        <f t="shared" si="7"/>
        <v>0</v>
      </c>
      <c r="Y55" s="147">
        <f t="shared" si="7"/>
        <v>0</v>
      </c>
      <c r="Z55" s="147">
        <f t="shared" si="7"/>
        <v>0</v>
      </c>
      <c r="AA55" s="147">
        <f t="shared" si="7"/>
        <v>0</v>
      </c>
      <c r="AB55" s="147">
        <f t="shared" si="7"/>
        <v>0</v>
      </c>
      <c r="AC55" s="147">
        <f t="shared" si="7"/>
        <v>0</v>
      </c>
      <c r="AD55" s="147">
        <f t="shared" si="7"/>
        <v>0</v>
      </c>
      <c r="AE55" s="147">
        <f t="shared" si="7"/>
        <v>0</v>
      </c>
      <c r="AF55" s="147">
        <f t="shared" si="7"/>
        <v>0</v>
      </c>
      <c r="AG55" s="147">
        <f t="shared" si="7"/>
        <v>0</v>
      </c>
      <c r="AH55" s="147">
        <f t="shared" si="7"/>
        <v>0</v>
      </c>
      <c r="AI55" s="147">
        <f t="shared" si="7"/>
        <v>0</v>
      </c>
      <c r="AJ55" s="147">
        <f t="shared" si="7"/>
        <v>0</v>
      </c>
      <c r="AK55" s="147">
        <f t="shared" si="7"/>
        <v>0</v>
      </c>
      <c r="AL55" s="147">
        <f t="shared" si="7"/>
        <v>0</v>
      </c>
      <c r="AM55" s="147">
        <f t="shared" si="7"/>
        <v>0</v>
      </c>
      <c r="AN55" s="147">
        <f t="shared" si="7"/>
        <v>0</v>
      </c>
      <c r="AO55" s="147">
        <f t="shared" si="7"/>
        <v>0</v>
      </c>
      <c r="AP55" s="147">
        <f>+(AP99*AP187)+(AP231*AP143)</f>
        <v>0</v>
      </c>
      <c r="AQ55" s="1"/>
      <c r="AR55" s="1"/>
    </row>
    <row r="56" spans="1:44" s="1" customFormat="1" ht="24" customHeight="1" x14ac:dyDescent="0.35">
      <c r="B56" s="113"/>
      <c r="C56" s="58" t="s">
        <v>32</v>
      </c>
      <c r="D56" s="152"/>
      <c r="E56" s="152"/>
      <c r="F56" s="219">
        <f>SUM(F16:F55)</f>
        <v>0</v>
      </c>
      <c r="G56" s="220">
        <f t="shared" ref="G56:AP56" si="8">SUM(G16:G55)</f>
        <v>0</v>
      </c>
      <c r="H56" s="220">
        <f t="shared" si="8"/>
        <v>0</v>
      </c>
      <c r="I56" s="220">
        <f t="shared" si="8"/>
        <v>0</v>
      </c>
      <c r="J56" s="220">
        <f t="shared" si="8"/>
        <v>0</v>
      </c>
      <c r="K56" s="220">
        <f t="shared" si="8"/>
        <v>0</v>
      </c>
      <c r="L56" s="220">
        <f t="shared" si="8"/>
        <v>0</v>
      </c>
      <c r="M56" s="220">
        <f t="shared" si="8"/>
        <v>0</v>
      </c>
      <c r="N56" s="220">
        <f t="shared" si="8"/>
        <v>0</v>
      </c>
      <c r="O56" s="220">
        <f t="shared" si="8"/>
        <v>0</v>
      </c>
      <c r="P56" s="220">
        <f t="shared" si="8"/>
        <v>0</v>
      </c>
      <c r="Q56" s="220">
        <f t="shared" si="8"/>
        <v>0</v>
      </c>
      <c r="R56" s="220">
        <f t="shared" si="8"/>
        <v>0</v>
      </c>
      <c r="S56" s="220">
        <f t="shared" si="8"/>
        <v>0</v>
      </c>
      <c r="T56" s="220">
        <f t="shared" si="8"/>
        <v>0</v>
      </c>
      <c r="U56" s="220">
        <f t="shared" si="8"/>
        <v>0</v>
      </c>
      <c r="V56" s="220">
        <f t="shared" si="8"/>
        <v>0</v>
      </c>
      <c r="W56" s="220">
        <f t="shared" si="8"/>
        <v>0</v>
      </c>
      <c r="X56" s="220">
        <f t="shared" si="8"/>
        <v>0</v>
      </c>
      <c r="Y56" s="220">
        <f t="shared" si="8"/>
        <v>0</v>
      </c>
      <c r="Z56" s="220">
        <f t="shared" si="8"/>
        <v>0</v>
      </c>
      <c r="AA56" s="220">
        <f t="shared" si="8"/>
        <v>0</v>
      </c>
      <c r="AB56" s="220">
        <f t="shared" si="8"/>
        <v>0</v>
      </c>
      <c r="AC56" s="220">
        <f t="shared" si="8"/>
        <v>0</v>
      </c>
      <c r="AD56" s="220">
        <f t="shared" si="8"/>
        <v>0</v>
      </c>
      <c r="AE56" s="220">
        <f t="shared" si="8"/>
        <v>0</v>
      </c>
      <c r="AF56" s="220">
        <f t="shared" si="8"/>
        <v>0</v>
      </c>
      <c r="AG56" s="220">
        <f t="shared" si="8"/>
        <v>0</v>
      </c>
      <c r="AH56" s="220">
        <f t="shared" si="8"/>
        <v>0</v>
      </c>
      <c r="AI56" s="220">
        <f t="shared" si="8"/>
        <v>0</v>
      </c>
      <c r="AJ56" s="220">
        <f t="shared" si="8"/>
        <v>0</v>
      </c>
      <c r="AK56" s="220">
        <f t="shared" si="8"/>
        <v>0</v>
      </c>
      <c r="AL56" s="220">
        <f t="shared" si="8"/>
        <v>0</v>
      </c>
      <c r="AM56" s="220">
        <f t="shared" si="8"/>
        <v>0</v>
      </c>
      <c r="AN56" s="220">
        <f t="shared" si="8"/>
        <v>0</v>
      </c>
      <c r="AO56" s="220">
        <f t="shared" si="8"/>
        <v>0</v>
      </c>
      <c r="AP56" s="220">
        <f t="shared" si="8"/>
        <v>0</v>
      </c>
    </row>
    <row r="57" spans="1:44" s="1" customFormat="1" x14ac:dyDescent="0.35"/>
    <row r="58" spans="1:44" s="62" customFormat="1" ht="30" customHeight="1" x14ac:dyDescent="0.35">
      <c r="A58" s="143"/>
      <c r="B58" s="143"/>
      <c r="C58" s="611" t="s">
        <v>117</v>
      </c>
      <c r="D58" s="612"/>
      <c r="E58" s="613"/>
      <c r="F58" s="85" t="s">
        <v>80</v>
      </c>
      <c r="G58" s="614" t="s">
        <v>82</v>
      </c>
      <c r="H58" s="615"/>
      <c r="I58" s="615"/>
      <c r="J58" s="615"/>
      <c r="K58" s="615"/>
      <c r="L58" s="615"/>
      <c r="M58" s="615"/>
      <c r="N58" s="615"/>
      <c r="O58" s="615"/>
      <c r="P58" s="615"/>
      <c r="Q58" s="615"/>
      <c r="R58" s="615"/>
      <c r="S58" s="614" t="s">
        <v>83</v>
      </c>
      <c r="T58" s="615"/>
      <c r="U58" s="615"/>
      <c r="V58" s="615"/>
      <c r="W58" s="615"/>
      <c r="X58" s="615"/>
      <c r="Y58" s="615"/>
      <c r="Z58" s="615"/>
      <c r="AA58" s="615"/>
      <c r="AB58" s="615"/>
      <c r="AC58" s="615"/>
      <c r="AD58" s="616"/>
      <c r="AE58" s="614" t="s">
        <v>84</v>
      </c>
      <c r="AF58" s="615"/>
      <c r="AG58" s="615"/>
      <c r="AH58" s="615"/>
      <c r="AI58" s="615"/>
      <c r="AJ58" s="615"/>
      <c r="AK58" s="615"/>
      <c r="AL58" s="615"/>
      <c r="AM58" s="615"/>
      <c r="AN58" s="615"/>
      <c r="AO58" s="615"/>
      <c r="AP58" s="615"/>
      <c r="AQ58" s="1"/>
      <c r="AR58" s="143"/>
    </row>
    <row r="59" spans="1:44" s="63" customFormat="1" ht="60" customHeight="1" x14ac:dyDescent="0.35">
      <c r="A59" s="120"/>
      <c r="B59" s="120"/>
      <c r="C59" s="601" t="s">
        <v>116</v>
      </c>
      <c r="D59" s="602"/>
      <c r="E59" s="603"/>
      <c r="F59" s="75" t="str">
        <f t="shared" ref="F59:AP59" si="9">F15</f>
        <v>Month 0 Implementation Costs</v>
      </c>
      <c r="G59" s="60">
        <f t="shared" si="9"/>
        <v>46327</v>
      </c>
      <c r="H59" s="60">
        <f t="shared" si="9"/>
        <v>46358</v>
      </c>
      <c r="I59" s="60">
        <f t="shared" si="9"/>
        <v>46389</v>
      </c>
      <c r="J59" s="60">
        <f t="shared" si="9"/>
        <v>46420</v>
      </c>
      <c r="K59" s="60">
        <f t="shared" si="9"/>
        <v>46451</v>
      </c>
      <c r="L59" s="60">
        <f t="shared" si="9"/>
        <v>46482</v>
      </c>
      <c r="M59" s="60">
        <f t="shared" si="9"/>
        <v>46513</v>
      </c>
      <c r="N59" s="60">
        <f t="shared" si="9"/>
        <v>46544</v>
      </c>
      <c r="O59" s="60">
        <f t="shared" si="9"/>
        <v>46575</v>
      </c>
      <c r="P59" s="60">
        <f t="shared" si="9"/>
        <v>46606</v>
      </c>
      <c r="Q59" s="60">
        <f t="shared" si="9"/>
        <v>46637</v>
      </c>
      <c r="R59" s="60">
        <f t="shared" si="9"/>
        <v>46668</v>
      </c>
      <c r="S59" s="60">
        <f t="shared" si="9"/>
        <v>46699</v>
      </c>
      <c r="T59" s="60">
        <f t="shared" si="9"/>
        <v>46730</v>
      </c>
      <c r="U59" s="60">
        <f t="shared" si="9"/>
        <v>46761</v>
      </c>
      <c r="V59" s="60">
        <f t="shared" si="9"/>
        <v>46792</v>
      </c>
      <c r="W59" s="60">
        <f t="shared" si="9"/>
        <v>46823</v>
      </c>
      <c r="X59" s="60">
        <f t="shared" si="9"/>
        <v>46854</v>
      </c>
      <c r="Y59" s="60">
        <f t="shared" si="9"/>
        <v>46885</v>
      </c>
      <c r="Z59" s="60">
        <f t="shared" si="9"/>
        <v>46916</v>
      </c>
      <c r="AA59" s="60">
        <f t="shared" si="9"/>
        <v>46947</v>
      </c>
      <c r="AB59" s="60">
        <f t="shared" si="9"/>
        <v>46978</v>
      </c>
      <c r="AC59" s="60">
        <f t="shared" si="9"/>
        <v>47009</v>
      </c>
      <c r="AD59" s="60">
        <f t="shared" si="9"/>
        <v>47040</v>
      </c>
      <c r="AE59" s="60">
        <f t="shared" si="9"/>
        <v>47071</v>
      </c>
      <c r="AF59" s="60">
        <f t="shared" si="9"/>
        <v>47102</v>
      </c>
      <c r="AG59" s="60">
        <f t="shared" si="9"/>
        <v>47133</v>
      </c>
      <c r="AH59" s="60">
        <f t="shared" si="9"/>
        <v>47164</v>
      </c>
      <c r="AI59" s="60">
        <f t="shared" si="9"/>
        <v>47195</v>
      </c>
      <c r="AJ59" s="60">
        <f t="shared" si="9"/>
        <v>47226</v>
      </c>
      <c r="AK59" s="60">
        <f t="shared" si="9"/>
        <v>47257</v>
      </c>
      <c r="AL59" s="60">
        <f t="shared" si="9"/>
        <v>47288</v>
      </c>
      <c r="AM59" s="60">
        <f t="shared" si="9"/>
        <v>47319</v>
      </c>
      <c r="AN59" s="60">
        <f t="shared" si="9"/>
        <v>47350</v>
      </c>
      <c r="AO59" s="60">
        <f t="shared" si="9"/>
        <v>47381</v>
      </c>
      <c r="AP59" s="60">
        <f t="shared" si="9"/>
        <v>47412</v>
      </c>
      <c r="AQ59" s="1"/>
      <c r="AR59" s="120"/>
    </row>
    <row r="60" spans="1:44" s="61" customFormat="1" ht="22.5" customHeight="1" x14ac:dyDescent="0.35">
      <c r="A60" s="144" t="b">
        <f t="shared" ref="A60:A99" si="10">IF(--ISERROR(SUM(D60:U60))=0,TRUE,FALSE)</f>
        <v>1</v>
      </c>
      <c r="B60" s="145"/>
      <c r="C60" s="623" t="str">
        <f>IF(C16="","",C16)</f>
        <v/>
      </c>
      <c r="D60" s="624"/>
      <c r="E60" s="154"/>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
      <c r="AR60" s="1"/>
    </row>
    <row r="61" spans="1:44" s="61" customFormat="1" ht="22.5" customHeight="1" x14ac:dyDescent="0.35">
      <c r="A61" s="144" t="b">
        <f t="shared" si="10"/>
        <v>1</v>
      </c>
      <c r="B61" s="145"/>
      <c r="C61" s="622" t="str">
        <f t="shared" ref="C61:C99" si="11">IF(C17="","",C17)</f>
        <v/>
      </c>
      <c r="D61" s="625"/>
      <c r="E61" s="155"/>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
      <c r="AR61" s="1"/>
    </row>
    <row r="62" spans="1:44" s="61" customFormat="1" ht="22.5" customHeight="1" x14ac:dyDescent="0.35">
      <c r="A62" s="144" t="b">
        <f t="shared" si="10"/>
        <v>1</v>
      </c>
      <c r="B62" s="145"/>
      <c r="C62" s="622" t="str">
        <f t="shared" si="11"/>
        <v/>
      </c>
      <c r="D62" s="625"/>
      <c r="E62" s="155"/>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
      <c r="AR62" s="1"/>
    </row>
    <row r="63" spans="1:44" s="61" customFormat="1" ht="22.5" customHeight="1" x14ac:dyDescent="0.35">
      <c r="A63" s="144" t="b">
        <f t="shared" si="10"/>
        <v>1</v>
      </c>
      <c r="B63" s="145"/>
      <c r="C63" s="622" t="str">
        <f t="shared" si="11"/>
        <v/>
      </c>
      <c r="D63" s="625"/>
      <c r="E63" s="155"/>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
      <c r="AR63" s="1"/>
    </row>
    <row r="64" spans="1:44" s="61" customFormat="1" ht="22.5" customHeight="1" x14ac:dyDescent="0.35">
      <c r="A64" s="144" t="b">
        <f t="shared" si="10"/>
        <v>1</v>
      </c>
      <c r="B64" s="145"/>
      <c r="C64" s="622" t="str">
        <f t="shared" si="11"/>
        <v/>
      </c>
      <c r="D64" s="625"/>
      <c r="E64" s="155"/>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
      <c r="AR64" s="1"/>
    </row>
    <row r="65" spans="1:44" s="61" customFormat="1" ht="22.5" customHeight="1" x14ac:dyDescent="0.35">
      <c r="A65" s="144" t="b">
        <f t="shared" si="10"/>
        <v>1</v>
      </c>
      <c r="B65" s="145"/>
      <c r="C65" s="622" t="str">
        <f t="shared" si="11"/>
        <v/>
      </c>
      <c r="D65" s="625"/>
      <c r="E65" s="155"/>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
      <c r="AR65" s="1"/>
    </row>
    <row r="66" spans="1:44" s="61" customFormat="1" ht="22.5" customHeight="1" x14ac:dyDescent="0.35">
      <c r="A66" s="144" t="b">
        <f t="shared" si="10"/>
        <v>1</v>
      </c>
      <c r="B66" s="145"/>
      <c r="C66" s="622" t="str">
        <f t="shared" si="11"/>
        <v/>
      </c>
      <c r="D66" s="625"/>
      <c r="E66" s="155"/>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
      <c r="AR66" s="1"/>
    </row>
    <row r="67" spans="1:44" s="61" customFormat="1" ht="22.5" customHeight="1" x14ac:dyDescent="0.35">
      <c r="A67" s="144" t="b">
        <f t="shared" si="10"/>
        <v>1</v>
      </c>
      <c r="B67" s="145"/>
      <c r="C67" s="622" t="str">
        <f t="shared" si="11"/>
        <v/>
      </c>
      <c r="D67" s="625"/>
      <c r="E67" s="155"/>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
      <c r="AR67" s="1"/>
    </row>
    <row r="68" spans="1:44" s="61" customFormat="1" ht="22.5" customHeight="1" x14ac:dyDescent="0.35">
      <c r="A68" s="144" t="b">
        <f t="shared" si="10"/>
        <v>1</v>
      </c>
      <c r="B68" s="145"/>
      <c r="C68" s="622" t="str">
        <f t="shared" si="11"/>
        <v/>
      </c>
      <c r="D68" s="625"/>
      <c r="E68" s="155"/>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6"/>
      <c r="AP68" s="146"/>
      <c r="AQ68" s="1"/>
      <c r="AR68" s="1"/>
    </row>
    <row r="69" spans="1:44" s="61" customFormat="1" ht="22.5" customHeight="1" x14ac:dyDescent="0.35">
      <c r="A69" s="144" t="b">
        <f t="shared" si="10"/>
        <v>1</v>
      </c>
      <c r="B69" s="145"/>
      <c r="C69" s="622" t="str">
        <f t="shared" si="11"/>
        <v/>
      </c>
      <c r="D69" s="625"/>
      <c r="E69" s="155"/>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6"/>
      <c r="AP69" s="146"/>
      <c r="AQ69" s="1"/>
      <c r="AR69" s="1"/>
    </row>
    <row r="70" spans="1:44" s="61" customFormat="1" ht="22.5" customHeight="1" x14ac:dyDescent="0.35">
      <c r="A70" s="144" t="b">
        <f t="shared" si="10"/>
        <v>1</v>
      </c>
      <c r="B70" s="145"/>
      <c r="C70" s="622" t="str">
        <f t="shared" si="11"/>
        <v/>
      </c>
      <c r="D70" s="625"/>
      <c r="E70" s="155"/>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
      <c r="AR70" s="1"/>
    </row>
    <row r="71" spans="1:44" s="61" customFormat="1" ht="22.5" customHeight="1" x14ac:dyDescent="0.35">
      <c r="A71" s="144" t="b">
        <f t="shared" si="10"/>
        <v>1</v>
      </c>
      <c r="B71" s="145"/>
      <c r="C71" s="622" t="str">
        <f t="shared" si="11"/>
        <v/>
      </c>
      <c r="D71" s="625"/>
      <c r="E71" s="155"/>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
      <c r="AR71" s="1"/>
    </row>
    <row r="72" spans="1:44" s="61" customFormat="1" ht="22.5" customHeight="1" x14ac:dyDescent="0.35">
      <c r="A72" s="144" t="b">
        <f t="shared" si="10"/>
        <v>1</v>
      </c>
      <c r="B72" s="145"/>
      <c r="C72" s="622" t="str">
        <f t="shared" si="11"/>
        <v/>
      </c>
      <c r="D72" s="625"/>
      <c r="E72" s="155"/>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
      <c r="AR72" s="1"/>
    </row>
    <row r="73" spans="1:44" s="61" customFormat="1" ht="22.5" customHeight="1" x14ac:dyDescent="0.35">
      <c r="A73" s="144" t="b">
        <f t="shared" si="10"/>
        <v>1</v>
      </c>
      <c r="B73" s="145"/>
      <c r="C73" s="622" t="str">
        <f t="shared" si="11"/>
        <v/>
      </c>
      <c r="D73" s="625"/>
      <c r="E73" s="155"/>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
      <c r="AR73" s="1"/>
    </row>
    <row r="74" spans="1:44" s="61" customFormat="1" ht="22.5" customHeight="1" x14ac:dyDescent="0.35">
      <c r="A74" s="144" t="b">
        <f t="shared" si="10"/>
        <v>1</v>
      </c>
      <c r="B74" s="145"/>
      <c r="C74" s="622" t="str">
        <f t="shared" si="11"/>
        <v/>
      </c>
      <c r="D74" s="625"/>
      <c r="E74" s="155"/>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
      <c r="AR74" s="1"/>
    </row>
    <row r="75" spans="1:44" s="61" customFormat="1" ht="22.5" customHeight="1" x14ac:dyDescent="0.35">
      <c r="A75" s="144" t="b">
        <f t="shared" si="10"/>
        <v>1</v>
      </c>
      <c r="B75" s="145"/>
      <c r="C75" s="622" t="str">
        <f t="shared" si="11"/>
        <v/>
      </c>
      <c r="D75" s="625"/>
      <c r="E75" s="155"/>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
      <c r="AR75" s="1"/>
    </row>
    <row r="76" spans="1:44" s="61" customFormat="1" ht="22.5" customHeight="1" x14ac:dyDescent="0.35">
      <c r="A76" s="144" t="b">
        <f t="shared" si="10"/>
        <v>1</v>
      </c>
      <c r="B76" s="145"/>
      <c r="C76" s="622" t="str">
        <f t="shared" si="11"/>
        <v/>
      </c>
      <c r="D76" s="625"/>
      <c r="E76" s="155"/>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
      <c r="AR76" s="1"/>
    </row>
    <row r="77" spans="1:44" s="61" customFormat="1" ht="22.5" customHeight="1" x14ac:dyDescent="0.35">
      <c r="A77" s="144" t="b">
        <f t="shared" si="10"/>
        <v>1</v>
      </c>
      <c r="B77" s="145"/>
      <c r="C77" s="622" t="str">
        <f t="shared" si="11"/>
        <v/>
      </c>
      <c r="D77" s="625"/>
      <c r="E77" s="155"/>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
      <c r="AR77" s="1"/>
    </row>
    <row r="78" spans="1:44" s="61" customFormat="1" ht="22.5" customHeight="1" x14ac:dyDescent="0.35">
      <c r="A78" s="144" t="b">
        <f t="shared" si="10"/>
        <v>1</v>
      </c>
      <c r="B78" s="145"/>
      <c r="C78" s="622" t="str">
        <f t="shared" si="11"/>
        <v/>
      </c>
      <c r="D78" s="625"/>
      <c r="E78" s="155"/>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
      <c r="AR78" s="1"/>
    </row>
    <row r="79" spans="1:44" s="61" customFormat="1" ht="22.5" customHeight="1" x14ac:dyDescent="0.35">
      <c r="A79" s="144" t="b">
        <f t="shared" si="10"/>
        <v>1</v>
      </c>
      <c r="B79" s="145"/>
      <c r="C79" s="622" t="str">
        <f t="shared" si="11"/>
        <v/>
      </c>
      <c r="D79" s="625"/>
      <c r="E79" s="155"/>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
      <c r="AR79" s="1"/>
    </row>
    <row r="80" spans="1:44" s="61" customFormat="1" ht="22.5" customHeight="1" x14ac:dyDescent="0.35">
      <c r="A80" s="144" t="b">
        <f t="shared" si="10"/>
        <v>1</v>
      </c>
      <c r="B80" s="145"/>
      <c r="C80" s="622" t="str">
        <f t="shared" si="11"/>
        <v/>
      </c>
      <c r="D80" s="625"/>
      <c r="E80" s="155"/>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
      <c r="AR80" s="1"/>
    </row>
    <row r="81" spans="1:44" s="61" customFormat="1" ht="22.5" customHeight="1" x14ac:dyDescent="0.35">
      <c r="A81" s="144" t="b">
        <f t="shared" si="10"/>
        <v>1</v>
      </c>
      <c r="B81" s="145"/>
      <c r="C81" s="622" t="str">
        <f t="shared" si="11"/>
        <v/>
      </c>
      <c r="D81" s="625"/>
      <c r="E81" s="155"/>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
      <c r="AR81" s="1"/>
    </row>
    <row r="82" spans="1:44" s="61" customFormat="1" ht="22.5" customHeight="1" x14ac:dyDescent="0.35">
      <c r="A82" s="144" t="b">
        <f t="shared" si="10"/>
        <v>1</v>
      </c>
      <c r="B82" s="145"/>
      <c r="C82" s="622" t="str">
        <f t="shared" si="11"/>
        <v/>
      </c>
      <c r="D82" s="625"/>
      <c r="E82" s="155"/>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
      <c r="AR82" s="1"/>
    </row>
    <row r="83" spans="1:44" s="61" customFormat="1" ht="22.5" customHeight="1" x14ac:dyDescent="0.35">
      <c r="A83" s="144" t="b">
        <f t="shared" si="10"/>
        <v>1</v>
      </c>
      <c r="B83" s="145"/>
      <c r="C83" s="622" t="str">
        <f t="shared" si="11"/>
        <v/>
      </c>
      <c r="D83" s="625"/>
      <c r="E83" s="155"/>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
      <c r="AR83" s="1"/>
    </row>
    <row r="84" spans="1:44" s="61" customFormat="1" ht="22.5" customHeight="1" x14ac:dyDescent="0.35">
      <c r="A84" s="144" t="b">
        <f t="shared" si="10"/>
        <v>1</v>
      </c>
      <c r="B84" s="145"/>
      <c r="C84" s="622" t="str">
        <f t="shared" si="11"/>
        <v/>
      </c>
      <c r="D84" s="625"/>
      <c r="E84" s="155"/>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
      <c r="AR84" s="1"/>
    </row>
    <row r="85" spans="1:44" s="61" customFormat="1" ht="22.5" customHeight="1" x14ac:dyDescent="0.35">
      <c r="A85" s="144" t="b">
        <f t="shared" si="10"/>
        <v>1</v>
      </c>
      <c r="B85" s="145"/>
      <c r="C85" s="622" t="str">
        <f t="shared" si="11"/>
        <v/>
      </c>
      <c r="D85" s="625"/>
      <c r="E85" s="155"/>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
      <c r="AR85" s="1"/>
    </row>
    <row r="86" spans="1:44" s="61" customFormat="1" ht="22.5" customHeight="1" x14ac:dyDescent="0.35">
      <c r="A86" s="144" t="b">
        <f t="shared" si="10"/>
        <v>1</v>
      </c>
      <c r="B86" s="145"/>
      <c r="C86" s="622" t="str">
        <f t="shared" si="11"/>
        <v/>
      </c>
      <c r="D86" s="625"/>
      <c r="E86" s="155"/>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
      <c r="AR86" s="1"/>
    </row>
    <row r="87" spans="1:44" s="61" customFormat="1" ht="22.5" customHeight="1" x14ac:dyDescent="0.35">
      <c r="A87" s="144" t="b">
        <f t="shared" si="10"/>
        <v>1</v>
      </c>
      <c r="B87" s="145"/>
      <c r="C87" s="622" t="str">
        <f t="shared" si="11"/>
        <v/>
      </c>
      <c r="D87" s="625"/>
      <c r="E87" s="155"/>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
      <c r="AR87" s="1"/>
    </row>
    <row r="88" spans="1:44" s="61" customFormat="1" ht="22.5" customHeight="1" x14ac:dyDescent="0.35">
      <c r="A88" s="144" t="b">
        <f t="shared" si="10"/>
        <v>1</v>
      </c>
      <c r="B88" s="145"/>
      <c r="C88" s="622" t="str">
        <f t="shared" si="11"/>
        <v/>
      </c>
      <c r="D88" s="625"/>
      <c r="E88" s="155"/>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
      <c r="AR88" s="1"/>
    </row>
    <row r="89" spans="1:44" s="61" customFormat="1" ht="22.5" customHeight="1" x14ac:dyDescent="0.35">
      <c r="A89" s="144" t="b">
        <f t="shared" si="10"/>
        <v>1</v>
      </c>
      <c r="B89" s="145"/>
      <c r="C89" s="622" t="str">
        <f t="shared" si="11"/>
        <v/>
      </c>
      <c r="D89" s="625"/>
      <c r="E89" s="155"/>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
      <c r="AR89" s="1"/>
    </row>
    <row r="90" spans="1:44" s="61" customFormat="1" ht="22.5" customHeight="1" x14ac:dyDescent="0.35">
      <c r="A90" s="144" t="b">
        <f t="shared" si="10"/>
        <v>1</v>
      </c>
      <c r="B90" s="145"/>
      <c r="C90" s="622" t="str">
        <f t="shared" si="11"/>
        <v/>
      </c>
      <c r="D90" s="625"/>
      <c r="E90" s="155"/>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
      <c r="AR90" s="1"/>
    </row>
    <row r="91" spans="1:44" s="61" customFormat="1" ht="22.5" customHeight="1" x14ac:dyDescent="0.35">
      <c r="A91" s="144" t="b">
        <f t="shared" si="10"/>
        <v>1</v>
      </c>
      <c r="B91" s="145"/>
      <c r="C91" s="622" t="str">
        <f t="shared" si="11"/>
        <v/>
      </c>
      <c r="D91" s="625"/>
      <c r="E91" s="155"/>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
      <c r="AR91" s="1"/>
    </row>
    <row r="92" spans="1:44" s="61" customFormat="1" ht="22.5" customHeight="1" x14ac:dyDescent="0.35">
      <c r="A92" s="144" t="b">
        <f t="shared" si="10"/>
        <v>1</v>
      </c>
      <c r="B92" s="145"/>
      <c r="C92" s="622" t="str">
        <f t="shared" si="11"/>
        <v/>
      </c>
      <c r="D92" s="625"/>
      <c r="E92" s="155"/>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
      <c r="AR92" s="1"/>
    </row>
    <row r="93" spans="1:44" s="61" customFormat="1" ht="22.5" customHeight="1" x14ac:dyDescent="0.35">
      <c r="A93" s="144" t="b">
        <f t="shared" si="10"/>
        <v>1</v>
      </c>
      <c r="B93" s="145"/>
      <c r="C93" s="622" t="str">
        <f t="shared" si="11"/>
        <v/>
      </c>
      <c r="D93" s="625"/>
      <c r="E93" s="155"/>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
      <c r="AR93" s="1"/>
    </row>
    <row r="94" spans="1:44" s="61" customFormat="1" ht="22.5" customHeight="1" x14ac:dyDescent="0.35">
      <c r="A94" s="144" t="b">
        <f t="shared" si="10"/>
        <v>1</v>
      </c>
      <c r="B94" s="145"/>
      <c r="C94" s="622" t="str">
        <f t="shared" si="11"/>
        <v/>
      </c>
      <c r="D94" s="625"/>
      <c r="E94" s="155"/>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
      <c r="AR94" s="1"/>
    </row>
    <row r="95" spans="1:44" s="61" customFormat="1" ht="22.5" customHeight="1" x14ac:dyDescent="0.35">
      <c r="A95" s="144" t="b">
        <f t="shared" si="10"/>
        <v>1</v>
      </c>
      <c r="B95" s="145"/>
      <c r="C95" s="622" t="str">
        <f t="shared" si="11"/>
        <v/>
      </c>
      <c r="D95" s="625"/>
      <c r="E95" s="155"/>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
      <c r="AR95" s="1"/>
    </row>
    <row r="96" spans="1:44" s="61" customFormat="1" ht="22.5" customHeight="1" x14ac:dyDescent="0.35">
      <c r="A96" s="144" t="b">
        <f t="shared" si="10"/>
        <v>1</v>
      </c>
      <c r="B96" s="145"/>
      <c r="C96" s="622" t="str">
        <f t="shared" si="11"/>
        <v/>
      </c>
      <c r="D96" s="625"/>
      <c r="E96" s="155"/>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
      <c r="AR96" s="1"/>
    </row>
    <row r="97" spans="1:44" s="61" customFormat="1" ht="22.5" customHeight="1" x14ac:dyDescent="0.35">
      <c r="A97" s="144" t="b">
        <f t="shared" si="10"/>
        <v>1</v>
      </c>
      <c r="B97" s="145"/>
      <c r="C97" s="622" t="str">
        <f t="shared" si="11"/>
        <v/>
      </c>
      <c r="D97" s="625"/>
      <c r="E97" s="155"/>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
      <c r="AR97" s="1"/>
    </row>
    <row r="98" spans="1:44" s="61" customFormat="1" ht="22.5" customHeight="1" x14ac:dyDescent="0.35">
      <c r="A98" s="144" t="b">
        <f t="shared" si="10"/>
        <v>1</v>
      </c>
      <c r="B98" s="145"/>
      <c r="C98" s="622" t="str">
        <f t="shared" si="11"/>
        <v/>
      </c>
      <c r="D98" s="625"/>
      <c r="E98" s="155"/>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
      <c r="AR98" s="1"/>
    </row>
    <row r="99" spans="1:44" s="61" customFormat="1" ht="22.5" customHeight="1" x14ac:dyDescent="0.35">
      <c r="A99" s="144" t="b">
        <f t="shared" si="10"/>
        <v>1</v>
      </c>
      <c r="B99" s="145"/>
      <c r="C99" s="622" t="str">
        <f t="shared" si="11"/>
        <v/>
      </c>
      <c r="D99" s="625"/>
      <c r="E99" s="155"/>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
      <c r="AR99" s="1"/>
    </row>
    <row r="100" spans="1:44" s="1" customFormat="1" ht="24" customHeight="1" x14ac:dyDescent="0.35">
      <c r="B100" s="113"/>
      <c r="C100" s="619" t="s">
        <v>118</v>
      </c>
      <c r="D100" s="607"/>
      <c r="E100" s="620"/>
      <c r="F100" s="149">
        <f t="shared" ref="F100:AP100" si="12">SUM(F60:F99)</f>
        <v>0</v>
      </c>
      <c r="G100" s="149">
        <f t="shared" si="12"/>
        <v>0</v>
      </c>
      <c r="H100" s="149">
        <f t="shared" si="12"/>
        <v>0</v>
      </c>
      <c r="I100" s="149">
        <f t="shared" si="12"/>
        <v>0</v>
      </c>
      <c r="J100" s="149">
        <f t="shared" si="12"/>
        <v>0</v>
      </c>
      <c r="K100" s="149">
        <f t="shared" si="12"/>
        <v>0</v>
      </c>
      <c r="L100" s="149">
        <f t="shared" si="12"/>
        <v>0</v>
      </c>
      <c r="M100" s="149">
        <f t="shared" si="12"/>
        <v>0</v>
      </c>
      <c r="N100" s="149">
        <f t="shared" si="12"/>
        <v>0</v>
      </c>
      <c r="O100" s="149">
        <f t="shared" si="12"/>
        <v>0</v>
      </c>
      <c r="P100" s="149">
        <f t="shared" si="12"/>
        <v>0</v>
      </c>
      <c r="Q100" s="149">
        <f t="shared" si="12"/>
        <v>0</v>
      </c>
      <c r="R100" s="149">
        <f t="shared" si="12"/>
        <v>0</v>
      </c>
      <c r="S100" s="149">
        <f t="shared" si="12"/>
        <v>0</v>
      </c>
      <c r="T100" s="149">
        <f t="shared" si="12"/>
        <v>0</v>
      </c>
      <c r="U100" s="149">
        <f t="shared" si="12"/>
        <v>0</v>
      </c>
      <c r="V100" s="149">
        <f t="shared" si="12"/>
        <v>0</v>
      </c>
      <c r="W100" s="149">
        <f t="shared" si="12"/>
        <v>0</v>
      </c>
      <c r="X100" s="149">
        <f t="shared" si="12"/>
        <v>0</v>
      </c>
      <c r="Y100" s="149">
        <f t="shared" si="12"/>
        <v>0</v>
      </c>
      <c r="Z100" s="149">
        <f t="shared" si="12"/>
        <v>0</v>
      </c>
      <c r="AA100" s="149">
        <f t="shared" si="12"/>
        <v>0</v>
      </c>
      <c r="AB100" s="149">
        <f t="shared" si="12"/>
        <v>0</v>
      </c>
      <c r="AC100" s="149">
        <f t="shared" si="12"/>
        <v>0</v>
      </c>
      <c r="AD100" s="149">
        <f t="shared" si="12"/>
        <v>0</v>
      </c>
      <c r="AE100" s="149">
        <f t="shared" si="12"/>
        <v>0</v>
      </c>
      <c r="AF100" s="149">
        <f t="shared" si="12"/>
        <v>0</v>
      </c>
      <c r="AG100" s="149">
        <f t="shared" si="12"/>
        <v>0</v>
      </c>
      <c r="AH100" s="149">
        <f t="shared" si="12"/>
        <v>0</v>
      </c>
      <c r="AI100" s="149">
        <f t="shared" si="12"/>
        <v>0</v>
      </c>
      <c r="AJ100" s="149">
        <f t="shared" si="12"/>
        <v>0</v>
      </c>
      <c r="AK100" s="149">
        <f t="shared" si="12"/>
        <v>0</v>
      </c>
      <c r="AL100" s="149">
        <f t="shared" si="12"/>
        <v>0</v>
      </c>
      <c r="AM100" s="149">
        <f t="shared" si="12"/>
        <v>0</v>
      </c>
      <c r="AN100" s="149">
        <f t="shared" si="12"/>
        <v>0</v>
      </c>
      <c r="AO100" s="149">
        <f t="shared" si="12"/>
        <v>0</v>
      </c>
      <c r="AP100" s="149">
        <f t="shared" si="12"/>
        <v>0</v>
      </c>
    </row>
    <row r="101" spans="1:44" s="1" customFormat="1" x14ac:dyDescent="0.35"/>
    <row r="102" spans="1:44" s="62" customFormat="1" ht="30" customHeight="1" x14ac:dyDescent="0.35">
      <c r="A102" s="143"/>
      <c r="B102" s="143"/>
      <c r="C102" s="611" t="s">
        <v>262</v>
      </c>
      <c r="D102" s="612"/>
      <c r="E102" s="613"/>
      <c r="F102" s="85" t="s">
        <v>80</v>
      </c>
      <c r="G102" s="614" t="s">
        <v>82</v>
      </c>
      <c r="H102" s="615"/>
      <c r="I102" s="615"/>
      <c r="J102" s="615"/>
      <c r="K102" s="615"/>
      <c r="L102" s="615"/>
      <c r="M102" s="615"/>
      <c r="N102" s="615"/>
      <c r="O102" s="615"/>
      <c r="P102" s="615"/>
      <c r="Q102" s="615"/>
      <c r="R102" s="615"/>
      <c r="S102" s="614" t="s">
        <v>83</v>
      </c>
      <c r="T102" s="615"/>
      <c r="U102" s="615"/>
      <c r="V102" s="615"/>
      <c r="W102" s="615"/>
      <c r="X102" s="615"/>
      <c r="Y102" s="615"/>
      <c r="Z102" s="615"/>
      <c r="AA102" s="615"/>
      <c r="AB102" s="615"/>
      <c r="AC102" s="615"/>
      <c r="AD102" s="616"/>
      <c r="AE102" s="614" t="s">
        <v>84</v>
      </c>
      <c r="AF102" s="615"/>
      <c r="AG102" s="615"/>
      <c r="AH102" s="615"/>
      <c r="AI102" s="615"/>
      <c r="AJ102" s="615"/>
      <c r="AK102" s="615"/>
      <c r="AL102" s="615"/>
      <c r="AM102" s="615"/>
      <c r="AN102" s="615"/>
      <c r="AO102" s="615"/>
      <c r="AP102" s="615"/>
      <c r="AQ102" s="1"/>
      <c r="AR102" s="143"/>
    </row>
    <row r="103" spans="1:44" s="63" customFormat="1" ht="59.25" customHeight="1" x14ac:dyDescent="0.35">
      <c r="A103" s="120"/>
      <c r="B103" s="120"/>
      <c r="C103" s="596" t="s">
        <v>116</v>
      </c>
      <c r="D103" s="597"/>
      <c r="E103" s="598"/>
      <c r="F103" s="75" t="str">
        <f>F15</f>
        <v>Month 0 Implementation Costs</v>
      </c>
      <c r="G103" s="60">
        <f t="shared" ref="G103:AP103" si="13">G59</f>
        <v>46327</v>
      </c>
      <c r="H103" s="60">
        <f t="shared" si="13"/>
        <v>46358</v>
      </c>
      <c r="I103" s="60">
        <f t="shared" si="13"/>
        <v>46389</v>
      </c>
      <c r="J103" s="60">
        <f t="shared" si="13"/>
        <v>46420</v>
      </c>
      <c r="K103" s="60">
        <f t="shared" si="13"/>
        <v>46451</v>
      </c>
      <c r="L103" s="60">
        <f t="shared" si="13"/>
        <v>46482</v>
      </c>
      <c r="M103" s="60">
        <f t="shared" si="13"/>
        <v>46513</v>
      </c>
      <c r="N103" s="60">
        <f t="shared" si="13"/>
        <v>46544</v>
      </c>
      <c r="O103" s="60">
        <f t="shared" si="13"/>
        <v>46575</v>
      </c>
      <c r="P103" s="60">
        <f t="shared" si="13"/>
        <v>46606</v>
      </c>
      <c r="Q103" s="60">
        <f t="shared" si="13"/>
        <v>46637</v>
      </c>
      <c r="R103" s="60">
        <f t="shared" si="13"/>
        <v>46668</v>
      </c>
      <c r="S103" s="60">
        <f t="shared" si="13"/>
        <v>46699</v>
      </c>
      <c r="T103" s="60">
        <f t="shared" si="13"/>
        <v>46730</v>
      </c>
      <c r="U103" s="60">
        <f t="shared" si="13"/>
        <v>46761</v>
      </c>
      <c r="V103" s="60">
        <f t="shared" si="13"/>
        <v>46792</v>
      </c>
      <c r="W103" s="60">
        <f t="shared" si="13"/>
        <v>46823</v>
      </c>
      <c r="X103" s="60">
        <f t="shared" si="13"/>
        <v>46854</v>
      </c>
      <c r="Y103" s="60">
        <f t="shared" si="13"/>
        <v>46885</v>
      </c>
      <c r="Z103" s="60">
        <f t="shared" si="13"/>
        <v>46916</v>
      </c>
      <c r="AA103" s="60">
        <f t="shared" si="13"/>
        <v>46947</v>
      </c>
      <c r="AB103" s="60">
        <f t="shared" si="13"/>
        <v>46978</v>
      </c>
      <c r="AC103" s="60">
        <f t="shared" si="13"/>
        <v>47009</v>
      </c>
      <c r="AD103" s="60">
        <f t="shared" si="13"/>
        <v>47040</v>
      </c>
      <c r="AE103" s="60">
        <f t="shared" si="13"/>
        <v>47071</v>
      </c>
      <c r="AF103" s="60">
        <f t="shared" si="13"/>
        <v>47102</v>
      </c>
      <c r="AG103" s="60">
        <f t="shared" si="13"/>
        <v>47133</v>
      </c>
      <c r="AH103" s="60">
        <f t="shared" si="13"/>
        <v>47164</v>
      </c>
      <c r="AI103" s="60">
        <f t="shared" si="13"/>
        <v>47195</v>
      </c>
      <c r="AJ103" s="60">
        <f t="shared" si="13"/>
        <v>47226</v>
      </c>
      <c r="AK103" s="60">
        <f t="shared" si="13"/>
        <v>47257</v>
      </c>
      <c r="AL103" s="60">
        <f t="shared" si="13"/>
        <v>47288</v>
      </c>
      <c r="AM103" s="60">
        <f t="shared" si="13"/>
        <v>47319</v>
      </c>
      <c r="AN103" s="60">
        <f t="shared" si="13"/>
        <v>47350</v>
      </c>
      <c r="AO103" s="60">
        <f t="shared" si="13"/>
        <v>47381</v>
      </c>
      <c r="AP103" s="60">
        <f t="shared" si="13"/>
        <v>47412</v>
      </c>
      <c r="AQ103" s="1"/>
      <c r="AR103" s="120"/>
    </row>
    <row r="104" spans="1:44" s="61" customFormat="1" ht="22.5" customHeight="1" x14ac:dyDescent="0.35">
      <c r="A104" s="144" t="b">
        <f t="shared" ref="A104:A143" si="14">IF(--ISERROR(SUM(D104:U104))=0,TRUE,FALSE)</f>
        <v>1</v>
      </c>
      <c r="B104" s="145"/>
      <c r="C104" s="623" t="str">
        <f t="shared" ref="C104:C143" si="15">IF(C16="","",C16)</f>
        <v/>
      </c>
      <c r="D104" s="624"/>
      <c r="E104" s="156"/>
      <c r="F104" s="148"/>
      <c r="G104" s="148"/>
      <c r="H104" s="148"/>
      <c r="I104" s="148"/>
      <c r="J104" s="148"/>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
      <c r="AR104" s="1"/>
    </row>
    <row r="105" spans="1:44" s="61" customFormat="1" ht="22.5" customHeight="1" x14ac:dyDescent="0.35">
      <c r="A105" s="144" t="b">
        <f t="shared" si="14"/>
        <v>1</v>
      </c>
      <c r="B105" s="145"/>
      <c r="C105" s="621" t="str">
        <f t="shared" si="15"/>
        <v/>
      </c>
      <c r="D105" s="622"/>
      <c r="E105" s="155"/>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
      <c r="AR105" s="1"/>
    </row>
    <row r="106" spans="1:44" s="61" customFormat="1" ht="22.5" customHeight="1" x14ac:dyDescent="0.35">
      <c r="A106" s="144" t="b">
        <f t="shared" si="14"/>
        <v>1</v>
      </c>
      <c r="B106" s="145"/>
      <c r="C106" s="621" t="str">
        <f t="shared" si="15"/>
        <v/>
      </c>
      <c r="D106" s="622"/>
      <c r="E106" s="155"/>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
      <c r="AR106" s="1"/>
    </row>
    <row r="107" spans="1:44" s="61" customFormat="1" ht="22.5" customHeight="1" x14ac:dyDescent="0.35">
      <c r="A107" s="144" t="b">
        <f t="shared" si="14"/>
        <v>1</v>
      </c>
      <c r="B107" s="145"/>
      <c r="C107" s="621" t="str">
        <f t="shared" si="15"/>
        <v/>
      </c>
      <c r="D107" s="622"/>
      <c r="E107" s="155"/>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
      <c r="AR107" s="1"/>
    </row>
    <row r="108" spans="1:44" s="61" customFormat="1" ht="22.5" customHeight="1" x14ac:dyDescent="0.35">
      <c r="A108" s="144" t="b">
        <f t="shared" si="14"/>
        <v>1</v>
      </c>
      <c r="B108" s="145"/>
      <c r="C108" s="621" t="str">
        <f t="shared" si="15"/>
        <v/>
      </c>
      <c r="D108" s="622"/>
      <c r="E108" s="155"/>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
      <c r="AR108" s="1"/>
    </row>
    <row r="109" spans="1:44" s="61" customFormat="1" ht="22.5" customHeight="1" x14ac:dyDescent="0.35">
      <c r="A109" s="144" t="b">
        <f t="shared" si="14"/>
        <v>1</v>
      </c>
      <c r="B109" s="145"/>
      <c r="C109" s="621" t="str">
        <f t="shared" si="15"/>
        <v/>
      </c>
      <c r="D109" s="622"/>
      <c r="E109" s="155"/>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
      <c r="AR109" s="1"/>
    </row>
    <row r="110" spans="1:44" s="61" customFormat="1" ht="22.5" customHeight="1" x14ac:dyDescent="0.35">
      <c r="A110" s="144" t="b">
        <f t="shared" si="14"/>
        <v>1</v>
      </c>
      <c r="B110" s="145"/>
      <c r="C110" s="621" t="str">
        <f t="shared" si="15"/>
        <v/>
      </c>
      <c r="D110" s="622"/>
      <c r="E110" s="155"/>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
      <c r="AR110" s="1"/>
    </row>
    <row r="111" spans="1:44" s="61" customFormat="1" ht="22.5" customHeight="1" x14ac:dyDescent="0.35">
      <c r="A111" s="144" t="b">
        <f t="shared" si="14"/>
        <v>1</v>
      </c>
      <c r="B111" s="145"/>
      <c r="C111" s="621" t="str">
        <f t="shared" si="15"/>
        <v/>
      </c>
      <c r="D111" s="622"/>
      <c r="E111" s="155"/>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
      <c r="AR111" s="1"/>
    </row>
    <row r="112" spans="1:44" s="61" customFormat="1" ht="22.5" customHeight="1" x14ac:dyDescent="0.35">
      <c r="A112" s="144" t="b">
        <f t="shared" si="14"/>
        <v>1</v>
      </c>
      <c r="B112" s="145"/>
      <c r="C112" s="621" t="str">
        <f t="shared" si="15"/>
        <v/>
      </c>
      <c r="D112" s="622"/>
      <c r="E112" s="155"/>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
      <c r="AR112" s="1"/>
    </row>
    <row r="113" spans="1:44" s="61" customFormat="1" ht="22.5" customHeight="1" x14ac:dyDescent="0.35">
      <c r="A113" s="144" t="b">
        <f t="shared" si="14"/>
        <v>1</v>
      </c>
      <c r="B113" s="145"/>
      <c r="C113" s="621" t="str">
        <f t="shared" si="15"/>
        <v/>
      </c>
      <c r="D113" s="622"/>
      <c r="E113" s="155"/>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
      <c r="AR113" s="1"/>
    </row>
    <row r="114" spans="1:44" s="61" customFormat="1" ht="22.5" customHeight="1" x14ac:dyDescent="0.35">
      <c r="A114" s="144" t="b">
        <f t="shared" si="14"/>
        <v>1</v>
      </c>
      <c r="B114" s="145"/>
      <c r="C114" s="621" t="str">
        <f t="shared" si="15"/>
        <v/>
      </c>
      <c r="D114" s="622"/>
      <c r="E114" s="155"/>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
      <c r="AR114" s="1"/>
    </row>
    <row r="115" spans="1:44" s="61" customFormat="1" ht="22.5" customHeight="1" x14ac:dyDescent="0.35">
      <c r="A115" s="144" t="b">
        <f t="shared" si="14"/>
        <v>1</v>
      </c>
      <c r="B115" s="145"/>
      <c r="C115" s="621" t="str">
        <f t="shared" si="15"/>
        <v/>
      </c>
      <c r="D115" s="622"/>
      <c r="E115" s="155"/>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
      <c r="AR115" s="1"/>
    </row>
    <row r="116" spans="1:44" s="61" customFormat="1" ht="22.5" customHeight="1" x14ac:dyDescent="0.35">
      <c r="A116" s="144" t="b">
        <f t="shared" si="14"/>
        <v>1</v>
      </c>
      <c r="B116" s="145"/>
      <c r="C116" s="621" t="str">
        <f t="shared" si="15"/>
        <v/>
      </c>
      <c r="D116" s="622"/>
      <c r="E116" s="155"/>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
      <c r="AR116" s="1"/>
    </row>
    <row r="117" spans="1:44" s="61" customFormat="1" ht="22.5" customHeight="1" x14ac:dyDescent="0.35">
      <c r="A117" s="144" t="b">
        <f t="shared" si="14"/>
        <v>1</v>
      </c>
      <c r="B117" s="145"/>
      <c r="C117" s="621" t="str">
        <f t="shared" si="15"/>
        <v/>
      </c>
      <c r="D117" s="622"/>
      <c r="E117" s="155"/>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
      <c r="AR117" s="1"/>
    </row>
    <row r="118" spans="1:44" s="61" customFormat="1" ht="22.5" customHeight="1" x14ac:dyDescent="0.35">
      <c r="A118" s="144" t="b">
        <f t="shared" si="14"/>
        <v>1</v>
      </c>
      <c r="B118" s="145"/>
      <c r="C118" s="621" t="str">
        <f t="shared" si="15"/>
        <v/>
      </c>
      <c r="D118" s="622"/>
      <c r="E118" s="155"/>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
      <c r="AR118" s="1"/>
    </row>
    <row r="119" spans="1:44" s="61" customFormat="1" ht="22.5" customHeight="1" x14ac:dyDescent="0.35">
      <c r="A119" s="144" t="b">
        <f t="shared" si="14"/>
        <v>1</v>
      </c>
      <c r="B119" s="145"/>
      <c r="C119" s="621" t="str">
        <f t="shared" si="15"/>
        <v/>
      </c>
      <c r="D119" s="622"/>
      <c r="E119" s="155"/>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
      <c r="AR119" s="1"/>
    </row>
    <row r="120" spans="1:44" s="61" customFormat="1" ht="22.5" customHeight="1" x14ac:dyDescent="0.35">
      <c r="A120" s="144" t="b">
        <f t="shared" si="14"/>
        <v>1</v>
      </c>
      <c r="B120" s="145"/>
      <c r="C120" s="621" t="str">
        <f t="shared" si="15"/>
        <v/>
      </c>
      <c r="D120" s="622"/>
      <c r="E120" s="155"/>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
      <c r="AR120" s="1"/>
    </row>
    <row r="121" spans="1:44" s="61" customFormat="1" ht="22.5" customHeight="1" x14ac:dyDescent="0.35">
      <c r="A121" s="144" t="b">
        <f t="shared" si="14"/>
        <v>1</v>
      </c>
      <c r="B121" s="145"/>
      <c r="C121" s="621" t="str">
        <f t="shared" si="15"/>
        <v/>
      </c>
      <c r="D121" s="622"/>
      <c r="E121" s="155"/>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
      <c r="AR121" s="1"/>
    </row>
    <row r="122" spans="1:44" s="61" customFormat="1" ht="22.5" customHeight="1" x14ac:dyDescent="0.35">
      <c r="A122" s="144" t="b">
        <f t="shared" si="14"/>
        <v>1</v>
      </c>
      <c r="B122" s="145"/>
      <c r="C122" s="621" t="str">
        <f t="shared" si="15"/>
        <v/>
      </c>
      <c r="D122" s="622"/>
      <c r="E122" s="155"/>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
      <c r="AR122" s="1"/>
    </row>
    <row r="123" spans="1:44" s="61" customFormat="1" ht="22.5" customHeight="1" x14ac:dyDescent="0.35">
      <c r="A123" s="144" t="b">
        <f t="shared" si="14"/>
        <v>1</v>
      </c>
      <c r="B123" s="145"/>
      <c r="C123" s="621" t="str">
        <f t="shared" si="15"/>
        <v/>
      </c>
      <c r="D123" s="622"/>
      <c r="E123" s="155"/>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
      <c r="AR123" s="1"/>
    </row>
    <row r="124" spans="1:44" s="61" customFormat="1" ht="22.5" customHeight="1" x14ac:dyDescent="0.35">
      <c r="A124" s="144" t="b">
        <f t="shared" si="14"/>
        <v>1</v>
      </c>
      <c r="B124" s="145"/>
      <c r="C124" s="621" t="str">
        <f t="shared" si="15"/>
        <v/>
      </c>
      <c r="D124" s="622"/>
      <c r="E124" s="155"/>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
      <c r="AR124" s="1"/>
    </row>
    <row r="125" spans="1:44" s="61" customFormat="1" ht="22.5" customHeight="1" x14ac:dyDescent="0.35">
      <c r="A125" s="144" t="b">
        <f t="shared" si="14"/>
        <v>1</v>
      </c>
      <c r="B125" s="145"/>
      <c r="C125" s="621" t="str">
        <f t="shared" si="15"/>
        <v/>
      </c>
      <c r="D125" s="622"/>
      <c r="E125" s="155"/>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
      <c r="AR125" s="1"/>
    </row>
    <row r="126" spans="1:44" s="61" customFormat="1" ht="22.5" customHeight="1" x14ac:dyDescent="0.35">
      <c r="A126" s="144" t="b">
        <f t="shared" si="14"/>
        <v>1</v>
      </c>
      <c r="B126" s="145"/>
      <c r="C126" s="621" t="str">
        <f t="shared" si="15"/>
        <v/>
      </c>
      <c r="D126" s="622"/>
      <c r="E126" s="155"/>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
      <c r="AR126" s="1"/>
    </row>
    <row r="127" spans="1:44" s="61" customFormat="1" ht="22.5" customHeight="1" x14ac:dyDescent="0.35">
      <c r="A127" s="144" t="b">
        <f t="shared" si="14"/>
        <v>1</v>
      </c>
      <c r="B127" s="145"/>
      <c r="C127" s="621" t="str">
        <f t="shared" si="15"/>
        <v/>
      </c>
      <c r="D127" s="622"/>
      <c r="E127" s="155"/>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
      <c r="AR127" s="1"/>
    </row>
    <row r="128" spans="1:44" s="61" customFormat="1" ht="22.5" customHeight="1" x14ac:dyDescent="0.35">
      <c r="A128" s="144" t="b">
        <f t="shared" si="14"/>
        <v>1</v>
      </c>
      <c r="B128" s="145"/>
      <c r="C128" s="621" t="str">
        <f t="shared" si="15"/>
        <v/>
      </c>
      <c r="D128" s="622"/>
      <c r="E128" s="155"/>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
      <c r="AR128" s="1"/>
    </row>
    <row r="129" spans="1:46" s="61" customFormat="1" ht="22.5" customHeight="1" x14ac:dyDescent="0.35">
      <c r="A129" s="144" t="b">
        <f t="shared" si="14"/>
        <v>1</v>
      </c>
      <c r="B129" s="145"/>
      <c r="C129" s="621" t="str">
        <f t="shared" si="15"/>
        <v/>
      </c>
      <c r="D129" s="622"/>
      <c r="E129" s="155"/>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
      <c r="AR129" s="1"/>
    </row>
    <row r="130" spans="1:46" s="61" customFormat="1" ht="22.5" customHeight="1" x14ac:dyDescent="0.35">
      <c r="A130" s="144" t="b">
        <f t="shared" si="14"/>
        <v>1</v>
      </c>
      <c r="B130" s="145"/>
      <c r="C130" s="621" t="str">
        <f t="shared" si="15"/>
        <v/>
      </c>
      <c r="D130" s="622"/>
      <c r="E130" s="155"/>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
      <c r="AR130" s="1"/>
    </row>
    <row r="131" spans="1:46" s="61" customFormat="1" ht="22.5" customHeight="1" x14ac:dyDescent="0.35">
      <c r="A131" s="144" t="b">
        <f t="shared" si="14"/>
        <v>1</v>
      </c>
      <c r="B131" s="145"/>
      <c r="C131" s="621" t="str">
        <f t="shared" si="15"/>
        <v/>
      </c>
      <c r="D131" s="622"/>
      <c r="E131" s="155"/>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
      <c r="AR131" s="1"/>
    </row>
    <row r="132" spans="1:46" s="61" customFormat="1" ht="22.5" customHeight="1" x14ac:dyDescent="0.35">
      <c r="A132" s="144" t="b">
        <f t="shared" si="14"/>
        <v>1</v>
      </c>
      <c r="B132" s="145"/>
      <c r="C132" s="621" t="str">
        <f t="shared" si="15"/>
        <v/>
      </c>
      <c r="D132" s="622"/>
      <c r="E132" s="155"/>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
      <c r="AR132" s="1"/>
    </row>
    <row r="133" spans="1:46" s="61" customFormat="1" ht="22.5" customHeight="1" x14ac:dyDescent="0.35">
      <c r="A133" s="144" t="b">
        <f t="shared" si="14"/>
        <v>1</v>
      </c>
      <c r="B133" s="145"/>
      <c r="C133" s="621" t="str">
        <f t="shared" si="15"/>
        <v/>
      </c>
      <c r="D133" s="622"/>
      <c r="E133" s="155"/>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
      <c r="AR133" s="1"/>
    </row>
    <row r="134" spans="1:46" s="61" customFormat="1" ht="22.5" customHeight="1" x14ac:dyDescent="0.35">
      <c r="A134" s="144" t="b">
        <f t="shared" si="14"/>
        <v>1</v>
      </c>
      <c r="B134" s="145"/>
      <c r="C134" s="621" t="str">
        <f t="shared" si="15"/>
        <v/>
      </c>
      <c r="D134" s="622"/>
      <c r="E134" s="155"/>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
      <c r="AR134" s="1"/>
    </row>
    <row r="135" spans="1:46" s="61" customFormat="1" ht="22.5" customHeight="1" x14ac:dyDescent="0.35">
      <c r="A135" s="144" t="b">
        <f t="shared" si="14"/>
        <v>1</v>
      </c>
      <c r="B135" s="145"/>
      <c r="C135" s="621" t="str">
        <f t="shared" si="15"/>
        <v/>
      </c>
      <c r="D135" s="622"/>
      <c r="E135" s="155"/>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
      <c r="AR135" s="1"/>
    </row>
    <row r="136" spans="1:46" s="61" customFormat="1" ht="22.5" customHeight="1" x14ac:dyDescent="0.35">
      <c r="A136" s="144" t="b">
        <f t="shared" si="14"/>
        <v>1</v>
      </c>
      <c r="B136" s="145"/>
      <c r="C136" s="621" t="str">
        <f t="shared" si="15"/>
        <v/>
      </c>
      <c r="D136" s="622"/>
      <c r="E136" s="155"/>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
      <c r="AR136" s="1"/>
    </row>
    <row r="137" spans="1:46" s="61" customFormat="1" ht="22.5" customHeight="1" x14ac:dyDescent="0.35">
      <c r="A137" s="144" t="b">
        <f t="shared" si="14"/>
        <v>1</v>
      </c>
      <c r="B137" s="145"/>
      <c r="C137" s="621" t="str">
        <f t="shared" si="15"/>
        <v/>
      </c>
      <c r="D137" s="622"/>
      <c r="E137" s="155"/>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
      <c r="AR137" s="1"/>
    </row>
    <row r="138" spans="1:46" s="61" customFormat="1" ht="22.5" customHeight="1" x14ac:dyDescent="0.35">
      <c r="A138" s="144" t="b">
        <f t="shared" si="14"/>
        <v>1</v>
      </c>
      <c r="B138" s="145"/>
      <c r="C138" s="621" t="str">
        <f t="shared" si="15"/>
        <v/>
      </c>
      <c r="D138" s="622"/>
      <c r="E138" s="155"/>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
      <c r="AR138" s="1"/>
    </row>
    <row r="139" spans="1:46" s="61" customFormat="1" ht="22.5" customHeight="1" x14ac:dyDescent="0.35">
      <c r="A139" s="144" t="b">
        <f t="shared" si="14"/>
        <v>1</v>
      </c>
      <c r="B139" s="145"/>
      <c r="C139" s="621" t="str">
        <f t="shared" si="15"/>
        <v/>
      </c>
      <c r="D139" s="622"/>
      <c r="E139" s="155"/>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
      <c r="AR139" s="1"/>
    </row>
    <row r="140" spans="1:46" s="61" customFormat="1" ht="22.5" customHeight="1" x14ac:dyDescent="0.35">
      <c r="A140" s="144" t="b">
        <f t="shared" si="14"/>
        <v>1</v>
      </c>
      <c r="B140" s="145"/>
      <c r="C140" s="621" t="str">
        <f t="shared" si="15"/>
        <v/>
      </c>
      <c r="D140" s="622"/>
      <c r="E140" s="155"/>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
      <c r="AR140" s="1"/>
    </row>
    <row r="141" spans="1:46" s="61" customFormat="1" ht="22.5" customHeight="1" x14ac:dyDescent="0.35">
      <c r="A141" s="144" t="b">
        <f t="shared" si="14"/>
        <v>1</v>
      </c>
      <c r="B141" s="145"/>
      <c r="C141" s="621" t="str">
        <f t="shared" si="15"/>
        <v/>
      </c>
      <c r="D141" s="622"/>
      <c r="E141" s="155"/>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
      <c r="AR141" s="1"/>
    </row>
    <row r="142" spans="1:46" s="61" customFormat="1" ht="22.5" customHeight="1" x14ac:dyDescent="0.35">
      <c r="A142" s="144" t="b">
        <f t="shared" si="14"/>
        <v>1</v>
      </c>
      <c r="B142" s="145"/>
      <c r="C142" s="621" t="str">
        <f t="shared" si="15"/>
        <v/>
      </c>
      <c r="D142" s="622"/>
      <c r="E142" s="155"/>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
      <c r="AR142" s="1"/>
    </row>
    <row r="143" spans="1:46" s="61" customFormat="1" ht="22.5" customHeight="1" x14ac:dyDescent="0.35">
      <c r="A143" s="144" t="b">
        <f t="shared" si="14"/>
        <v>1</v>
      </c>
      <c r="B143" s="145"/>
      <c r="C143" s="621" t="str">
        <f t="shared" si="15"/>
        <v/>
      </c>
      <c r="D143" s="622"/>
      <c r="E143" s="155"/>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
      <c r="AR143" s="1"/>
      <c r="AS143" s="145"/>
      <c r="AT143" s="145"/>
    </row>
    <row r="144" spans="1:46" s="1" customFormat="1" ht="24" customHeight="1" x14ac:dyDescent="0.35">
      <c r="B144" s="113"/>
      <c r="C144" s="606" t="s">
        <v>263</v>
      </c>
      <c r="D144" s="607"/>
      <c r="E144" s="607"/>
      <c r="F144" s="153">
        <f>SUM(F104:F143)</f>
        <v>0</v>
      </c>
      <c r="G144" s="149">
        <f t="shared" ref="G144:AP144" si="16">SUM(G104:G143)</f>
        <v>0</v>
      </c>
      <c r="H144" s="149">
        <f t="shared" si="16"/>
        <v>0</v>
      </c>
      <c r="I144" s="149">
        <f t="shared" si="16"/>
        <v>0</v>
      </c>
      <c r="J144" s="149">
        <f t="shared" si="16"/>
        <v>0</v>
      </c>
      <c r="K144" s="149">
        <f t="shared" si="16"/>
        <v>0</v>
      </c>
      <c r="L144" s="149">
        <f t="shared" si="16"/>
        <v>0</v>
      </c>
      <c r="M144" s="149">
        <f t="shared" si="16"/>
        <v>0</v>
      </c>
      <c r="N144" s="149">
        <f t="shared" si="16"/>
        <v>0</v>
      </c>
      <c r="O144" s="149">
        <f t="shared" si="16"/>
        <v>0</v>
      </c>
      <c r="P144" s="149">
        <f t="shared" si="16"/>
        <v>0</v>
      </c>
      <c r="Q144" s="149">
        <f t="shared" si="16"/>
        <v>0</v>
      </c>
      <c r="R144" s="149">
        <f t="shared" si="16"/>
        <v>0</v>
      </c>
      <c r="S144" s="149">
        <f t="shared" si="16"/>
        <v>0</v>
      </c>
      <c r="T144" s="149">
        <f t="shared" si="16"/>
        <v>0</v>
      </c>
      <c r="U144" s="149">
        <f t="shared" si="16"/>
        <v>0</v>
      </c>
      <c r="V144" s="149">
        <f t="shared" si="16"/>
        <v>0</v>
      </c>
      <c r="W144" s="149">
        <f t="shared" si="16"/>
        <v>0</v>
      </c>
      <c r="X144" s="149">
        <f t="shared" si="16"/>
        <v>0</v>
      </c>
      <c r="Y144" s="149">
        <f t="shared" si="16"/>
        <v>0</v>
      </c>
      <c r="Z144" s="149">
        <f t="shared" si="16"/>
        <v>0</v>
      </c>
      <c r="AA144" s="149">
        <f t="shared" si="16"/>
        <v>0</v>
      </c>
      <c r="AB144" s="149">
        <f t="shared" si="16"/>
        <v>0</v>
      </c>
      <c r="AC144" s="149">
        <f t="shared" si="16"/>
        <v>0</v>
      </c>
      <c r="AD144" s="149">
        <f t="shared" si="16"/>
        <v>0</v>
      </c>
      <c r="AE144" s="149">
        <f t="shared" si="16"/>
        <v>0</v>
      </c>
      <c r="AF144" s="149">
        <f t="shared" si="16"/>
        <v>0</v>
      </c>
      <c r="AG144" s="149">
        <f t="shared" si="16"/>
        <v>0</v>
      </c>
      <c r="AH144" s="149">
        <f t="shared" si="16"/>
        <v>0</v>
      </c>
      <c r="AI144" s="149">
        <f t="shared" si="16"/>
        <v>0</v>
      </c>
      <c r="AJ144" s="149">
        <f t="shared" si="16"/>
        <v>0</v>
      </c>
      <c r="AK144" s="149">
        <f t="shared" si="16"/>
        <v>0</v>
      </c>
      <c r="AL144" s="149">
        <f t="shared" si="16"/>
        <v>0</v>
      </c>
      <c r="AM144" s="149">
        <f t="shared" si="16"/>
        <v>0</v>
      </c>
      <c r="AN144" s="149">
        <f t="shared" si="16"/>
        <v>0</v>
      </c>
      <c r="AO144" s="149">
        <f t="shared" si="16"/>
        <v>0</v>
      </c>
      <c r="AP144" s="149">
        <f t="shared" si="16"/>
        <v>0</v>
      </c>
    </row>
    <row r="145" spans="1:44" s="1" customFormat="1" x14ac:dyDescent="0.35"/>
    <row r="146" spans="1:44" s="205" customFormat="1" ht="30" customHeight="1" x14ac:dyDescent="0.35">
      <c r="C146" s="611" t="s">
        <v>282</v>
      </c>
      <c r="D146" s="612"/>
      <c r="E146" s="613"/>
      <c r="F146" s="85" t="s">
        <v>80</v>
      </c>
      <c r="G146" s="614" t="s">
        <v>82</v>
      </c>
      <c r="H146" s="615"/>
      <c r="I146" s="615"/>
      <c r="J146" s="615"/>
      <c r="K146" s="615"/>
      <c r="L146" s="615"/>
      <c r="M146" s="615"/>
      <c r="N146" s="615"/>
      <c r="O146" s="615"/>
      <c r="P146" s="615"/>
      <c r="Q146" s="615"/>
      <c r="R146" s="615"/>
      <c r="S146" s="614" t="s">
        <v>83</v>
      </c>
      <c r="T146" s="615"/>
      <c r="U146" s="615"/>
      <c r="V146" s="615"/>
      <c r="W146" s="615"/>
      <c r="X146" s="615"/>
      <c r="Y146" s="615"/>
      <c r="Z146" s="615"/>
      <c r="AA146" s="615"/>
      <c r="AB146" s="615"/>
      <c r="AC146" s="615"/>
      <c r="AD146" s="616"/>
      <c r="AE146" s="614" t="s">
        <v>84</v>
      </c>
      <c r="AF146" s="615"/>
      <c r="AG146" s="615"/>
      <c r="AH146" s="615"/>
      <c r="AI146" s="615"/>
      <c r="AJ146" s="615"/>
      <c r="AK146" s="615"/>
      <c r="AL146" s="615"/>
      <c r="AM146" s="615"/>
      <c r="AN146" s="615"/>
      <c r="AO146" s="615"/>
      <c r="AP146" s="615"/>
      <c r="AQ146" s="76"/>
    </row>
    <row r="147" spans="1:44" s="206" customFormat="1" ht="60" customHeight="1" x14ac:dyDescent="0.35">
      <c r="C147" s="601" t="s">
        <v>116</v>
      </c>
      <c r="D147" s="602"/>
      <c r="E147" s="603"/>
      <c r="F147" s="75" t="str">
        <f t="shared" ref="F147:AP147" si="17">F103</f>
        <v>Month 0 Implementation Costs</v>
      </c>
      <c r="G147" s="60">
        <f t="shared" si="17"/>
        <v>46327</v>
      </c>
      <c r="H147" s="60">
        <f t="shared" si="17"/>
        <v>46358</v>
      </c>
      <c r="I147" s="60">
        <f t="shared" si="17"/>
        <v>46389</v>
      </c>
      <c r="J147" s="60">
        <f t="shared" si="17"/>
        <v>46420</v>
      </c>
      <c r="K147" s="60">
        <f t="shared" si="17"/>
        <v>46451</v>
      </c>
      <c r="L147" s="60">
        <f t="shared" si="17"/>
        <v>46482</v>
      </c>
      <c r="M147" s="60">
        <f t="shared" si="17"/>
        <v>46513</v>
      </c>
      <c r="N147" s="60">
        <f t="shared" si="17"/>
        <v>46544</v>
      </c>
      <c r="O147" s="60">
        <f t="shared" si="17"/>
        <v>46575</v>
      </c>
      <c r="P147" s="60">
        <f t="shared" si="17"/>
        <v>46606</v>
      </c>
      <c r="Q147" s="60">
        <f t="shared" si="17"/>
        <v>46637</v>
      </c>
      <c r="R147" s="60">
        <f t="shared" si="17"/>
        <v>46668</v>
      </c>
      <c r="S147" s="60">
        <f t="shared" si="17"/>
        <v>46699</v>
      </c>
      <c r="T147" s="60">
        <f t="shared" si="17"/>
        <v>46730</v>
      </c>
      <c r="U147" s="60">
        <f t="shared" si="17"/>
        <v>46761</v>
      </c>
      <c r="V147" s="60">
        <f t="shared" si="17"/>
        <v>46792</v>
      </c>
      <c r="W147" s="60">
        <f t="shared" si="17"/>
        <v>46823</v>
      </c>
      <c r="X147" s="60">
        <f t="shared" si="17"/>
        <v>46854</v>
      </c>
      <c r="Y147" s="60">
        <f t="shared" si="17"/>
        <v>46885</v>
      </c>
      <c r="Z147" s="60">
        <f t="shared" si="17"/>
        <v>46916</v>
      </c>
      <c r="AA147" s="60">
        <f t="shared" si="17"/>
        <v>46947</v>
      </c>
      <c r="AB147" s="60">
        <f t="shared" si="17"/>
        <v>46978</v>
      </c>
      <c r="AC147" s="60">
        <f t="shared" si="17"/>
        <v>47009</v>
      </c>
      <c r="AD147" s="60">
        <f t="shared" si="17"/>
        <v>47040</v>
      </c>
      <c r="AE147" s="60">
        <f t="shared" si="17"/>
        <v>47071</v>
      </c>
      <c r="AF147" s="60">
        <f t="shared" si="17"/>
        <v>47102</v>
      </c>
      <c r="AG147" s="60">
        <f t="shared" si="17"/>
        <v>47133</v>
      </c>
      <c r="AH147" s="60">
        <f t="shared" si="17"/>
        <v>47164</v>
      </c>
      <c r="AI147" s="60">
        <f t="shared" si="17"/>
        <v>47195</v>
      </c>
      <c r="AJ147" s="60">
        <f t="shared" si="17"/>
        <v>47226</v>
      </c>
      <c r="AK147" s="60">
        <f t="shared" si="17"/>
        <v>47257</v>
      </c>
      <c r="AL147" s="60">
        <f t="shared" si="17"/>
        <v>47288</v>
      </c>
      <c r="AM147" s="60">
        <f t="shared" si="17"/>
        <v>47319</v>
      </c>
      <c r="AN147" s="60">
        <f t="shared" si="17"/>
        <v>47350</v>
      </c>
      <c r="AO147" s="60">
        <f t="shared" si="17"/>
        <v>47381</v>
      </c>
      <c r="AP147" s="60">
        <f t="shared" si="17"/>
        <v>47412</v>
      </c>
      <c r="AQ147" s="76"/>
    </row>
    <row r="148" spans="1:44" s="207" customFormat="1" ht="22.5" customHeight="1" x14ac:dyDescent="0.35">
      <c r="A148" s="71" t="b">
        <f t="shared" ref="A148:A187" si="18">IF(--ISERROR(SUM(D148:U148))=0,TRUE,FALSE)</f>
        <v>1</v>
      </c>
      <c r="C148" s="617" t="str">
        <f t="shared" ref="C148:C187" si="19">IF(C104="","",C104)</f>
        <v/>
      </c>
      <c r="D148" s="618"/>
      <c r="E148" s="208"/>
      <c r="F148" s="212"/>
      <c r="G148" s="212"/>
      <c r="H148" s="212"/>
      <c r="I148" s="212"/>
      <c r="J148" s="212"/>
      <c r="K148" s="212"/>
      <c r="L148" s="212"/>
      <c r="M148" s="212"/>
      <c r="N148" s="212"/>
      <c r="O148" s="212"/>
      <c r="P148" s="212"/>
      <c r="Q148" s="212"/>
      <c r="R148" s="212"/>
      <c r="S148" s="212"/>
      <c r="T148" s="212"/>
      <c r="U148" s="212"/>
      <c r="V148" s="212"/>
      <c r="W148" s="212"/>
      <c r="X148" s="212"/>
      <c r="Y148" s="212"/>
      <c r="Z148" s="212"/>
      <c r="AA148" s="212"/>
      <c r="AB148" s="212"/>
      <c r="AC148" s="212"/>
      <c r="AD148" s="212"/>
      <c r="AE148" s="212"/>
      <c r="AF148" s="212"/>
      <c r="AG148" s="212"/>
      <c r="AH148" s="212"/>
      <c r="AI148" s="212"/>
      <c r="AJ148" s="212"/>
      <c r="AK148" s="212"/>
      <c r="AL148" s="212"/>
      <c r="AM148" s="212"/>
      <c r="AN148" s="212"/>
      <c r="AO148" s="212"/>
      <c r="AP148" s="212"/>
      <c r="AQ148" s="76"/>
      <c r="AR148" s="76"/>
    </row>
    <row r="149" spans="1:44" s="207" customFormat="1" ht="22.5" customHeight="1" x14ac:dyDescent="0.35">
      <c r="A149" s="71" t="b">
        <f t="shared" si="18"/>
        <v>1</v>
      </c>
      <c r="C149" s="604" t="str">
        <f t="shared" si="19"/>
        <v/>
      </c>
      <c r="D149" s="605"/>
      <c r="E149" s="209"/>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76"/>
      <c r="AR149" s="76"/>
    </row>
    <row r="150" spans="1:44" s="207" customFormat="1" ht="22.5" customHeight="1" x14ac:dyDescent="0.35">
      <c r="A150" s="71" t="b">
        <f t="shared" si="18"/>
        <v>1</v>
      </c>
      <c r="C150" s="604" t="str">
        <f t="shared" si="19"/>
        <v/>
      </c>
      <c r="D150" s="605"/>
      <c r="E150" s="209"/>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76"/>
      <c r="AR150" s="76"/>
    </row>
    <row r="151" spans="1:44" s="207" customFormat="1" ht="22.5" customHeight="1" x14ac:dyDescent="0.35">
      <c r="A151" s="71" t="b">
        <f t="shared" si="18"/>
        <v>1</v>
      </c>
      <c r="C151" s="604" t="str">
        <f t="shared" si="19"/>
        <v/>
      </c>
      <c r="D151" s="605"/>
      <c r="E151" s="209"/>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76"/>
      <c r="AR151" s="76"/>
    </row>
    <row r="152" spans="1:44" s="207" customFormat="1" ht="22.5" customHeight="1" x14ac:dyDescent="0.35">
      <c r="A152" s="71" t="b">
        <f t="shared" si="18"/>
        <v>1</v>
      </c>
      <c r="C152" s="604" t="str">
        <f t="shared" si="19"/>
        <v/>
      </c>
      <c r="D152" s="605"/>
      <c r="E152" s="209"/>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76"/>
      <c r="AR152" s="76"/>
    </row>
    <row r="153" spans="1:44" s="207" customFormat="1" ht="22.5" customHeight="1" x14ac:dyDescent="0.35">
      <c r="A153" s="71" t="b">
        <f t="shared" si="18"/>
        <v>1</v>
      </c>
      <c r="C153" s="604" t="str">
        <f t="shared" si="19"/>
        <v/>
      </c>
      <c r="D153" s="605"/>
      <c r="E153" s="209"/>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76"/>
      <c r="AR153" s="76"/>
    </row>
    <row r="154" spans="1:44" s="207" customFormat="1" ht="22.5" customHeight="1" x14ac:dyDescent="0.35">
      <c r="A154" s="71" t="b">
        <f t="shared" si="18"/>
        <v>1</v>
      </c>
      <c r="C154" s="604" t="str">
        <f t="shared" si="19"/>
        <v/>
      </c>
      <c r="D154" s="605"/>
      <c r="E154" s="209"/>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76"/>
      <c r="AR154" s="76"/>
    </row>
    <row r="155" spans="1:44" s="207" customFormat="1" ht="22.5" customHeight="1" x14ac:dyDescent="0.35">
      <c r="A155" s="71" t="b">
        <f t="shared" si="18"/>
        <v>1</v>
      </c>
      <c r="C155" s="604" t="str">
        <f t="shared" si="19"/>
        <v/>
      </c>
      <c r="D155" s="605"/>
      <c r="E155" s="209"/>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76"/>
      <c r="AR155" s="76"/>
    </row>
    <row r="156" spans="1:44" s="207" customFormat="1" ht="22.5" customHeight="1" x14ac:dyDescent="0.35">
      <c r="A156" s="71" t="b">
        <f t="shared" si="18"/>
        <v>1</v>
      </c>
      <c r="C156" s="604" t="str">
        <f t="shared" si="19"/>
        <v/>
      </c>
      <c r="D156" s="605"/>
      <c r="E156" s="209"/>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76"/>
      <c r="AR156" s="76"/>
    </row>
    <row r="157" spans="1:44" s="207" customFormat="1" ht="22.5" customHeight="1" x14ac:dyDescent="0.35">
      <c r="A157" s="71" t="b">
        <f t="shared" si="18"/>
        <v>1</v>
      </c>
      <c r="C157" s="604" t="str">
        <f t="shared" si="19"/>
        <v/>
      </c>
      <c r="D157" s="605"/>
      <c r="E157" s="209"/>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76"/>
      <c r="AR157" s="76"/>
    </row>
    <row r="158" spans="1:44" s="207" customFormat="1" ht="22.5" customHeight="1" x14ac:dyDescent="0.35">
      <c r="A158" s="71" t="b">
        <f t="shared" si="18"/>
        <v>1</v>
      </c>
      <c r="C158" s="604" t="str">
        <f t="shared" si="19"/>
        <v/>
      </c>
      <c r="D158" s="605"/>
      <c r="E158" s="209"/>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76"/>
      <c r="AR158" s="76"/>
    </row>
    <row r="159" spans="1:44" s="207" customFormat="1" ht="22.5" customHeight="1" x14ac:dyDescent="0.35">
      <c r="A159" s="71" t="b">
        <f t="shared" si="18"/>
        <v>1</v>
      </c>
      <c r="C159" s="604" t="str">
        <f t="shared" si="19"/>
        <v/>
      </c>
      <c r="D159" s="605"/>
      <c r="E159" s="209"/>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76"/>
      <c r="AR159" s="76"/>
    </row>
    <row r="160" spans="1:44" s="207" customFormat="1" ht="22.5" customHeight="1" x14ac:dyDescent="0.35">
      <c r="A160" s="71" t="b">
        <f t="shared" si="18"/>
        <v>1</v>
      </c>
      <c r="C160" s="604" t="str">
        <f t="shared" si="19"/>
        <v/>
      </c>
      <c r="D160" s="605"/>
      <c r="E160" s="209"/>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76"/>
      <c r="AR160" s="76"/>
    </row>
    <row r="161" spans="1:44" s="207" customFormat="1" ht="22.5" customHeight="1" x14ac:dyDescent="0.35">
      <c r="A161" s="71" t="b">
        <f t="shared" si="18"/>
        <v>1</v>
      </c>
      <c r="C161" s="604" t="str">
        <f t="shared" si="19"/>
        <v/>
      </c>
      <c r="D161" s="605"/>
      <c r="E161" s="209"/>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76"/>
      <c r="AR161" s="76"/>
    </row>
    <row r="162" spans="1:44" s="207" customFormat="1" ht="22.5" customHeight="1" x14ac:dyDescent="0.35">
      <c r="A162" s="71" t="b">
        <f t="shared" si="18"/>
        <v>1</v>
      </c>
      <c r="C162" s="604" t="str">
        <f t="shared" si="19"/>
        <v/>
      </c>
      <c r="D162" s="605"/>
      <c r="E162" s="209"/>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76"/>
      <c r="AR162" s="76"/>
    </row>
    <row r="163" spans="1:44" s="207" customFormat="1" ht="22.5" customHeight="1" x14ac:dyDescent="0.35">
      <c r="A163" s="71" t="b">
        <f t="shared" si="18"/>
        <v>1</v>
      </c>
      <c r="C163" s="604" t="str">
        <f t="shared" si="19"/>
        <v/>
      </c>
      <c r="D163" s="605"/>
      <c r="E163" s="209"/>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76"/>
      <c r="AR163" s="76"/>
    </row>
    <row r="164" spans="1:44" s="207" customFormat="1" ht="22.5" customHeight="1" x14ac:dyDescent="0.35">
      <c r="A164" s="71" t="b">
        <f t="shared" si="18"/>
        <v>1</v>
      </c>
      <c r="C164" s="604" t="str">
        <f t="shared" si="19"/>
        <v/>
      </c>
      <c r="D164" s="605"/>
      <c r="E164" s="209"/>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76"/>
      <c r="AR164" s="76"/>
    </row>
    <row r="165" spans="1:44" s="207" customFormat="1" ht="22.5" customHeight="1" x14ac:dyDescent="0.35">
      <c r="A165" s="71" t="b">
        <f t="shared" si="18"/>
        <v>1</v>
      </c>
      <c r="C165" s="604" t="str">
        <f t="shared" si="19"/>
        <v/>
      </c>
      <c r="D165" s="605"/>
      <c r="E165" s="209"/>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76"/>
      <c r="AR165" s="76"/>
    </row>
    <row r="166" spans="1:44" s="207" customFormat="1" ht="22.5" customHeight="1" x14ac:dyDescent="0.35">
      <c r="A166" s="71" t="b">
        <f t="shared" si="18"/>
        <v>1</v>
      </c>
      <c r="C166" s="604" t="str">
        <f t="shared" si="19"/>
        <v/>
      </c>
      <c r="D166" s="605"/>
      <c r="E166" s="209"/>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76"/>
      <c r="AR166" s="76"/>
    </row>
    <row r="167" spans="1:44" s="207" customFormat="1" ht="22.5" customHeight="1" x14ac:dyDescent="0.35">
      <c r="A167" s="71" t="b">
        <f t="shared" si="18"/>
        <v>1</v>
      </c>
      <c r="C167" s="604" t="str">
        <f t="shared" si="19"/>
        <v/>
      </c>
      <c r="D167" s="605"/>
      <c r="E167" s="209"/>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76"/>
      <c r="AR167" s="76"/>
    </row>
    <row r="168" spans="1:44" s="207" customFormat="1" ht="22.5" customHeight="1" x14ac:dyDescent="0.35">
      <c r="A168" s="71" t="b">
        <f t="shared" si="18"/>
        <v>1</v>
      </c>
      <c r="C168" s="604" t="str">
        <f t="shared" si="19"/>
        <v/>
      </c>
      <c r="D168" s="605"/>
      <c r="E168" s="209"/>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76"/>
      <c r="AR168" s="76"/>
    </row>
    <row r="169" spans="1:44" s="207" customFormat="1" ht="22.5" customHeight="1" x14ac:dyDescent="0.35">
      <c r="A169" s="71" t="b">
        <f t="shared" si="18"/>
        <v>1</v>
      </c>
      <c r="C169" s="604" t="str">
        <f t="shared" si="19"/>
        <v/>
      </c>
      <c r="D169" s="605"/>
      <c r="E169" s="209"/>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76"/>
      <c r="AR169" s="76"/>
    </row>
    <row r="170" spans="1:44" s="207" customFormat="1" ht="22.5" customHeight="1" x14ac:dyDescent="0.35">
      <c r="A170" s="71" t="b">
        <f t="shared" si="18"/>
        <v>1</v>
      </c>
      <c r="C170" s="604" t="str">
        <f t="shared" si="19"/>
        <v/>
      </c>
      <c r="D170" s="605"/>
      <c r="E170" s="209"/>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76"/>
      <c r="AR170" s="76"/>
    </row>
    <row r="171" spans="1:44" s="207" customFormat="1" ht="22.5" customHeight="1" x14ac:dyDescent="0.35">
      <c r="A171" s="71" t="b">
        <f t="shared" si="18"/>
        <v>1</v>
      </c>
      <c r="C171" s="604" t="str">
        <f t="shared" si="19"/>
        <v/>
      </c>
      <c r="D171" s="605"/>
      <c r="E171" s="209"/>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76"/>
      <c r="AR171" s="76"/>
    </row>
    <row r="172" spans="1:44" s="207" customFormat="1" ht="22.5" customHeight="1" x14ac:dyDescent="0.35">
      <c r="A172" s="71" t="b">
        <f t="shared" si="18"/>
        <v>1</v>
      </c>
      <c r="C172" s="604" t="str">
        <f t="shared" si="19"/>
        <v/>
      </c>
      <c r="D172" s="605"/>
      <c r="E172" s="209"/>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76"/>
      <c r="AR172" s="76"/>
    </row>
    <row r="173" spans="1:44" s="207" customFormat="1" ht="22.5" customHeight="1" x14ac:dyDescent="0.35">
      <c r="A173" s="71" t="b">
        <f t="shared" si="18"/>
        <v>1</v>
      </c>
      <c r="C173" s="604" t="str">
        <f t="shared" si="19"/>
        <v/>
      </c>
      <c r="D173" s="605"/>
      <c r="E173" s="209"/>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76"/>
      <c r="AR173" s="76"/>
    </row>
    <row r="174" spans="1:44" s="207" customFormat="1" ht="22.5" customHeight="1" x14ac:dyDescent="0.35">
      <c r="A174" s="71" t="b">
        <f t="shared" si="18"/>
        <v>1</v>
      </c>
      <c r="C174" s="604" t="str">
        <f t="shared" si="19"/>
        <v/>
      </c>
      <c r="D174" s="605"/>
      <c r="E174" s="209"/>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76"/>
      <c r="AR174" s="76"/>
    </row>
    <row r="175" spans="1:44" s="207" customFormat="1" ht="22.5" customHeight="1" x14ac:dyDescent="0.35">
      <c r="A175" s="71" t="b">
        <f t="shared" si="18"/>
        <v>1</v>
      </c>
      <c r="C175" s="604" t="str">
        <f t="shared" si="19"/>
        <v/>
      </c>
      <c r="D175" s="605"/>
      <c r="E175" s="209"/>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76"/>
      <c r="AR175" s="76"/>
    </row>
    <row r="176" spans="1:44" s="207" customFormat="1" ht="22.5" customHeight="1" x14ac:dyDescent="0.35">
      <c r="A176" s="71" t="b">
        <f t="shared" si="18"/>
        <v>1</v>
      </c>
      <c r="C176" s="604" t="str">
        <f t="shared" si="19"/>
        <v/>
      </c>
      <c r="D176" s="605"/>
      <c r="E176" s="209"/>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76"/>
      <c r="AR176" s="76"/>
    </row>
    <row r="177" spans="1:44" s="207" customFormat="1" ht="22.5" customHeight="1" x14ac:dyDescent="0.35">
      <c r="A177" s="71" t="b">
        <f t="shared" si="18"/>
        <v>1</v>
      </c>
      <c r="C177" s="604" t="str">
        <f t="shared" si="19"/>
        <v/>
      </c>
      <c r="D177" s="605"/>
      <c r="E177" s="209"/>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76"/>
      <c r="AR177" s="76"/>
    </row>
    <row r="178" spans="1:44" s="207" customFormat="1" ht="22.5" customHeight="1" x14ac:dyDescent="0.35">
      <c r="A178" s="71" t="b">
        <f t="shared" si="18"/>
        <v>1</v>
      </c>
      <c r="C178" s="604" t="str">
        <f t="shared" si="19"/>
        <v/>
      </c>
      <c r="D178" s="605"/>
      <c r="E178" s="209"/>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76"/>
      <c r="AR178" s="76"/>
    </row>
    <row r="179" spans="1:44" s="207" customFormat="1" ht="22.5" customHeight="1" x14ac:dyDescent="0.35">
      <c r="A179" s="71" t="b">
        <f t="shared" si="18"/>
        <v>1</v>
      </c>
      <c r="C179" s="604" t="str">
        <f t="shared" si="19"/>
        <v/>
      </c>
      <c r="D179" s="605"/>
      <c r="E179" s="209"/>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76"/>
      <c r="AR179" s="76"/>
    </row>
    <row r="180" spans="1:44" s="207" customFormat="1" ht="22.5" customHeight="1" x14ac:dyDescent="0.35">
      <c r="A180" s="71" t="b">
        <f t="shared" si="18"/>
        <v>1</v>
      </c>
      <c r="C180" s="604" t="str">
        <f t="shared" si="19"/>
        <v/>
      </c>
      <c r="D180" s="605"/>
      <c r="E180" s="209"/>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76"/>
      <c r="AR180" s="76"/>
    </row>
    <row r="181" spans="1:44" s="207" customFormat="1" ht="22.5" customHeight="1" x14ac:dyDescent="0.35">
      <c r="A181" s="71" t="b">
        <f t="shared" si="18"/>
        <v>1</v>
      </c>
      <c r="C181" s="604" t="str">
        <f t="shared" si="19"/>
        <v/>
      </c>
      <c r="D181" s="605"/>
      <c r="E181" s="209"/>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76"/>
      <c r="AR181" s="76"/>
    </row>
    <row r="182" spans="1:44" s="207" customFormat="1" ht="22.5" customHeight="1" x14ac:dyDescent="0.35">
      <c r="A182" s="71" t="b">
        <f t="shared" si="18"/>
        <v>1</v>
      </c>
      <c r="C182" s="604" t="str">
        <f t="shared" si="19"/>
        <v/>
      </c>
      <c r="D182" s="605"/>
      <c r="E182" s="209"/>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76"/>
      <c r="AR182" s="76"/>
    </row>
    <row r="183" spans="1:44" s="207" customFormat="1" ht="22.5" customHeight="1" x14ac:dyDescent="0.35">
      <c r="A183" s="71" t="b">
        <f t="shared" si="18"/>
        <v>1</v>
      </c>
      <c r="C183" s="604" t="str">
        <f t="shared" si="19"/>
        <v/>
      </c>
      <c r="D183" s="605"/>
      <c r="E183" s="209"/>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76"/>
      <c r="AR183" s="76"/>
    </row>
    <row r="184" spans="1:44" s="207" customFormat="1" ht="22.5" customHeight="1" x14ac:dyDescent="0.35">
      <c r="A184" s="71" t="b">
        <f t="shared" si="18"/>
        <v>1</v>
      </c>
      <c r="C184" s="604" t="str">
        <f t="shared" si="19"/>
        <v/>
      </c>
      <c r="D184" s="605"/>
      <c r="E184" s="209"/>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76"/>
      <c r="AR184" s="76"/>
    </row>
    <row r="185" spans="1:44" s="207" customFormat="1" ht="22.5" customHeight="1" x14ac:dyDescent="0.35">
      <c r="A185" s="71" t="b">
        <f t="shared" si="18"/>
        <v>1</v>
      </c>
      <c r="C185" s="604" t="str">
        <f t="shared" si="19"/>
        <v/>
      </c>
      <c r="D185" s="605"/>
      <c r="E185" s="209"/>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76"/>
      <c r="AR185" s="76"/>
    </row>
    <row r="186" spans="1:44" s="207" customFormat="1" ht="22.5" customHeight="1" x14ac:dyDescent="0.35">
      <c r="A186" s="71" t="b">
        <f t="shared" si="18"/>
        <v>1</v>
      </c>
      <c r="C186" s="604" t="str">
        <f t="shared" si="19"/>
        <v/>
      </c>
      <c r="D186" s="605"/>
      <c r="E186" s="209"/>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76"/>
      <c r="AR186" s="76"/>
    </row>
    <row r="187" spans="1:44" s="207" customFormat="1" ht="22.5" customHeight="1" x14ac:dyDescent="0.35">
      <c r="A187" s="71" t="b">
        <f t="shared" si="18"/>
        <v>1</v>
      </c>
      <c r="C187" s="604" t="str">
        <f t="shared" si="19"/>
        <v/>
      </c>
      <c r="D187" s="605"/>
      <c r="E187" s="209"/>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76"/>
      <c r="AR187" s="76"/>
    </row>
    <row r="188" spans="1:44" s="76" customFormat="1" ht="24" customHeight="1" x14ac:dyDescent="0.35">
      <c r="B188" s="210"/>
      <c r="C188" s="619" t="s">
        <v>118</v>
      </c>
      <c r="D188" s="607"/>
      <c r="E188" s="620"/>
      <c r="F188" s="214">
        <f t="shared" ref="F188:AP188" si="20">SUM(F148:F187)</f>
        <v>0</v>
      </c>
      <c r="G188" s="214">
        <f t="shared" si="20"/>
        <v>0</v>
      </c>
      <c r="H188" s="214">
        <f t="shared" si="20"/>
        <v>0</v>
      </c>
      <c r="I188" s="214">
        <f t="shared" si="20"/>
        <v>0</v>
      </c>
      <c r="J188" s="214">
        <f t="shared" si="20"/>
        <v>0</v>
      </c>
      <c r="K188" s="214">
        <f t="shared" si="20"/>
        <v>0</v>
      </c>
      <c r="L188" s="214">
        <f t="shared" si="20"/>
        <v>0</v>
      </c>
      <c r="M188" s="214">
        <f t="shared" si="20"/>
        <v>0</v>
      </c>
      <c r="N188" s="214">
        <f t="shared" si="20"/>
        <v>0</v>
      </c>
      <c r="O188" s="214">
        <f t="shared" si="20"/>
        <v>0</v>
      </c>
      <c r="P188" s="214">
        <f t="shared" si="20"/>
        <v>0</v>
      </c>
      <c r="Q188" s="214">
        <f t="shared" si="20"/>
        <v>0</v>
      </c>
      <c r="R188" s="214">
        <f t="shared" si="20"/>
        <v>0</v>
      </c>
      <c r="S188" s="214">
        <f t="shared" si="20"/>
        <v>0</v>
      </c>
      <c r="T188" s="214">
        <f t="shared" si="20"/>
        <v>0</v>
      </c>
      <c r="U188" s="214">
        <f t="shared" si="20"/>
        <v>0</v>
      </c>
      <c r="V188" s="214">
        <f t="shared" si="20"/>
        <v>0</v>
      </c>
      <c r="W188" s="214">
        <f t="shared" si="20"/>
        <v>0</v>
      </c>
      <c r="X188" s="214">
        <f t="shared" si="20"/>
        <v>0</v>
      </c>
      <c r="Y188" s="214">
        <f t="shared" si="20"/>
        <v>0</v>
      </c>
      <c r="Z188" s="214">
        <f t="shared" si="20"/>
        <v>0</v>
      </c>
      <c r="AA188" s="214">
        <f t="shared" si="20"/>
        <v>0</v>
      </c>
      <c r="AB188" s="214">
        <f t="shared" si="20"/>
        <v>0</v>
      </c>
      <c r="AC188" s="214">
        <f t="shared" si="20"/>
        <v>0</v>
      </c>
      <c r="AD188" s="214">
        <f t="shared" si="20"/>
        <v>0</v>
      </c>
      <c r="AE188" s="214">
        <f t="shared" si="20"/>
        <v>0</v>
      </c>
      <c r="AF188" s="214">
        <f t="shared" si="20"/>
        <v>0</v>
      </c>
      <c r="AG188" s="214">
        <f t="shared" si="20"/>
        <v>0</v>
      </c>
      <c r="AH188" s="214">
        <f t="shared" si="20"/>
        <v>0</v>
      </c>
      <c r="AI188" s="214">
        <f t="shared" si="20"/>
        <v>0</v>
      </c>
      <c r="AJ188" s="214">
        <f t="shared" si="20"/>
        <v>0</v>
      </c>
      <c r="AK188" s="214">
        <f t="shared" si="20"/>
        <v>0</v>
      </c>
      <c r="AL188" s="214">
        <f t="shared" si="20"/>
        <v>0</v>
      </c>
      <c r="AM188" s="214">
        <f t="shared" si="20"/>
        <v>0</v>
      </c>
      <c r="AN188" s="214">
        <f t="shared" si="20"/>
        <v>0</v>
      </c>
      <c r="AO188" s="214">
        <f t="shared" si="20"/>
        <v>0</v>
      </c>
      <c r="AP188" s="214">
        <f t="shared" si="20"/>
        <v>0</v>
      </c>
    </row>
    <row r="189" spans="1:44" s="76" customFormat="1" x14ac:dyDescent="0.35"/>
    <row r="190" spans="1:44" s="205" customFormat="1" ht="30" customHeight="1" x14ac:dyDescent="0.35">
      <c r="C190" s="611" t="s">
        <v>284</v>
      </c>
      <c r="D190" s="612"/>
      <c r="E190" s="613"/>
      <c r="F190" s="85" t="s">
        <v>80</v>
      </c>
      <c r="G190" s="614" t="s">
        <v>82</v>
      </c>
      <c r="H190" s="615"/>
      <c r="I190" s="615"/>
      <c r="J190" s="615"/>
      <c r="K190" s="615"/>
      <c r="L190" s="615"/>
      <c r="M190" s="615"/>
      <c r="N190" s="615"/>
      <c r="O190" s="615"/>
      <c r="P190" s="615"/>
      <c r="Q190" s="615"/>
      <c r="R190" s="615"/>
      <c r="S190" s="614" t="s">
        <v>83</v>
      </c>
      <c r="T190" s="615"/>
      <c r="U190" s="615"/>
      <c r="V190" s="615"/>
      <c r="W190" s="615"/>
      <c r="X190" s="615"/>
      <c r="Y190" s="615"/>
      <c r="Z190" s="615"/>
      <c r="AA190" s="615"/>
      <c r="AB190" s="615"/>
      <c r="AC190" s="615"/>
      <c r="AD190" s="616"/>
      <c r="AE190" s="614" t="s">
        <v>84</v>
      </c>
      <c r="AF190" s="615"/>
      <c r="AG190" s="615"/>
      <c r="AH190" s="615"/>
      <c r="AI190" s="615"/>
      <c r="AJ190" s="615"/>
      <c r="AK190" s="615"/>
      <c r="AL190" s="615"/>
      <c r="AM190" s="615"/>
      <c r="AN190" s="615"/>
      <c r="AO190" s="615"/>
      <c r="AP190" s="615"/>
      <c r="AQ190" s="76"/>
    </row>
    <row r="191" spans="1:44" s="206" customFormat="1" ht="59.25" customHeight="1" x14ac:dyDescent="0.35">
      <c r="C191" s="596" t="s">
        <v>116</v>
      </c>
      <c r="D191" s="597"/>
      <c r="E191" s="598"/>
      <c r="F191" s="75" t="str">
        <f>F103</f>
        <v>Month 0 Implementation Costs</v>
      </c>
      <c r="G191" s="60">
        <f t="shared" ref="G191:AP191" si="21">G147</f>
        <v>46327</v>
      </c>
      <c r="H191" s="60">
        <f t="shared" si="21"/>
        <v>46358</v>
      </c>
      <c r="I191" s="60">
        <f t="shared" si="21"/>
        <v>46389</v>
      </c>
      <c r="J191" s="60">
        <f t="shared" si="21"/>
        <v>46420</v>
      </c>
      <c r="K191" s="60">
        <f t="shared" si="21"/>
        <v>46451</v>
      </c>
      <c r="L191" s="60">
        <f t="shared" si="21"/>
        <v>46482</v>
      </c>
      <c r="M191" s="60">
        <f t="shared" si="21"/>
        <v>46513</v>
      </c>
      <c r="N191" s="60">
        <f t="shared" si="21"/>
        <v>46544</v>
      </c>
      <c r="O191" s="60">
        <f t="shared" si="21"/>
        <v>46575</v>
      </c>
      <c r="P191" s="60">
        <f t="shared" si="21"/>
        <v>46606</v>
      </c>
      <c r="Q191" s="60">
        <f t="shared" si="21"/>
        <v>46637</v>
      </c>
      <c r="R191" s="60">
        <f t="shared" si="21"/>
        <v>46668</v>
      </c>
      <c r="S191" s="60">
        <f t="shared" si="21"/>
        <v>46699</v>
      </c>
      <c r="T191" s="60">
        <f t="shared" si="21"/>
        <v>46730</v>
      </c>
      <c r="U191" s="60">
        <f t="shared" si="21"/>
        <v>46761</v>
      </c>
      <c r="V191" s="60">
        <f t="shared" si="21"/>
        <v>46792</v>
      </c>
      <c r="W191" s="60">
        <f t="shared" si="21"/>
        <v>46823</v>
      </c>
      <c r="X191" s="60">
        <f t="shared" si="21"/>
        <v>46854</v>
      </c>
      <c r="Y191" s="60">
        <f t="shared" si="21"/>
        <v>46885</v>
      </c>
      <c r="Z191" s="60">
        <f t="shared" si="21"/>
        <v>46916</v>
      </c>
      <c r="AA191" s="60">
        <f t="shared" si="21"/>
        <v>46947</v>
      </c>
      <c r="AB191" s="60">
        <f t="shared" si="21"/>
        <v>46978</v>
      </c>
      <c r="AC191" s="60">
        <f t="shared" si="21"/>
        <v>47009</v>
      </c>
      <c r="AD191" s="60">
        <f t="shared" si="21"/>
        <v>47040</v>
      </c>
      <c r="AE191" s="60">
        <f t="shared" si="21"/>
        <v>47071</v>
      </c>
      <c r="AF191" s="60">
        <f t="shared" si="21"/>
        <v>47102</v>
      </c>
      <c r="AG191" s="60">
        <f t="shared" si="21"/>
        <v>47133</v>
      </c>
      <c r="AH191" s="60">
        <f t="shared" si="21"/>
        <v>47164</v>
      </c>
      <c r="AI191" s="60">
        <f t="shared" si="21"/>
        <v>47195</v>
      </c>
      <c r="AJ191" s="60">
        <f t="shared" si="21"/>
        <v>47226</v>
      </c>
      <c r="AK191" s="60">
        <f t="shared" si="21"/>
        <v>47257</v>
      </c>
      <c r="AL191" s="60">
        <f t="shared" si="21"/>
        <v>47288</v>
      </c>
      <c r="AM191" s="60">
        <f t="shared" si="21"/>
        <v>47319</v>
      </c>
      <c r="AN191" s="60">
        <f t="shared" si="21"/>
        <v>47350</v>
      </c>
      <c r="AO191" s="60">
        <f t="shared" si="21"/>
        <v>47381</v>
      </c>
      <c r="AP191" s="60">
        <f t="shared" si="21"/>
        <v>47412</v>
      </c>
      <c r="AQ191" s="76"/>
    </row>
    <row r="192" spans="1:44" s="207" customFormat="1" ht="22.5" customHeight="1" x14ac:dyDescent="0.35">
      <c r="A192" s="71" t="b">
        <f t="shared" ref="A192:A231" si="22">IF(--ISERROR(SUM(D192:U192))=0,TRUE,FALSE)</f>
        <v>1</v>
      </c>
      <c r="C192" s="617" t="str">
        <f t="shared" ref="C192:C231" si="23">IF(C104="","",C104)</f>
        <v/>
      </c>
      <c r="D192" s="618"/>
      <c r="E192" s="211"/>
      <c r="F192" s="212"/>
      <c r="G192" s="212"/>
      <c r="H192" s="212"/>
      <c r="I192" s="212"/>
      <c r="J192" s="212"/>
      <c r="K192" s="212"/>
      <c r="L192" s="212"/>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76"/>
      <c r="AR192" s="76"/>
    </row>
    <row r="193" spans="1:44" s="207" customFormat="1" ht="22.5" customHeight="1" x14ac:dyDescent="0.35">
      <c r="A193" s="71" t="b">
        <f t="shared" si="22"/>
        <v>1</v>
      </c>
      <c r="C193" s="604" t="str">
        <f t="shared" si="23"/>
        <v/>
      </c>
      <c r="D193" s="605"/>
      <c r="E193" s="209"/>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76"/>
      <c r="AR193" s="76"/>
    </row>
    <row r="194" spans="1:44" s="207" customFormat="1" ht="22.5" customHeight="1" x14ac:dyDescent="0.35">
      <c r="A194" s="71" t="b">
        <f t="shared" si="22"/>
        <v>1</v>
      </c>
      <c r="C194" s="604" t="str">
        <f t="shared" si="23"/>
        <v/>
      </c>
      <c r="D194" s="605"/>
      <c r="E194" s="209"/>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76"/>
      <c r="AR194" s="76"/>
    </row>
    <row r="195" spans="1:44" s="207" customFormat="1" ht="22.5" customHeight="1" x14ac:dyDescent="0.35">
      <c r="A195" s="71" t="b">
        <f t="shared" si="22"/>
        <v>1</v>
      </c>
      <c r="C195" s="604" t="str">
        <f t="shared" si="23"/>
        <v/>
      </c>
      <c r="D195" s="605"/>
      <c r="E195" s="209"/>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76"/>
      <c r="AR195" s="76"/>
    </row>
    <row r="196" spans="1:44" s="207" customFormat="1" ht="22.5" customHeight="1" x14ac:dyDescent="0.35">
      <c r="A196" s="71" t="b">
        <f t="shared" si="22"/>
        <v>1</v>
      </c>
      <c r="C196" s="604" t="str">
        <f t="shared" si="23"/>
        <v/>
      </c>
      <c r="D196" s="605"/>
      <c r="E196" s="209"/>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76"/>
      <c r="AR196" s="76"/>
    </row>
    <row r="197" spans="1:44" s="207" customFormat="1" ht="22.5" customHeight="1" x14ac:dyDescent="0.35">
      <c r="A197" s="71" t="b">
        <f t="shared" si="22"/>
        <v>1</v>
      </c>
      <c r="C197" s="604" t="str">
        <f t="shared" si="23"/>
        <v/>
      </c>
      <c r="D197" s="605"/>
      <c r="E197" s="209"/>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76"/>
      <c r="AR197" s="76"/>
    </row>
    <row r="198" spans="1:44" s="207" customFormat="1" ht="22.5" customHeight="1" x14ac:dyDescent="0.35">
      <c r="A198" s="71" t="b">
        <f t="shared" si="22"/>
        <v>1</v>
      </c>
      <c r="C198" s="604" t="str">
        <f t="shared" si="23"/>
        <v/>
      </c>
      <c r="D198" s="605"/>
      <c r="E198" s="209"/>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76"/>
      <c r="AR198" s="76"/>
    </row>
    <row r="199" spans="1:44" s="207" customFormat="1" ht="22.5" customHeight="1" x14ac:dyDescent="0.35">
      <c r="A199" s="71" t="b">
        <f t="shared" si="22"/>
        <v>1</v>
      </c>
      <c r="C199" s="604" t="str">
        <f t="shared" si="23"/>
        <v/>
      </c>
      <c r="D199" s="605"/>
      <c r="E199" s="209"/>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76"/>
      <c r="AR199" s="76"/>
    </row>
    <row r="200" spans="1:44" s="207" customFormat="1" ht="22.5" customHeight="1" x14ac:dyDescent="0.35">
      <c r="A200" s="71" t="b">
        <f t="shared" si="22"/>
        <v>1</v>
      </c>
      <c r="C200" s="604" t="str">
        <f t="shared" si="23"/>
        <v/>
      </c>
      <c r="D200" s="605"/>
      <c r="E200" s="209"/>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76"/>
      <c r="AR200" s="76"/>
    </row>
    <row r="201" spans="1:44" s="207" customFormat="1" ht="22.5" customHeight="1" x14ac:dyDescent="0.35">
      <c r="A201" s="71" t="b">
        <f t="shared" si="22"/>
        <v>1</v>
      </c>
      <c r="C201" s="604" t="str">
        <f t="shared" si="23"/>
        <v/>
      </c>
      <c r="D201" s="605"/>
      <c r="E201" s="209"/>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76"/>
      <c r="AR201" s="76"/>
    </row>
    <row r="202" spans="1:44" s="207" customFormat="1" ht="22.5" customHeight="1" x14ac:dyDescent="0.35">
      <c r="A202" s="71" t="b">
        <f t="shared" si="22"/>
        <v>1</v>
      </c>
      <c r="C202" s="604" t="str">
        <f t="shared" si="23"/>
        <v/>
      </c>
      <c r="D202" s="605"/>
      <c r="E202" s="209"/>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76"/>
      <c r="AR202" s="76"/>
    </row>
    <row r="203" spans="1:44" s="207" customFormat="1" ht="22.5" customHeight="1" x14ac:dyDescent="0.35">
      <c r="A203" s="71" t="b">
        <f t="shared" si="22"/>
        <v>1</v>
      </c>
      <c r="C203" s="604" t="str">
        <f t="shared" si="23"/>
        <v/>
      </c>
      <c r="D203" s="605"/>
      <c r="E203" s="209"/>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76"/>
      <c r="AR203" s="76"/>
    </row>
    <row r="204" spans="1:44" s="207" customFormat="1" ht="22.5" customHeight="1" x14ac:dyDescent="0.35">
      <c r="A204" s="71" t="b">
        <f t="shared" si="22"/>
        <v>1</v>
      </c>
      <c r="C204" s="604" t="str">
        <f t="shared" si="23"/>
        <v/>
      </c>
      <c r="D204" s="605"/>
      <c r="E204" s="209"/>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76"/>
      <c r="AR204" s="76"/>
    </row>
    <row r="205" spans="1:44" s="207" customFormat="1" ht="22.5" customHeight="1" x14ac:dyDescent="0.35">
      <c r="A205" s="71" t="b">
        <f t="shared" si="22"/>
        <v>1</v>
      </c>
      <c r="C205" s="604" t="str">
        <f t="shared" si="23"/>
        <v/>
      </c>
      <c r="D205" s="605"/>
      <c r="E205" s="209"/>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76"/>
      <c r="AR205" s="76"/>
    </row>
    <row r="206" spans="1:44" s="207" customFormat="1" ht="22.5" customHeight="1" x14ac:dyDescent="0.35">
      <c r="A206" s="71" t="b">
        <f t="shared" si="22"/>
        <v>1</v>
      </c>
      <c r="C206" s="604" t="str">
        <f t="shared" si="23"/>
        <v/>
      </c>
      <c r="D206" s="605"/>
      <c r="E206" s="209"/>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76"/>
      <c r="AR206" s="76"/>
    </row>
    <row r="207" spans="1:44" s="207" customFormat="1" ht="22.5" customHeight="1" x14ac:dyDescent="0.35">
      <c r="A207" s="71" t="b">
        <f t="shared" si="22"/>
        <v>1</v>
      </c>
      <c r="C207" s="604" t="str">
        <f t="shared" si="23"/>
        <v/>
      </c>
      <c r="D207" s="605"/>
      <c r="E207" s="209"/>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76"/>
      <c r="AR207" s="76"/>
    </row>
    <row r="208" spans="1:44" s="207" customFormat="1" ht="22.5" customHeight="1" x14ac:dyDescent="0.35">
      <c r="A208" s="71" t="b">
        <f t="shared" si="22"/>
        <v>1</v>
      </c>
      <c r="C208" s="604" t="str">
        <f t="shared" si="23"/>
        <v/>
      </c>
      <c r="D208" s="605"/>
      <c r="E208" s="209"/>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76"/>
      <c r="AR208" s="76"/>
    </row>
    <row r="209" spans="1:44" s="207" customFormat="1" ht="22.5" customHeight="1" x14ac:dyDescent="0.35">
      <c r="A209" s="71" t="b">
        <f t="shared" si="22"/>
        <v>1</v>
      </c>
      <c r="C209" s="604" t="str">
        <f t="shared" si="23"/>
        <v/>
      </c>
      <c r="D209" s="605"/>
      <c r="E209" s="209"/>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76"/>
      <c r="AR209" s="76"/>
    </row>
    <row r="210" spans="1:44" s="207" customFormat="1" ht="22.5" customHeight="1" x14ac:dyDescent="0.35">
      <c r="A210" s="71" t="b">
        <f t="shared" si="22"/>
        <v>1</v>
      </c>
      <c r="C210" s="604" t="str">
        <f t="shared" si="23"/>
        <v/>
      </c>
      <c r="D210" s="605"/>
      <c r="E210" s="209"/>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76"/>
      <c r="AR210" s="76"/>
    </row>
    <row r="211" spans="1:44" s="207" customFormat="1" ht="22.5" customHeight="1" x14ac:dyDescent="0.35">
      <c r="A211" s="71" t="b">
        <f t="shared" si="22"/>
        <v>1</v>
      </c>
      <c r="C211" s="604" t="str">
        <f t="shared" si="23"/>
        <v/>
      </c>
      <c r="D211" s="605"/>
      <c r="E211" s="209"/>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76"/>
      <c r="AR211" s="76"/>
    </row>
    <row r="212" spans="1:44" s="207" customFormat="1" ht="22.5" customHeight="1" x14ac:dyDescent="0.35">
      <c r="A212" s="71" t="b">
        <f t="shared" si="22"/>
        <v>1</v>
      </c>
      <c r="C212" s="604" t="str">
        <f t="shared" si="23"/>
        <v/>
      </c>
      <c r="D212" s="605"/>
      <c r="E212" s="209"/>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76"/>
      <c r="AR212" s="76"/>
    </row>
    <row r="213" spans="1:44" s="207" customFormat="1" ht="22.5" customHeight="1" x14ac:dyDescent="0.35">
      <c r="A213" s="71" t="b">
        <f t="shared" si="22"/>
        <v>1</v>
      </c>
      <c r="C213" s="604" t="str">
        <f t="shared" si="23"/>
        <v/>
      </c>
      <c r="D213" s="605"/>
      <c r="E213" s="209"/>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76"/>
      <c r="AR213" s="76"/>
    </row>
    <row r="214" spans="1:44" s="207" customFormat="1" ht="22.5" customHeight="1" x14ac:dyDescent="0.35">
      <c r="A214" s="71" t="b">
        <f t="shared" si="22"/>
        <v>1</v>
      </c>
      <c r="C214" s="604" t="str">
        <f t="shared" si="23"/>
        <v/>
      </c>
      <c r="D214" s="605"/>
      <c r="E214" s="209"/>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76"/>
      <c r="AR214" s="76"/>
    </row>
    <row r="215" spans="1:44" s="207" customFormat="1" ht="22.5" customHeight="1" x14ac:dyDescent="0.35">
      <c r="A215" s="71" t="b">
        <f t="shared" si="22"/>
        <v>1</v>
      </c>
      <c r="C215" s="604" t="str">
        <f t="shared" si="23"/>
        <v/>
      </c>
      <c r="D215" s="605"/>
      <c r="E215" s="209"/>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76"/>
      <c r="AR215" s="76"/>
    </row>
    <row r="216" spans="1:44" s="207" customFormat="1" ht="22.5" customHeight="1" x14ac:dyDescent="0.35">
      <c r="A216" s="71" t="b">
        <f t="shared" si="22"/>
        <v>1</v>
      </c>
      <c r="C216" s="604" t="str">
        <f t="shared" si="23"/>
        <v/>
      </c>
      <c r="D216" s="605"/>
      <c r="E216" s="209"/>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76"/>
      <c r="AR216" s="76"/>
    </row>
    <row r="217" spans="1:44" s="207" customFormat="1" ht="22.5" customHeight="1" x14ac:dyDescent="0.35">
      <c r="A217" s="71" t="b">
        <f t="shared" si="22"/>
        <v>1</v>
      </c>
      <c r="C217" s="604" t="str">
        <f t="shared" si="23"/>
        <v/>
      </c>
      <c r="D217" s="605"/>
      <c r="E217" s="209"/>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76"/>
      <c r="AR217" s="76"/>
    </row>
    <row r="218" spans="1:44" s="207" customFormat="1" ht="22.5" customHeight="1" x14ac:dyDescent="0.35">
      <c r="A218" s="71" t="b">
        <f t="shared" si="22"/>
        <v>1</v>
      </c>
      <c r="C218" s="604" t="str">
        <f t="shared" si="23"/>
        <v/>
      </c>
      <c r="D218" s="605"/>
      <c r="E218" s="209"/>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76"/>
      <c r="AR218" s="76"/>
    </row>
    <row r="219" spans="1:44" s="207" customFormat="1" ht="22.5" customHeight="1" x14ac:dyDescent="0.35">
      <c r="A219" s="71" t="b">
        <f t="shared" si="22"/>
        <v>1</v>
      </c>
      <c r="C219" s="604" t="str">
        <f t="shared" si="23"/>
        <v/>
      </c>
      <c r="D219" s="605"/>
      <c r="E219" s="209"/>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76"/>
      <c r="AR219" s="76"/>
    </row>
    <row r="220" spans="1:44" s="207" customFormat="1" ht="22.5" customHeight="1" x14ac:dyDescent="0.35">
      <c r="A220" s="71" t="b">
        <f t="shared" si="22"/>
        <v>1</v>
      </c>
      <c r="C220" s="604" t="str">
        <f t="shared" si="23"/>
        <v/>
      </c>
      <c r="D220" s="605"/>
      <c r="E220" s="209"/>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76"/>
      <c r="AR220" s="76"/>
    </row>
    <row r="221" spans="1:44" s="207" customFormat="1" ht="22.5" customHeight="1" x14ac:dyDescent="0.35">
      <c r="A221" s="71" t="b">
        <f t="shared" si="22"/>
        <v>1</v>
      </c>
      <c r="C221" s="604" t="str">
        <f t="shared" si="23"/>
        <v/>
      </c>
      <c r="D221" s="605"/>
      <c r="E221" s="209"/>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76"/>
      <c r="AR221" s="76"/>
    </row>
    <row r="222" spans="1:44" s="207" customFormat="1" ht="22.5" customHeight="1" x14ac:dyDescent="0.35">
      <c r="A222" s="71" t="b">
        <f t="shared" si="22"/>
        <v>1</v>
      </c>
      <c r="C222" s="604" t="str">
        <f t="shared" si="23"/>
        <v/>
      </c>
      <c r="D222" s="605"/>
      <c r="E222" s="209"/>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76"/>
      <c r="AR222" s="76"/>
    </row>
    <row r="223" spans="1:44" s="207" customFormat="1" ht="22.5" customHeight="1" x14ac:dyDescent="0.35">
      <c r="A223" s="71" t="b">
        <f t="shared" si="22"/>
        <v>1</v>
      </c>
      <c r="C223" s="604" t="str">
        <f t="shared" si="23"/>
        <v/>
      </c>
      <c r="D223" s="605"/>
      <c r="E223" s="209"/>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76"/>
      <c r="AR223" s="76"/>
    </row>
    <row r="224" spans="1:44" s="207" customFormat="1" ht="22.5" customHeight="1" x14ac:dyDescent="0.35">
      <c r="A224" s="71" t="b">
        <f t="shared" si="22"/>
        <v>1</v>
      </c>
      <c r="C224" s="604" t="str">
        <f t="shared" si="23"/>
        <v/>
      </c>
      <c r="D224" s="605"/>
      <c r="E224" s="209"/>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76"/>
      <c r="AR224" s="76"/>
    </row>
    <row r="225" spans="1:46" s="207" customFormat="1" ht="22.5" customHeight="1" x14ac:dyDescent="0.35">
      <c r="A225" s="71" t="b">
        <f t="shared" si="22"/>
        <v>1</v>
      </c>
      <c r="C225" s="604" t="str">
        <f t="shared" si="23"/>
        <v/>
      </c>
      <c r="D225" s="605"/>
      <c r="E225" s="209"/>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76"/>
      <c r="AR225" s="76"/>
    </row>
    <row r="226" spans="1:46" s="207" customFormat="1" ht="22.5" customHeight="1" x14ac:dyDescent="0.35">
      <c r="A226" s="71" t="b">
        <f t="shared" si="22"/>
        <v>1</v>
      </c>
      <c r="C226" s="604" t="str">
        <f t="shared" si="23"/>
        <v/>
      </c>
      <c r="D226" s="605"/>
      <c r="E226" s="209"/>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76"/>
      <c r="AR226" s="76"/>
    </row>
    <row r="227" spans="1:46" s="207" customFormat="1" ht="22.5" customHeight="1" x14ac:dyDescent="0.35">
      <c r="A227" s="71" t="b">
        <f t="shared" si="22"/>
        <v>1</v>
      </c>
      <c r="C227" s="604" t="str">
        <f t="shared" si="23"/>
        <v/>
      </c>
      <c r="D227" s="605"/>
      <c r="E227" s="209"/>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76"/>
      <c r="AR227" s="76"/>
    </row>
    <row r="228" spans="1:46" s="207" customFormat="1" ht="22.5" customHeight="1" x14ac:dyDescent="0.35">
      <c r="A228" s="71" t="b">
        <f t="shared" si="22"/>
        <v>1</v>
      </c>
      <c r="C228" s="604" t="str">
        <f t="shared" si="23"/>
        <v/>
      </c>
      <c r="D228" s="605"/>
      <c r="E228" s="209"/>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76"/>
      <c r="AR228" s="76"/>
    </row>
    <row r="229" spans="1:46" s="207" customFormat="1" ht="22.5" customHeight="1" x14ac:dyDescent="0.35">
      <c r="A229" s="71" t="b">
        <f t="shared" si="22"/>
        <v>1</v>
      </c>
      <c r="C229" s="604" t="str">
        <f t="shared" si="23"/>
        <v/>
      </c>
      <c r="D229" s="605"/>
      <c r="E229" s="209"/>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76"/>
      <c r="AR229" s="76"/>
    </row>
    <row r="230" spans="1:46" s="207" customFormat="1" ht="22.5" customHeight="1" x14ac:dyDescent="0.35">
      <c r="A230" s="71" t="b">
        <f t="shared" si="22"/>
        <v>1</v>
      </c>
      <c r="C230" s="604" t="str">
        <f t="shared" si="23"/>
        <v/>
      </c>
      <c r="D230" s="605"/>
      <c r="E230" s="209"/>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76"/>
      <c r="AR230" s="76"/>
    </row>
    <row r="231" spans="1:46" s="207" customFormat="1" ht="22.5" customHeight="1" x14ac:dyDescent="0.35">
      <c r="A231" s="71" t="b">
        <f t="shared" si="22"/>
        <v>1</v>
      </c>
      <c r="C231" s="604" t="str">
        <f t="shared" si="23"/>
        <v/>
      </c>
      <c r="D231" s="605"/>
      <c r="E231" s="209"/>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76"/>
      <c r="AR231" s="76"/>
    </row>
    <row r="232" spans="1:46" s="76" customFormat="1" ht="24" customHeight="1" x14ac:dyDescent="0.35">
      <c r="B232" s="210"/>
      <c r="C232" s="606" t="s">
        <v>263</v>
      </c>
      <c r="D232" s="607"/>
      <c r="E232" s="607"/>
      <c r="F232" s="215">
        <f>SUM(F192:F231)</f>
        <v>0</v>
      </c>
      <c r="G232" s="214">
        <f t="shared" ref="G232:AP232" si="24">SUM(G192:G231)</f>
        <v>0</v>
      </c>
      <c r="H232" s="214">
        <f t="shared" si="24"/>
        <v>0</v>
      </c>
      <c r="I232" s="214">
        <f t="shared" si="24"/>
        <v>0</v>
      </c>
      <c r="J232" s="214">
        <f t="shared" si="24"/>
        <v>0</v>
      </c>
      <c r="K232" s="214">
        <f t="shared" si="24"/>
        <v>0</v>
      </c>
      <c r="L232" s="214">
        <f t="shared" si="24"/>
        <v>0</v>
      </c>
      <c r="M232" s="214">
        <f t="shared" si="24"/>
        <v>0</v>
      </c>
      <c r="N232" s="214">
        <f t="shared" si="24"/>
        <v>0</v>
      </c>
      <c r="O232" s="214">
        <f t="shared" si="24"/>
        <v>0</v>
      </c>
      <c r="P232" s="214">
        <f t="shared" si="24"/>
        <v>0</v>
      </c>
      <c r="Q232" s="214">
        <f t="shared" si="24"/>
        <v>0</v>
      </c>
      <c r="R232" s="214">
        <f t="shared" si="24"/>
        <v>0</v>
      </c>
      <c r="S232" s="214">
        <f t="shared" si="24"/>
        <v>0</v>
      </c>
      <c r="T232" s="214">
        <f t="shared" si="24"/>
        <v>0</v>
      </c>
      <c r="U232" s="214">
        <f t="shared" si="24"/>
        <v>0</v>
      </c>
      <c r="V232" s="214">
        <f t="shared" si="24"/>
        <v>0</v>
      </c>
      <c r="W232" s="214">
        <f t="shared" si="24"/>
        <v>0</v>
      </c>
      <c r="X232" s="214">
        <f t="shared" si="24"/>
        <v>0</v>
      </c>
      <c r="Y232" s="214">
        <f t="shared" si="24"/>
        <v>0</v>
      </c>
      <c r="Z232" s="214">
        <f t="shared" si="24"/>
        <v>0</v>
      </c>
      <c r="AA232" s="214">
        <f t="shared" si="24"/>
        <v>0</v>
      </c>
      <c r="AB232" s="214">
        <f t="shared" si="24"/>
        <v>0</v>
      </c>
      <c r="AC232" s="214">
        <f t="shared" si="24"/>
        <v>0</v>
      </c>
      <c r="AD232" s="214">
        <f t="shared" si="24"/>
        <v>0</v>
      </c>
      <c r="AE232" s="214">
        <f t="shared" si="24"/>
        <v>0</v>
      </c>
      <c r="AF232" s="214">
        <f t="shared" si="24"/>
        <v>0</v>
      </c>
      <c r="AG232" s="214">
        <f t="shared" si="24"/>
        <v>0</v>
      </c>
      <c r="AH232" s="214">
        <f t="shared" si="24"/>
        <v>0</v>
      </c>
      <c r="AI232" s="214">
        <f t="shared" si="24"/>
        <v>0</v>
      </c>
      <c r="AJ232" s="214">
        <f t="shared" si="24"/>
        <v>0</v>
      </c>
      <c r="AK232" s="214">
        <f t="shared" si="24"/>
        <v>0</v>
      </c>
      <c r="AL232" s="214">
        <f t="shared" si="24"/>
        <v>0</v>
      </c>
      <c r="AM232" s="214">
        <f t="shared" si="24"/>
        <v>0</v>
      </c>
      <c r="AN232" s="214">
        <f t="shared" si="24"/>
        <v>0</v>
      </c>
      <c r="AO232" s="214">
        <f t="shared" si="24"/>
        <v>0</v>
      </c>
      <c r="AP232" s="214">
        <f t="shared" si="24"/>
        <v>0</v>
      </c>
    </row>
    <row r="233" spans="1:46" s="76" customFormat="1" x14ac:dyDescent="0.35"/>
    <row r="234" spans="1:46" s="39" customFormat="1" ht="35.5" customHeight="1" x14ac:dyDescent="0.35">
      <c r="C234" s="428" t="s">
        <v>235</v>
      </c>
      <c r="D234" s="429"/>
      <c r="E234" s="429"/>
      <c r="F234" s="429"/>
      <c r="G234" s="429"/>
      <c r="H234" s="429"/>
      <c r="I234" s="429"/>
      <c r="J234" s="429"/>
      <c r="K234" s="429"/>
      <c r="L234" s="429"/>
      <c r="M234" s="429"/>
      <c r="N234" s="429"/>
      <c r="O234" s="429"/>
      <c r="P234" s="429"/>
      <c r="Q234" s="429"/>
      <c r="R234" s="429"/>
      <c r="S234" s="429"/>
      <c r="T234" s="429"/>
      <c r="U234" s="429"/>
      <c r="V234" s="429"/>
      <c r="W234" s="429"/>
      <c r="X234" s="429"/>
      <c r="Y234" s="429"/>
      <c r="Z234" s="429"/>
      <c r="AA234" s="429"/>
      <c r="AB234" s="429"/>
      <c r="AC234" s="429"/>
      <c r="AD234" s="429"/>
      <c r="AE234" s="429"/>
      <c r="AF234" s="429"/>
      <c r="AG234" s="429"/>
      <c r="AH234" s="429"/>
      <c r="AI234" s="429"/>
      <c r="AJ234" s="429"/>
      <c r="AK234" s="429"/>
      <c r="AL234" s="429"/>
      <c r="AM234" s="429"/>
      <c r="AN234" s="429"/>
      <c r="AO234" s="429"/>
      <c r="AP234" s="430"/>
      <c r="AQ234" s="61"/>
      <c r="AR234" s="61"/>
      <c r="AS234" s="61"/>
      <c r="AT234" s="61"/>
    </row>
    <row r="235" spans="1:46" s="1" customFormat="1" ht="200.15" customHeight="1" x14ac:dyDescent="0.35">
      <c r="C235" s="608"/>
      <c r="D235" s="609"/>
      <c r="E235" s="609"/>
      <c r="F235" s="609"/>
      <c r="G235" s="609"/>
      <c r="H235" s="609"/>
      <c r="I235" s="609"/>
      <c r="J235" s="609"/>
      <c r="K235" s="609"/>
      <c r="L235" s="609"/>
      <c r="M235" s="609"/>
      <c r="N235" s="609"/>
      <c r="O235" s="609"/>
      <c r="P235" s="609"/>
      <c r="Q235" s="609"/>
      <c r="R235" s="609"/>
      <c r="S235" s="609"/>
      <c r="T235" s="609"/>
      <c r="U235" s="609"/>
      <c r="V235" s="609"/>
      <c r="W235" s="609"/>
      <c r="X235" s="609"/>
      <c r="Y235" s="609"/>
      <c r="Z235" s="609"/>
      <c r="AA235" s="609"/>
      <c r="AB235" s="609"/>
      <c r="AC235" s="609"/>
      <c r="AD235" s="609"/>
      <c r="AE235" s="609"/>
      <c r="AF235" s="609"/>
      <c r="AG235" s="609"/>
      <c r="AH235" s="609"/>
      <c r="AI235" s="609"/>
      <c r="AJ235" s="609"/>
      <c r="AK235" s="609"/>
      <c r="AL235" s="609"/>
      <c r="AM235" s="609"/>
      <c r="AN235" s="609"/>
      <c r="AO235" s="609"/>
      <c r="AP235" s="610"/>
      <c r="AQ235" s="61"/>
      <c r="AR235" s="61"/>
      <c r="AS235" s="61"/>
      <c r="AT235" s="61"/>
    </row>
    <row r="236" spans="1:46" s="1" customFormat="1" x14ac:dyDescent="0.35">
      <c r="AQ236" s="61"/>
      <c r="AR236" s="61"/>
      <c r="AS236" s="61"/>
      <c r="AT236" s="61"/>
    </row>
    <row r="237" spans="1:46" customFormat="1" x14ac:dyDescent="0.35">
      <c r="C237" s="443" t="s">
        <v>74</v>
      </c>
      <c r="D237" s="443"/>
      <c r="E237" s="443"/>
      <c r="F237" s="443"/>
      <c r="G237" s="443"/>
      <c r="H237" s="443"/>
      <c r="I237" s="443"/>
      <c r="J237" s="443"/>
      <c r="K237" s="443"/>
      <c r="L237" s="443"/>
      <c r="M237" s="443"/>
      <c r="N237" s="443"/>
      <c r="O237" s="443"/>
      <c r="P237" s="443"/>
      <c r="Q237" s="443"/>
      <c r="R237" s="443"/>
      <c r="S237" s="443"/>
      <c r="T237" s="443"/>
      <c r="U237" s="443"/>
      <c r="V237" s="443"/>
      <c r="W237" s="443"/>
      <c r="X237" s="443"/>
      <c r="Y237" s="443"/>
      <c r="Z237" s="443"/>
      <c r="AA237" s="443"/>
      <c r="AB237" s="443"/>
      <c r="AC237" s="443"/>
      <c r="AD237" s="443"/>
      <c r="AE237" s="443"/>
      <c r="AF237" s="443"/>
      <c r="AG237" s="443"/>
      <c r="AH237" s="443"/>
      <c r="AI237" s="443"/>
      <c r="AJ237" s="443"/>
      <c r="AK237" s="443"/>
      <c r="AL237" s="443"/>
      <c r="AM237" s="443"/>
      <c r="AN237" s="443"/>
      <c r="AO237" s="1"/>
      <c r="AP237" s="1"/>
      <c r="AQ237" s="61"/>
      <c r="AR237" s="61"/>
      <c r="AS237" s="61"/>
      <c r="AT237" s="61"/>
    </row>
    <row r="238" spans="1:46" s="1" customFormat="1" x14ac:dyDescent="0.35">
      <c r="AQ238" s="61"/>
      <c r="AR238" s="61"/>
      <c r="AS238" s="61"/>
      <c r="AT238" s="61"/>
    </row>
    <row r="239" spans="1:46" s="1" customFormat="1" x14ac:dyDescent="0.35">
      <c r="AQ239" s="61"/>
      <c r="AR239" s="61"/>
      <c r="AS239" s="61"/>
      <c r="AT239" s="61"/>
    </row>
    <row r="240" spans="1:46"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row r="340" s="1" customFormat="1" x14ac:dyDescent="0.35"/>
    <row r="341" s="1" customFormat="1" x14ac:dyDescent="0.35"/>
    <row r="342" s="1" customFormat="1" x14ac:dyDescent="0.35"/>
    <row r="343" s="1" customFormat="1" x14ac:dyDescent="0.35"/>
    <row r="344" s="1" customFormat="1" x14ac:dyDescent="0.35"/>
    <row r="345" s="1" customFormat="1" x14ac:dyDescent="0.35"/>
    <row r="346" s="1" customFormat="1" x14ac:dyDescent="0.35"/>
    <row r="347" s="1" customFormat="1" x14ac:dyDescent="0.35"/>
    <row r="348" s="1" customFormat="1" x14ac:dyDescent="0.35"/>
    <row r="349" s="1" customFormat="1" x14ac:dyDescent="0.35"/>
    <row r="350" s="1" customFormat="1" x14ac:dyDescent="0.35"/>
    <row r="351" s="1" customFormat="1" x14ac:dyDescent="0.35"/>
    <row r="352" s="1" customFormat="1" x14ac:dyDescent="0.35"/>
    <row r="353" s="1" customFormat="1" x14ac:dyDescent="0.35"/>
    <row r="354" s="1" customFormat="1" x14ac:dyDescent="0.35"/>
    <row r="355" s="1" customFormat="1" x14ac:dyDescent="0.35"/>
    <row r="356" s="1" customFormat="1" x14ac:dyDescent="0.35"/>
    <row r="357" s="1" customFormat="1" x14ac:dyDescent="0.35"/>
    <row r="358" s="1" customFormat="1" x14ac:dyDescent="0.35"/>
    <row r="359" s="1" customFormat="1" x14ac:dyDescent="0.35"/>
    <row r="360" s="1" customFormat="1" x14ac:dyDescent="0.35"/>
    <row r="361" s="1" customFormat="1" x14ac:dyDescent="0.35"/>
    <row r="362" s="1" customFormat="1" x14ac:dyDescent="0.35"/>
    <row r="363" s="1" customFormat="1" x14ac:dyDescent="0.35"/>
    <row r="364" s="1" customFormat="1" x14ac:dyDescent="0.35"/>
    <row r="365" s="1" customFormat="1" x14ac:dyDescent="0.35"/>
    <row r="366" s="1" customFormat="1" x14ac:dyDescent="0.35"/>
    <row r="367" s="1" customFormat="1" x14ac:dyDescent="0.35"/>
    <row r="368" s="1" customFormat="1" x14ac:dyDescent="0.35"/>
    <row r="369" s="1" customFormat="1" x14ac:dyDescent="0.35"/>
    <row r="370" s="1" customFormat="1" x14ac:dyDescent="0.35"/>
    <row r="371" s="1" customFormat="1" x14ac:dyDescent="0.35"/>
    <row r="372" s="1" customFormat="1" x14ac:dyDescent="0.35"/>
    <row r="373" s="1" customFormat="1" x14ac:dyDescent="0.35"/>
    <row r="374" s="1" customFormat="1" x14ac:dyDescent="0.35"/>
    <row r="375" s="1" customFormat="1" x14ac:dyDescent="0.35"/>
    <row r="376" s="1" customFormat="1" x14ac:dyDescent="0.35"/>
    <row r="377" s="1" customFormat="1" x14ac:dyDescent="0.35"/>
    <row r="378" s="1" customFormat="1" x14ac:dyDescent="0.35"/>
    <row r="379" s="1" customFormat="1" x14ac:dyDescent="0.35"/>
    <row r="380" s="1" customFormat="1" x14ac:dyDescent="0.35"/>
    <row r="381" s="1" customFormat="1" x14ac:dyDescent="0.35"/>
    <row r="382" s="1" customFormat="1" x14ac:dyDescent="0.35"/>
    <row r="383" s="1" customFormat="1" x14ac:dyDescent="0.35"/>
    <row r="384" s="1" customFormat="1" x14ac:dyDescent="0.35"/>
    <row r="385" s="1" customFormat="1" x14ac:dyDescent="0.35"/>
    <row r="386" s="1" customFormat="1" x14ac:dyDescent="0.35"/>
    <row r="387" s="1" customFormat="1" x14ac:dyDescent="0.35"/>
    <row r="388" s="1" customFormat="1" x14ac:dyDescent="0.35"/>
    <row r="389" s="1" customFormat="1" x14ac:dyDescent="0.35"/>
    <row r="390" s="1" customFormat="1" x14ac:dyDescent="0.35"/>
    <row r="391" s="1" customFormat="1" x14ac:dyDescent="0.35"/>
    <row r="392" s="1" customFormat="1" x14ac:dyDescent="0.35"/>
    <row r="393" s="1" customFormat="1" x14ac:dyDescent="0.35"/>
    <row r="394" s="1" customFormat="1" x14ac:dyDescent="0.35"/>
    <row r="395" s="1" customFormat="1" x14ac:dyDescent="0.35"/>
    <row r="396" s="1" customFormat="1" x14ac:dyDescent="0.35"/>
    <row r="397" s="1" customFormat="1" x14ac:dyDescent="0.35"/>
    <row r="398" s="1" customFormat="1" x14ac:dyDescent="0.35"/>
    <row r="399" s="1" customFormat="1" x14ac:dyDescent="0.35"/>
    <row r="400" s="1" customFormat="1" x14ac:dyDescent="0.35"/>
    <row r="401" s="1" customFormat="1" x14ac:dyDescent="0.35"/>
    <row r="402" s="1" customFormat="1" x14ac:dyDescent="0.35"/>
    <row r="403" s="1" customFormat="1" x14ac:dyDescent="0.35"/>
    <row r="404" s="1" customFormat="1" x14ac:dyDescent="0.35"/>
    <row r="405" s="1" customFormat="1" x14ac:dyDescent="0.35"/>
    <row r="406" s="1" customFormat="1" x14ac:dyDescent="0.35"/>
    <row r="407" s="1" customFormat="1" x14ac:dyDescent="0.35"/>
    <row r="408" s="1" customFormat="1" x14ac:dyDescent="0.35"/>
    <row r="409" s="1" customFormat="1" x14ac:dyDescent="0.35"/>
    <row r="410" s="1" customFormat="1" x14ac:dyDescent="0.35"/>
    <row r="411" s="1" customFormat="1" x14ac:dyDescent="0.35"/>
    <row r="412" s="1" customFormat="1" x14ac:dyDescent="0.35"/>
    <row r="413" s="1" customFormat="1" x14ac:dyDescent="0.35"/>
    <row r="414" s="1" customFormat="1" x14ac:dyDescent="0.35"/>
    <row r="415" s="1" customFormat="1" x14ac:dyDescent="0.35"/>
    <row r="416" s="1" customFormat="1" x14ac:dyDescent="0.35"/>
    <row r="417" s="1" customFormat="1" x14ac:dyDescent="0.35"/>
    <row r="418" s="1" customFormat="1" x14ac:dyDescent="0.35"/>
    <row r="419" s="1" customFormat="1" x14ac:dyDescent="0.35"/>
    <row r="420" s="1" customFormat="1" x14ac:dyDescent="0.35"/>
    <row r="421" s="1" customFormat="1" x14ac:dyDescent="0.35"/>
    <row r="422" s="1" customFormat="1" x14ac:dyDescent="0.35"/>
    <row r="423" s="1" customFormat="1" x14ac:dyDescent="0.35"/>
    <row r="424" s="1" customFormat="1" x14ac:dyDescent="0.35"/>
    <row r="425" s="1" customFormat="1" x14ac:dyDescent="0.35"/>
    <row r="426" s="1" customFormat="1" x14ac:dyDescent="0.35"/>
    <row r="427" s="1" customFormat="1" x14ac:dyDescent="0.35"/>
    <row r="428" s="1" customFormat="1" x14ac:dyDescent="0.35"/>
    <row r="429" s="1" customFormat="1" x14ac:dyDescent="0.35"/>
    <row r="430" s="1" customFormat="1" x14ac:dyDescent="0.35"/>
    <row r="431" s="1" customFormat="1" x14ac:dyDescent="0.35"/>
    <row r="432" s="1" customFormat="1" x14ac:dyDescent="0.35"/>
    <row r="433" s="1" customFormat="1" x14ac:dyDescent="0.35"/>
    <row r="434" s="1" customFormat="1" x14ac:dyDescent="0.35"/>
    <row r="435" s="1" customFormat="1" x14ac:dyDescent="0.35"/>
    <row r="436" s="1" customFormat="1" x14ac:dyDescent="0.35"/>
    <row r="437" s="1" customFormat="1" x14ac:dyDescent="0.35"/>
    <row r="438" s="1" customFormat="1" x14ac:dyDescent="0.35"/>
    <row r="439" s="1" customFormat="1" x14ac:dyDescent="0.35"/>
    <row r="440" s="1" customFormat="1" x14ac:dyDescent="0.35"/>
    <row r="441" s="1" customFormat="1" x14ac:dyDescent="0.35"/>
    <row r="442" s="1" customFormat="1" x14ac:dyDescent="0.35"/>
    <row r="443" s="1" customFormat="1" x14ac:dyDescent="0.35"/>
    <row r="444" s="1" customFormat="1" x14ac:dyDescent="0.35"/>
    <row r="445" s="1" customFormat="1" x14ac:dyDescent="0.35"/>
    <row r="446" s="1" customFormat="1" x14ac:dyDescent="0.35"/>
    <row r="447" s="1" customFormat="1" x14ac:dyDescent="0.35"/>
    <row r="448" s="1" customFormat="1" x14ac:dyDescent="0.35"/>
    <row r="449" s="1" customFormat="1" x14ac:dyDescent="0.35"/>
    <row r="450" s="1" customFormat="1" x14ac:dyDescent="0.35"/>
    <row r="451" s="1" customFormat="1" x14ac:dyDescent="0.35"/>
    <row r="452" s="1" customFormat="1" x14ac:dyDescent="0.35"/>
    <row r="453" s="1" customFormat="1" x14ac:dyDescent="0.35"/>
    <row r="454" s="1" customFormat="1" x14ac:dyDescent="0.35"/>
    <row r="455" s="1" customFormat="1" x14ac:dyDescent="0.35"/>
    <row r="456" s="1" customFormat="1" x14ac:dyDescent="0.35"/>
    <row r="457" s="1" customFormat="1" x14ac:dyDescent="0.35"/>
    <row r="458" s="1" customFormat="1" x14ac:dyDescent="0.35"/>
    <row r="459" s="1" customFormat="1" x14ac:dyDescent="0.35"/>
    <row r="460" s="1" customFormat="1" x14ac:dyDescent="0.35"/>
    <row r="461" s="1" customFormat="1" x14ac:dyDescent="0.35"/>
    <row r="462" s="1" customFormat="1" x14ac:dyDescent="0.35"/>
    <row r="463" s="1" customFormat="1" x14ac:dyDescent="0.35"/>
    <row r="464" s="1" customFormat="1" x14ac:dyDescent="0.35"/>
    <row r="465" s="1" customFormat="1" x14ac:dyDescent="0.35"/>
    <row r="466" s="1" customFormat="1" x14ac:dyDescent="0.35"/>
    <row r="467" s="1" customFormat="1" x14ac:dyDescent="0.35"/>
    <row r="468" s="1" customFormat="1" x14ac:dyDescent="0.35"/>
    <row r="469" s="1" customFormat="1" x14ac:dyDescent="0.35"/>
    <row r="470" s="1" customFormat="1" x14ac:dyDescent="0.35"/>
    <row r="471" s="1" customFormat="1" x14ac:dyDescent="0.35"/>
    <row r="472" s="1" customFormat="1" x14ac:dyDescent="0.35"/>
    <row r="473" s="1" customFormat="1" x14ac:dyDescent="0.35"/>
    <row r="474" s="1" customFormat="1" x14ac:dyDescent="0.35"/>
    <row r="475" s="1" customFormat="1" x14ac:dyDescent="0.35"/>
    <row r="476" s="1" customFormat="1" x14ac:dyDescent="0.35"/>
    <row r="477" s="1" customFormat="1" x14ac:dyDescent="0.35"/>
    <row r="478" s="1" customFormat="1" x14ac:dyDescent="0.35"/>
    <row r="479" s="1" customFormat="1" x14ac:dyDescent="0.35"/>
    <row r="480" s="1" customFormat="1" x14ac:dyDescent="0.35"/>
    <row r="481" s="1" customFormat="1" x14ac:dyDescent="0.35"/>
    <row r="482" s="1" customFormat="1" x14ac:dyDescent="0.35"/>
    <row r="483" s="1" customFormat="1" x14ac:dyDescent="0.35"/>
    <row r="484" s="1" customFormat="1" x14ac:dyDescent="0.35"/>
    <row r="485" s="1" customFormat="1" x14ac:dyDescent="0.35"/>
    <row r="486" s="1" customFormat="1" x14ac:dyDescent="0.35"/>
    <row r="487" s="1" customFormat="1" x14ac:dyDescent="0.35"/>
    <row r="488" s="1" customFormat="1" x14ac:dyDescent="0.35"/>
    <row r="489" s="1" customFormat="1" x14ac:dyDescent="0.35"/>
    <row r="490" s="1" customFormat="1" x14ac:dyDescent="0.35"/>
    <row r="491" s="1" customFormat="1" x14ac:dyDescent="0.35"/>
    <row r="492" s="1" customFormat="1" x14ac:dyDescent="0.35"/>
    <row r="493" s="1" customFormat="1" x14ac:dyDescent="0.35"/>
    <row r="494" s="1" customFormat="1" x14ac:dyDescent="0.35"/>
    <row r="495" s="1" customFormat="1" x14ac:dyDescent="0.35"/>
    <row r="496" s="1" customFormat="1" x14ac:dyDescent="0.35"/>
    <row r="497" s="1" customFormat="1" x14ac:dyDescent="0.35"/>
    <row r="498" s="1" customFormat="1" x14ac:dyDescent="0.35"/>
    <row r="499" s="1" customFormat="1" x14ac:dyDescent="0.35"/>
    <row r="500" s="1" customFormat="1" x14ac:dyDescent="0.35"/>
    <row r="501" s="1" customFormat="1" x14ac:dyDescent="0.35"/>
    <row r="502" s="1" customFormat="1" x14ac:dyDescent="0.35"/>
    <row r="503" s="1" customFormat="1" x14ac:dyDescent="0.35"/>
    <row r="504" s="1" customFormat="1" x14ac:dyDescent="0.35"/>
    <row r="505" s="1" customFormat="1" x14ac:dyDescent="0.35"/>
    <row r="506" s="1" customFormat="1" x14ac:dyDescent="0.35"/>
    <row r="507" s="1" customFormat="1" x14ac:dyDescent="0.35"/>
    <row r="508" s="1" customFormat="1" x14ac:dyDescent="0.35"/>
    <row r="509" s="1" customFormat="1" x14ac:dyDescent="0.35"/>
    <row r="510" s="1" customFormat="1" x14ac:dyDescent="0.35"/>
    <row r="511" s="1" customFormat="1" x14ac:dyDescent="0.35"/>
    <row r="512" s="1" customFormat="1" x14ac:dyDescent="0.35"/>
    <row r="513" s="1" customFormat="1" x14ac:dyDescent="0.35"/>
    <row r="514" s="1" customFormat="1" x14ac:dyDescent="0.35"/>
    <row r="515" s="1" customFormat="1" x14ac:dyDescent="0.35"/>
    <row r="516" s="1" customFormat="1" x14ac:dyDescent="0.35"/>
    <row r="517" s="1" customFormat="1" x14ac:dyDescent="0.35"/>
    <row r="518" s="1" customFormat="1" x14ac:dyDescent="0.35"/>
    <row r="519" s="1" customFormat="1" x14ac:dyDescent="0.35"/>
    <row r="520" s="1" customFormat="1" x14ac:dyDescent="0.35"/>
    <row r="521" s="1" customFormat="1" x14ac:dyDescent="0.35"/>
    <row r="522" s="1" customFormat="1" x14ac:dyDescent="0.35"/>
    <row r="523" s="1" customFormat="1" x14ac:dyDescent="0.35"/>
    <row r="524" s="1" customFormat="1" x14ac:dyDescent="0.35"/>
    <row r="525" s="1" customFormat="1" x14ac:dyDescent="0.35"/>
    <row r="526" s="1" customFormat="1" x14ac:dyDescent="0.35"/>
    <row r="527" s="1" customFormat="1" x14ac:dyDescent="0.35"/>
    <row r="528" s="1" customFormat="1" x14ac:dyDescent="0.35"/>
    <row r="529" s="1" customFormat="1" x14ac:dyDescent="0.35"/>
    <row r="530" s="1" customFormat="1" x14ac:dyDescent="0.35"/>
    <row r="531" s="1" customFormat="1" x14ac:dyDescent="0.35"/>
    <row r="532" s="1" customFormat="1" x14ac:dyDescent="0.35"/>
    <row r="533" s="1" customFormat="1" x14ac:dyDescent="0.35"/>
    <row r="534" s="1" customFormat="1" x14ac:dyDescent="0.35"/>
    <row r="535" s="1" customFormat="1" x14ac:dyDescent="0.35"/>
    <row r="536" s="1" customFormat="1" x14ac:dyDescent="0.35"/>
    <row r="537" s="1" customFormat="1" x14ac:dyDescent="0.35"/>
    <row r="538" s="1" customFormat="1" x14ac:dyDescent="0.35"/>
    <row r="539" s="1" customFormat="1" x14ac:dyDescent="0.35"/>
    <row r="540" s="1" customFormat="1" x14ac:dyDescent="0.35"/>
    <row r="541" s="1" customFormat="1" x14ac:dyDescent="0.35"/>
    <row r="542" s="1" customFormat="1" x14ac:dyDescent="0.35"/>
    <row r="543" s="1" customFormat="1" x14ac:dyDescent="0.35"/>
    <row r="544" s="1" customFormat="1" x14ac:dyDescent="0.35"/>
    <row r="545" s="1" customFormat="1" x14ac:dyDescent="0.35"/>
    <row r="546" s="1" customFormat="1" x14ac:dyDescent="0.35"/>
    <row r="547" s="1" customFormat="1" x14ac:dyDescent="0.35"/>
    <row r="548" s="1" customFormat="1" x14ac:dyDescent="0.35"/>
    <row r="549" s="1" customFormat="1" x14ac:dyDescent="0.35"/>
    <row r="550" s="1" customFormat="1" x14ac:dyDescent="0.35"/>
    <row r="551" s="1" customFormat="1" x14ac:dyDescent="0.35"/>
    <row r="552" s="1" customFormat="1" x14ac:dyDescent="0.35"/>
    <row r="553" s="1" customFormat="1" x14ac:dyDescent="0.35"/>
    <row r="554" s="1" customFormat="1" x14ac:dyDescent="0.35"/>
    <row r="555" s="1" customFormat="1" x14ac:dyDescent="0.35"/>
    <row r="556" s="1" customFormat="1" x14ac:dyDescent="0.35"/>
    <row r="557" s="1" customFormat="1" x14ac:dyDescent="0.35"/>
    <row r="558" s="1" customFormat="1" x14ac:dyDescent="0.35"/>
    <row r="559" s="1" customFormat="1" x14ac:dyDescent="0.35"/>
    <row r="560" s="1" customFormat="1" x14ac:dyDescent="0.35"/>
    <row r="561" s="1" customFormat="1" x14ac:dyDescent="0.35"/>
    <row r="562" s="1" customFormat="1" x14ac:dyDescent="0.35"/>
    <row r="563" s="1" customFormat="1" x14ac:dyDescent="0.35"/>
    <row r="564" s="1" customFormat="1" x14ac:dyDescent="0.35"/>
    <row r="565" s="1" customFormat="1" x14ac:dyDescent="0.35"/>
    <row r="566" s="1" customFormat="1" x14ac:dyDescent="0.35"/>
    <row r="567" s="1" customFormat="1" x14ac:dyDescent="0.35"/>
    <row r="568" s="1" customFormat="1" x14ac:dyDescent="0.35"/>
    <row r="569" s="1" customFormat="1" x14ac:dyDescent="0.35"/>
    <row r="570" s="1" customFormat="1" x14ac:dyDescent="0.35"/>
    <row r="571" s="1" customFormat="1" x14ac:dyDescent="0.35"/>
    <row r="572" s="1" customFormat="1" x14ac:dyDescent="0.35"/>
    <row r="573" s="1" customFormat="1" x14ac:dyDescent="0.35"/>
    <row r="574" s="1" customFormat="1" x14ac:dyDescent="0.35"/>
    <row r="575" s="1" customFormat="1" x14ac:dyDescent="0.35"/>
    <row r="576" s="1" customFormat="1" x14ac:dyDescent="0.35"/>
    <row r="577" s="1" customFormat="1" x14ac:dyDescent="0.35"/>
    <row r="578" s="1" customFormat="1" x14ac:dyDescent="0.35"/>
    <row r="579" s="1" customFormat="1" x14ac:dyDescent="0.35"/>
    <row r="580" s="1" customFormat="1" x14ac:dyDescent="0.35"/>
    <row r="581" s="1" customFormat="1" x14ac:dyDescent="0.35"/>
    <row r="582" s="1" customFormat="1" x14ac:dyDescent="0.35"/>
    <row r="583" s="1" customFormat="1" x14ac:dyDescent="0.35"/>
    <row r="584" s="1" customFormat="1" x14ac:dyDescent="0.35"/>
    <row r="585" s="1" customFormat="1" x14ac:dyDescent="0.35"/>
    <row r="586" s="1" customFormat="1" x14ac:dyDescent="0.35"/>
    <row r="587" s="1" customFormat="1" x14ac:dyDescent="0.35"/>
    <row r="588" s="1" customFormat="1" x14ac:dyDescent="0.35"/>
    <row r="589" s="1" customFormat="1" x14ac:dyDescent="0.35"/>
    <row r="590" s="1" customFormat="1" x14ac:dyDescent="0.35"/>
    <row r="591" s="1" customFormat="1" x14ac:dyDescent="0.35"/>
    <row r="592" s="1" customFormat="1" x14ac:dyDescent="0.35"/>
    <row r="593" s="1" customFormat="1" x14ac:dyDescent="0.35"/>
    <row r="594" s="1" customFormat="1" x14ac:dyDescent="0.35"/>
    <row r="595" s="1" customFormat="1" x14ac:dyDescent="0.35"/>
    <row r="596" s="1" customFormat="1" x14ac:dyDescent="0.35"/>
    <row r="597" s="1" customFormat="1" x14ac:dyDescent="0.35"/>
    <row r="598" s="1" customFormat="1" x14ac:dyDescent="0.35"/>
    <row r="599" s="1" customFormat="1" x14ac:dyDescent="0.35"/>
    <row r="600" s="1" customFormat="1" x14ac:dyDescent="0.35"/>
    <row r="601" s="1" customFormat="1" x14ac:dyDescent="0.35"/>
    <row r="602" s="1" customFormat="1" x14ac:dyDescent="0.35"/>
    <row r="603" s="1" customFormat="1" x14ac:dyDescent="0.35"/>
    <row r="604" s="1" customFormat="1" x14ac:dyDescent="0.35"/>
    <row r="605" s="1" customFormat="1" x14ac:dyDescent="0.35"/>
    <row r="606" s="1" customFormat="1" x14ac:dyDescent="0.35"/>
    <row r="607" s="1" customFormat="1" x14ac:dyDescent="0.35"/>
    <row r="608" s="1" customFormat="1" x14ac:dyDescent="0.35"/>
    <row r="609" s="1" customFormat="1" x14ac:dyDescent="0.35"/>
    <row r="610" s="1" customFormat="1" x14ac:dyDescent="0.35"/>
    <row r="611" s="1" customFormat="1" x14ac:dyDescent="0.35"/>
    <row r="612" s="1" customFormat="1" x14ac:dyDescent="0.35"/>
    <row r="613" s="1" customFormat="1" x14ac:dyDescent="0.35"/>
    <row r="614" s="1" customFormat="1" x14ac:dyDescent="0.35"/>
    <row r="615" s="1" customFormat="1" x14ac:dyDescent="0.35"/>
    <row r="616" s="1" customFormat="1" x14ac:dyDescent="0.35"/>
    <row r="617" s="1" customFormat="1" x14ac:dyDescent="0.35"/>
    <row r="618" s="1" customFormat="1" x14ac:dyDescent="0.35"/>
    <row r="619" s="1" customFormat="1" x14ac:dyDescent="0.35"/>
    <row r="620" s="1" customFormat="1" x14ac:dyDescent="0.35"/>
    <row r="621" s="1" customFormat="1" x14ac:dyDescent="0.35"/>
    <row r="622" s="1" customFormat="1" x14ac:dyDescent="0.35"/>
    <row r="623" s="1" customFormat="1" x14ac:dyDescent="0.35"/>
    <row r="624" s="1" customFormat="1" x14ac:dyDescent="0.35"/>
    <row r="625" s="1" customFormat="1" x14ac:dyDescent="0.35"/>
    <row r="626" s="1" customFormat="1" x14ac:dyDescent="0.35"/>
    <row r="627" s="1" customFormat="1" x14ac:dyDescent="0.35"/>
    <row r="628" s="1" customFormat="1" x14ac:dyDescent="0.35"/>
    <row r="629" s="1" customFormat="1" x14ac:dyDescent="0.35"/>
    <row r="630" s="1" customFormat="1" x14ac:dyDescent="0.35"/>
    <row r="631" s="1" customFormat="1" x14ac:dyDescent="0.35"/>
    <row r="632" s="1" customFormat="1" x14ac:dyDescent="0.35"/>
    <row r="633" s="1" customFormat="1" x14ac:dyDescent="0.35"/>
    <row r="634" s="1" customFormat="1" x14ac:dyDescent="0.35"/>
    <row r="635" s="1" customFormat="1" x14ac:dyDescent="0.35"/>
    <row r="636" s="1" customFormat="1" x14ac:dyDescent="0.35"/>
    <row r="637" s="1" customFormat="1" x14ac:dyDescent="0.35"/>
    <row r="638" s="1" customFormat="1" x14ac:dyDescent="0.35"/>
    <row r="639" s="1" customFormat="1" x14ac:dyDescent="0.35"/>
    <row r="640" s="1" customFormat="1" x14ac:dyDescent="0.35"/>
    <row r="641" s="1" customFormat="1" x14ac:dyDescent="0.35"/>
    <row r="642" s="1" customFormat="1" x14ac:dyDescent="0.35"/>
    <row r="643" s="1" customFormat="1" x14ac:dyDescent="0.35"/>
    <row r="644" s="1" customFormat="1" x14ac:dyDescent="0.35"/>
    <row r="645" s="1" customFormat="1" x14ac:dyDescent="0.35"/>
    <row r="646" s="1" customFormat="1" x14ac:dyDescent="0.35"/>
    <row r="647" s="1" customFormat="1" x14ac:dyDescent="0.35"/>
    <row r="648" s="1" customFormat="1" x14ac:dyDescent="0.35"/>
    <row r="649" s="1" customFormat="1" x14ac:dyDescent="0.35"/>
    <row r="650" s="1" customFormat="1" x14ac:dyDescent="0.35"/>
    <row r="651" s="1" customFormat="1" x14ac:dyDescent="0.35"/>
    <row r="652" s="1" customFormat="1" x14ac:dyDescent="0.35"/>
    <row r="653" s="1" customFormat="1" x14ac:dyDescent="0.35"/>
    <row r="654" s="1" customFormat="1" x14ac:dyDescent="0.35"/>
    <row r="655" s="1" customFormat="1" x14ac:dyDescent="0.35"/>
    <row r="656" s="1" customFormat="1" x14ac:dyDescent="0.35"/>
    <row r="657" s="1" customFormat="1" x14ac:dyDescent="0.35"/>
    <row r="658" s="1" customFormat="1" x14ac:dyDescent="0.35"/>
    <row r="659" s="1" customFormat="1" x14ac:dyDescent="0.35"/>
    <row r="660" s="1" customFormat="1" x14ac:dyDescent="0.35"/>
    <row r="661" s="1" customFormat="1" x14ac:dyDescent="0.35"/>
    <row r="662" s="1" customFormat="1" x14ac:dyDescent="0.35"/>
    <row r="663" s="1" customFormat="1" x14ac:dyDescent="0.35"/>
    <row r="664" s="1" customFormat="1" x14ac:dyDescent="0.35"/>
    <row r="665" s="1" customFormat="1" x14ac:dyDescent="0.35"/>
    <row r="666" s="1" customFormat="1" x14ac:dyDescent="0.35"/>
    <row r="667" s="1" customFormat="1" x14ac:dyDescent="0.35"/>
    <row r="668" s="1" customFormat="1" x14ac:dyDescent="0.35"/>
    <row r="669" s="1" customFormat="1" x14ac:dyDescent="0.35"/>
    <row r="670" s="1" customFormat="1" x14ac:dyDescent="0.35"/>
    <row r="671" s="1" customFormat="1" x14ac:dyDescent="0.35"/>
    <row r="672" s="1" customFormat="1" x14ac:dyDescent="0.35"/>
    <row r="673" s="1" customFormat="1" x14ac:dyDescent="0.35"/>
    <row r="674" s="1" customFormat="1" x14ac:dyDescent="0.35"/>
    <row r="675" s="1" customFormat="1" x14ac:dyDescent="0.35"/>
    <row r="676" s="1" customFormat="1" x14ac:dyDescent="0.35"/>
    <row r="677" s="1" customFormat="1" x14ac:dyDescent="0.35"/>
    <row r="678" s="1" customFormat="1" x14ac:dyDescent="0.35"/>
    <row r="679" s="1" customFormat="1" x14ac:dyDescent="0.35"/>
    <row r="680" s="1" customFormat="1" x14ac:dyDescent="0.35"/>
    <row r="681" s="1" customFormat="1" x14ac:dyDescent="0.35"/>
    <row r="682" s="1" customFormat="1" x14ac:dyDescent="0.35"/>
    <row r="683" s="1" customFormat="1" x14ac:dyDescent="0.35"/>
    <row r="684" s="1" customFormat="1" x14ac:dyDescent="0.35"/>
    <row r="685" s="1" customFormat="1" x14ac:dyDescent="0.35"/>
    <row r="686" s="1" customFormat="1" x14ac:dyDescent="0.35"/>
    <row r="687" s="1" customFormat="1" x14ac:dyDescent="0.35"/>
    <row r="688" s="1" customFormat="1" x14ac:dyDescent="0.35"/>
    <row r="689" s="1" customFormat="1" x14ac:dyDescent="0.35"/>
    <row r="690" s="1" customFormat="1" x14ac:dyDescent="0.35"/>
    <row r="691" s="1" customFormat="1" x14ac:dyDescent="0.35"/>
    <row r="692" s="1" customFormat="1" x14ac:dyDescent="0.35"/>
    <row r="693" s="1" customFormat="1" x14ac:dyDescent="0.35"/>
    <row r="694" s="1" customFormat="1" x14ac:dyDescent="0.35"/>
    <row r="695" s="1" customFormat="1" x14ac:dyDescent="0.35"/>
    <row r="696" s="1" customFormat="1" x14ac:dyDescent="0.35"/>
    <row r="697" s="1" customFormat="1" x14ac:dyDescent="0.35"/>
    <row r="698" s="1" customFormat="1" x14ac:dyDescent="0.35"/>
    <row r="699" s="1" customFormat="1" x14ac:dyDescent="0.35"/>
    <row r="700" s="1" customFormat="1" x14ac:dyDescent="0.35"/>
    <row r="701" s="1" customFormat="1" x14ac:dyDescent="0.35"/>
    <row r="702" s="1" customFormat="1" x14ac:dyDescent="0.35"/>
    <row r="703" s="1" customFormat="1" x14ac:dyDescent="0.35"/>
    <row r="704" s="1" customFormat="1" x14ac:dyDescent="0.35"/>
    <row r="705" s="1" customFormat="1" x14ac:dyDescent="0.35"/>
    <row r="706" s="1" customFormat="1" x14ac:dyDescent="0.35"/>
    <row r="707" s="1" customFormat="1" x14ac:dyDescent="0.35"/>
    <row r="708" s="1" customFormat="1" x14ac:dyDescent="0.35"/>
    <row r="709" s="1" customFormat="1" x14ac:dyDescent="0.35"/>
    <row r="710" s="1" customFormat="1" x14ac:dyDescent="0.35"/>
    <row r="711" s="1" customFormat="1" x14ac:dyDescent="0.35"/>
    <row r="712" s="1" customFormat="1" x14ac:dyDescent="0.35"/>
    <row r="713" s="1" customFormat="1" x14ac:dyDescent="0.35"/>
    <row r="714" s="1" customFormat="1" x14ac:dyDescent="0.35"/>
    <row r="715" s="1" customFormat="1" x14ac:dyDescent="0.35"/>
    <row r="716" s="1" customFormat="1" x14ac:dyDescent="0.35"/>
    <row r="717" s="1" customFormat="1" x14ac:dyDescent="0.35"/>
    <row r="718" s="1" customFormat="1" x14ac:dyDescent="0.35"/>
    <row r="719" s="1" customFormat="1" x14ac:dyDescent="0.35"/>
    <row r="720" s="1" customFormat="1" x14ac:dyDescent="0.35"/>
    <row r="721" s="1" customFormat="1" x14ac:dyDescent="0.35"/>
    <row r="722" s="1" customFormat="1" x14ac:dyDescent="0.35"/>
    <row r="723" s="1" customFormat="1" x14ac:dyDescent="0.35"/>
    <row r="724" s="1" customFormat="1" x14ac:dyDescent="0.35"/>
    <row r="725" s="1" customFormat="1" x14ac:dyDescent="0.35"/>
    <row r="726" s="1" customFormat="1" x14ac:dyDescent="0.35"/>
    <row r="727" s="1" customFormat="1" x14ac:dyDescent="0.35"/>
    <row r="728" s="1" customFormat="1" x14ac:dyDescent="0.35"/>
    <row r="729" s="1" customFormat="1" x14ac:dyDescent="0.35"/>
    <row r="730" s="1" customFormat="1" x14ac:dyDescent="0.35"/>
    <row r="731" s="1" customFormat="1" x14ac:dyDescent="0.35"/>
    <row r="732" s="1" customFormat="1" x14ac:dyDescent="0.35"/>
    <row r="733" s="1" customFormat="1" x14ac:dyDescent="0.35"/>
    <row r="734" s="1" customFormat="1" x14ac:dyDescent="0.35"/>
    <row r="735" s="1" customFormat="1" x14ac:dyDescent="0.35"/>
    <row r="736" s="1" customFormat="1" x14ac:dyDescent="0.35"/>
    <row r="737" s="1" customFormat="1" x14ac:dyDescent="0.35"/>
    <row r="738" s="1" customFormat="1" x14ac:dyDescent="0.35"/>
    <row r="739" s="1" customFormat="1" x14ac:dyDescent="0.35"/>
    <row r="740" s="1" customFormat="1" x14ac:dyDescent="0.35"/>
    <row r="741" s="1" customFormat="1" x14ac:dyDescent="0.35"/>
    <row r="742" s="1" customFormat="1" x14ac:dyDescent="0.35"/>
    <row r="743" s="1" customFormat="1" x14ac:dyDescent="0.35"/>
    <row r="744" s="1" customFormat="1" x14ac:dyDescent="0.35"/>
    <row r="745" s="1" customFormat="1" x14ac:dyDescent="0.35"/>
    <row r="746" s="1" customFormat="1" x14ac:dyDescent="0.35"/>
    <row r="747" s="1" customFormat="1" x14ac:dyDescent="0.35"/>
    <row r="748" s="1" customFormat="1" x14ac:dyDescent="0.35"/>
    <row r="749" s="1" customFormat="1" x14ac:dyDescent="0.35"/>
    <row r="750" s="1" customFormat="1" x14ac:dyDescent="0.35"/>
    <row r="751" s="1" customFormat="1" x14ac:dyDescent="0.35"/>
    <row r="752" s="1" customFormat="1" x14ac:dyDescent="0.35"/>
    <row r="753" s="1" customFormat="1" x14ac:dyDescent="0.35"/>
    <row r="754" s="1" customFormat="1" x14ac:dyDescent="0.35"/>
    <row r="755" s="1" customFormat="1" x14ac:dyDescent="0.35"/>
    <row r="756" s="1" customFormat="1" x14ac:dyDescent="0.35"/>
    <row r="757" s="1" customFormat="1" x14ac:dyDescent="0.35"/>
    <row r="758" s="1" customFormat="1" x14ac:dyDescent="0.35"/>
    <row r="759" s="1" customFormat="1" x14ac:dyDescent="0.35"/>
    <row r="760" s="1" customFormat="1" x14ac:dyDescent="0.35"/>
    <row r="761" s="1" customFormat="1" x14ac:dyDescent="0.35"/>
    <row r="762" s="1" customFormat="1" x14ac:dyDescent="0.35"/>
    <row r="763" s="1" customFormat="1" x14ac:dyDescent="0.35"/>
    <row r="764" s="1" customFormat="1" x14ac:dyDescent="0.35"/>
    <row r="765" s="1" customFormat="1" x14ac:dyDescent="0.35"/>
    <row r="766" s="1" customFormat="1" x14ac:dyDescent="0.35"/>
    <row r="767" s="1" customFormat="1" x14ac:dyDescent="0.35"/>
    <row r="768" s="1" customFormat="1" x14ac:dyDescent="0.35"/>
    <row r="769" s="1" customFormat="1" x14ac:dyDescent="0.35"/>
    <row r="770" s="1" customFormat="1" x14ac:dyDescent="0.35"/>
    <row r="771" s="1" customFormat="1" x14ac:dyDescent="0.35"/>
    <row r="772" s="1" customFormat="1" x14ac:dyDescent="0.35"/>
    <row r="773" s="1" customFormat="1" x14ac:dyDescent="0.35"/>
    <row r="774" s="1" customFormat="1" x14ac:dyDescent="0.35"/>
    <row r="775" s="1" customFormat="1" x14ac:dyDescent="0.35"/>
    <row r="776" s="1" customFormat="1" x14ac:dyDescent="0.35"/>
    <row r="777" s="1" customFormat="1" x14ac:dyDescent="0.35"/>
    <row r="778" s="1" customFormat="1" x14ac:dyDescent="0.35"/>
    <row r="779" s="1" customFormat="1" x14ac:dyDescent="0.35"/>
    <row r="780" s="1" customFormat="1" x14ac:dyDescent="0.35"/>
    <row r="781" s="1" customFormat="1" x14ac:dyDescent="0.35"/>
    <row r="782" s="1" customFormat="1" x14ac:dyDescent="0.35"/>
    <row r="783" s="1" customFormat="1" x14ac:dyDescent="0.35"/>
    <row r="784" s="1" customFormat="1" x14ac:dyDescent="0.35"/>
    <row r="785" s="1" customFormat="1" x14ac:dyDescent="0.35"/>
    <row r="786" s="1" customFormat="1" x14ac:dyDescent="0.35"/>
    <row r="787" s="1" customFormat="1" x14ac:dyDescent="0.35"/>
    <row r="788" s="1" customFormat="1" x14ac:dyDescent="0.35"/>
    <row r="789" s="1" customFormat="1" x14ac:dyDescent="0.35"/>
    <row r="790" s="1" customFormat="1" x14ac:dyDescent="0.35"/>
    <row r="791" s="1" customFormat="1" x14ac:dyDescent="0.35"/>
    <row r="792" s="1" customFormat="1" x14ac:dyDescent="0.35"/>
    <row r="793" s="1" customFormat="1" x14ac:dyDescent="0.35"/>
    <row r="794" s="1" customFormat="1" x14ac:dyDescent="0.35"/>
    <row r="795" s="1" customFormat="1" x14ac:dyDescent="0.35"/>
    <row r="796" s="1" customFormat="1" x14ac:dyDescent="0.35"/>
    <row r="797" s="1" customFormat="1" x14ac:dyDescent="0.35"/>
    <row r="798" s="1" customFormat="1" x14ac:dyDescent="0.35"/>
    <row r="799" s="1" customFormat="1" x14ac:dyDescent="0.35"/>
    <row r="800" s="1" customFormat="1" x14ac:dyDescent="0.35"/>
    <row r="801" s="1" customFormat="1" x14ac:dyDescent="0.35"/>
    <row r="802" s="1" customFormat="1" x14ac:dyDescent="0.35"/>
    <row r="803" s="1" customFormat="1" x14ac:dyDescent="0.35"/>
    <row r="804" s="1" customFormat="1" x14ac:dyDescent="0.35"/>
    <row r="805" s="1" customFormat="1" x14ac:dyDescent="0.35"/>
    <row r="806" s="1" customFormat="1" x14ac:dyDescent="0.35"/>
    <row r="807" s="1" customFormat="1" x14ac:dyDescent="0.35"/>
    <row r="808" s="1" customFormat="1" x14ac:dyDescent="0.35"/>
    <row r="809" s="1" customFormat="1" x14ac:dyDescent="0.35"/>
    <row r="810" s="1" customFormat="1" x14ac:dyDescent="0.35"/>
    <row r="811" s="1" customFormat="1" x14ac:dyDescent="0.35"/>
    <row r="812" s="1" customFormat="1" x14ac:dyDescent="0.35"/>
    <row r="813" s="1" customFormat="1" x14ac:dyDescent="0.35"/>
    <row r="814" s="1" customFormat="1" x14ac:dyDescent="0.35"/>
    <row r="815" s="1" customFormat="1" x14ac:dyDescent="0.35"/>
    <row r="816" s="1" customFormat="1" x14ac:dyDescent="0.35"/>
    <row r="817" s="1" customFormat="1" x14ac:dyDescent="0.35"/>
    <row r="818" s="1" customFormat="1" x14ac:dyDescent="0.35"/>
    <row r="819" s="1" customFormat="1" x14ac:dyDescent="0.35"/>
    <row r="820" s="1" customFormat="1" x14ac:dyDescent="0.35"/>
    <row r="821" s="1" customFormat="1" x14ac:dyDescent="0.35"/>
    <row r="822" s="1" customFormat="1" x14ac:dyDescent="0.35"/>
    <row r="823" s="1" customFormat="1" x14ac:dyDescent="0.35"/>
    <row r="824" s="1" customFormat="1" x14ac:dyDescent="0.35"/>
    <row r="825" s="1" customFormat="1" x14ac:dyDescent="0.35"/>
    <row r="826" s="1" customFormat="1" x14ac:dyDescent="0.35"/>
    <row r="827" s="1" customFormat="1" x14ac:dyDescent="0.35"/>
    <row r="828" s="1" customFormat="1" x14ac:dyDescent="0.35"/>
    <row r="829" s="1" customFormat="1" x14ac:dyDescent="0.35"/>
    <row r="830" s="1" customFormat="1" x14ac:dyDescent="0.35"/>
    <row r="831" s="1" customFormat="1" x14ac:dyDescent="0.35"/>
    <row r="832" s="1" customFormat="1" x14ac:dyDescent="0.35"/>
    <row r="833" s="1" customFormat="1" x14ac:dyDescent="0.35"/>
    <row r="834" s="1" customFormat="1" x14ac:dyDescent="0.35"/>
    <row r="835" s="1" customFormat="1" x14ac:dyDescent="0.35"/>
    <row r="836" s="1" customFormat="1" x14ac:dyDescent="0.35"/>
    <row r="837" s="1" customFormat="1" x14ac:dyDescent="0.35"/>
    <row r="838" s="1" customFormat="1" x14ac:dyDescent="0.35"/>
    <row r="839" s="1" customFormat="1" x14ac:dyDescent="0.35"/>
    <row r="840" s="1" customFormat="1" x14ac:dyDescent="0.35"/>
    <row r="841" s="1" customFormat="1" x14ac:dyDescent="0.35"/>
    <row r="842" s="1" customFormat="1" x14ac:dyDescent="0.35"/>
    <row r="843" s="1" customFormat="1" x14ac:dyDescent="0.35"/>
    <row r="844" s="1" customFormat="1" x14ac:dyDescent="0.35"/>
    <row r="845" s="1" customFormat="1" x14ac:dyDescent="0.35"/>
    <row r="846" s="1" customFormat="1" x14ac:dyDescent="0.35"/>
    <row r="847" s="1" customFormat="1" x14ac:dyDescent="0.35"/>
    <row r="848" s="1" customFormat="1" x14ac:dyDescent="0.35"/>
    <row r="849" s="1" customFormat="1" x14ac:dyDescent="0.35"/>
    <row r="850" s="1" customFormat="1" x14ac:dyDescent="0.35"/>
    <row r="851" s="1" customFormat="1" x14ac:dyDescent="0.35"/>
    <row r="852" s="1" customFormat="1" x14ac:dyDescent="0.35"/>
    <row r="853" s="1" customFormat="1" x14ac:dyDescent="0.35"/>
    <row r="854" s="1" customFormat="1" x14ac:dyDescent="0.35"/>
    <row r="855" s="1" customFormat="1" x14ac:dyDescent="0.35"/>
    <row r="856" s="1" customFormat="1" x14ac:dyDescent="0.35"/>
    <row r="857" s="1" customFormat="1" x14ac:dyDescent="0.35"/>
    <row r="858" s="1" customFormat="1" x14ac:dyDescent="0.35"/>
    <row r="859" s="1" customFormat="1" x14ac:dyDescent="0.35"/>
    <row r="860" s="1" customFormat="1" x14ac:dyDescent="0.35"/>
    <row r="861" s="1" customFormat="1" x14ac:dyDescent="0.35"/>
    <row r="862" s="1" customFormat="1" x14ac:dyDescent="0.35"/>
    <row r="863" s="1" customFormat="1" x14ac:dyDescent="0.35"/>
  </sheetData>
  <sheetProtection algorithmName="SHA-512" hashValue="ClsExgm4SjQn+yf70uFdlsWc5rDbcu0u1BWSlvlLj383gOycUDVHF/D0Vvb6GboBGqXn4V76oRMKE5W3bn1Vew==" saltValue="8PjDLNO64LcEikpiko1LlA==" spinCount="100000" sheet="1" objects="1" scenarios="1"/>
  <mergeCells count="200">
    <mergeCell ref="C8:D8"/>
    <mergeCell ref="E8:F8"/>
    <mergeCell ref="C11:N11"/>
    <mergeCell ref="C14:E14"/>
    <mergeCell ref="G14:R14"/>
    <mergeCell ref="S14:AD14"/>
    <mergeCell ref="C2:D2"/>
    <mergeCell ref="E2:F2"/>
    <mergeCell ref="C4:D4"/>
    <mergeCell ref="E4:F4"/>
    <mergeCell ref="C6:D6"/>
    <mergeCell ref="E6:F6"/>
    <mergeCell ref="C60:D60"/>
    <mergeCell ref="C61:D61"/>
    <mergeCell ref="C62:D62"/>
    <mergeCell ref="C63:D63"/>
    <mergeCell ref="C64:D64"/>
    <mergeCell ref="C65:D65"/>
    <mergeCell ref="AE14:AP14"/>
    <mergeCell ref="C58:E58"/>
    <mergeCell ref="G58:R58"/>
    <mergeCell ref="S58:AD58"/>
    <mergeCell ref="AE58:AP58"/>
    <mergeCell ref="C59:E59"/>
    <mergeCell ref="C72:D72"/>
    <mergeCell ref="C73:D73"/>
    <mergeCell ref="C74:D74"/>
    <mergeCell ref="C75:D75"/>
    <mergeCell ref="C76:D76"/>
    <mergeCell ref="C77:D77"/>
    <mergeCell ref="C66:D66"/>
    <mergeCell ref="C67:D67"/>
    <mergeCell ref="C68:D68"/>
    <mergeCell ref="C69:D69"/>
    <mergeCell ref="C70:D70"/>
    <mergeCell ref="C71:D71"/>
    <mergeCell ref="C84:D84"/>
    <mergeCell ref="C85:D85"/>
    <mergeCell ref="C86:D86"/>
    <mergeCell ref="C87:D87"/>
    <mergeCell ref="C88:D88"/>
    <mergeCell ref="C89:D89"/>
    <mergeCell ref="C78:D78"/>
    <mergeCell ref="C79:D79"/>
    <mergeCell ref="C80:D80"/>
    <mergeCell ref="C81:D81"/>
    <mergeCell ref="C82:D82"/>
    <mergeCell ref="C83:D83"/>
    <mergeCell ref="C96:D96"/>
    <mergeCell ref="C97:D97"/>
    <mergeCell ref="C98:D98"/>
    <mergeCell ref="C99:D99"/>
    <mergeCell ref="C100:E100"/>
    <mergeCell ref="C102:E102"/>
    <mergeCell ref="C90:D90"/>
    <mergeCell ref="C91:D91"/>
    <mergeCell ref="C92:D92"/>
    <mergeCell ref="C93:D93"/>
    <mergeCell ref="C94:D94"/>
    <mergeCell ref="C95:D95"/>
    <mergeCell ref="C106:D106"/>
    <mergeCell ref="C107:D107"/>
    <mergeCell ref="C108:D108"/>
    <mergeCell ref="C109:D109"/>
    <mergeCell ref="C110:D110"/>
    <mergeCell ref="C111:D111"/>
    <mergeCell ref="G102:R102"/>
    <mergeCell ref="S102:AD102"/>
    <mergeCell ref="AE102:AP102"/>
    <mergeCell ref="C103:E103"/>
    <mergeCell ref="C104:D104"/>
    <mergeCell ref="C105:D105"/>
    <mergeCell ref="C118:D118"/>
    <mergeCell ref="C119:D119"/>
    <mergeCell ref="C120:D120"/>
    <mergeCell ref="C121:D121"/>
    <mergeCell ref="C122:D122"/>
    <mergeCell ref="C123:D123"/>
    <mergeCell ref="C112:D112"/>
    <mergeCell ref="C113:D113"/>
    <mergeCell ref="C114:D114"/>
    <mergeCell ref="C115:D115"/>
    <mergeCell ref="C116:D116"/>
    <mergeCell ref="C117:D117"/>
    <mergeCell ref="C130:D130"/>
    <mergeCell ref="C131:D131"/>
    <mergeCell ref="C132:D132"/>
    <mergeCell ref="C133:D133"/>
    <mergeCell ref="C134:D134"/>
    <mergeCell ref="C135:D135"/>
    <mergeCell ref="C124:D124"/>
    <mergeCell ref="C125:D125"/>
    <mergeCell ref="C126:D126"/>
    <mergeCell ref="C127:D127"/>
    <mergeCell ref="C128:D128"/>
    <mergeCell ref="C129:D129"/>
    <mergeCell ref="C142:D142"/>
    <mergeCell ref="C143:D143"/>
    <mergeCell ref="C144:E144"/>
    <mergeCell ref="C237:AN237"/>
    <mergeCell ref="C146:E146"/>
    <mergeCell ref="G146:R146"/>
    <mergeCell ref="S146:AD146"/>
    <mergeCell ref="AE146:AP146"/>
    <mergeCell ref="C136:D136"/>
    <mergeCell ref="C137:D137"/>
    <mergeCell ref="C138:D138"/>
    <mergeCell ref="C139:D139"/>
    <mergeCell ref="C140:D140"/>
    <mergeCell ref="C141:D141"/>
    <mergeCell ref="C153:D153"/>
    <mergeCell ref="C154:D154"/>
    <mergeCell ref="C155:D155"/>
    <mergeCell ref="C156:D156"/>
    <mergeCell ref="C157:D157"/>
    <mergeCell ref="C158:D158"/>
    <mergeCell ref="C147:E147"/>
    <mergeCell ref="C148:D148"/>
    <mergeCell ref="C149:D149"/>
    <mergeCell ref="C150:D150"/>
    <mergeCell ref="C151:D151"/>
    <mergeCell ref="C152:D152"/>
    <mergeCell ref="C165:D165"/>
    <mergeCell ref="C166:D166"/>
    <mergeCell ref="C167:D167"/>
    <mergeCell ref="C168:D168"/>
    <mergeCell ref="C169:D169"/>
    <mergeCell ref="C170:D170"/>
    <mergeCell ref="C159:D159"/>
    <mergeCell ref="C160:D160"/>
    <mergeCell ref="C161:D161"/>
    <mergeCell ref="C162:D162"/>
    <mergeCell ref="C163:D163"/>
    <mergeCell ref="C164:D164"/>
    <mergeCell ref="C177:D177"/>
    <mergeCell ref="C178:D178"/>
    <mergeCell ref="C179:D179"/>
    <mergeCell ref="C180:D180"/>
    <mergeCell ref="C181:D181"/>
    <mergeCell ref="C182:D182"/>
    <mergeCell ref="C171:D171"/>
    <mergeCell ref="C172:D172"/>
    <mergeCell ref="C173:D173"/>
    <mergeCell ref="C174:D174"/>
    <mergeCell ref="C175:D175"/>
    <mergeCell ref="C176:D176"/>
    <mergeCell ref="AE190:AP190"/>
    <mergeCell ref="C191:E191"/>
    <mergeCell ref="C192:D192"/>
    <mergeCell ref="C183:D183"/>
    <mergeCell ref="C184:D184"/>
    <mergeCell ref="C185:D185"/>
    <mergeCell ref="C186:D186"/>
    <mergeCell ref="C187:D187"/>
    <mergeCell ref="C188:E188"/>
    <mergeCell ref="C193:D193"/>
    <mergeCell ref="C194:D194"/>
    <mergeCell ref="C195:D195"/>
    <mergeCell ref="C196:D196"/>
    <mergeCell ref="C197:D197"/>
    <mergeCell ref="C198:D198"/>
    <mergeCell ref="C190:E190"/>
    <mergeCell ref="G190:R190"/>
    <mergeCell ref="S190:AD190"/>
    <mergeCell ref="C205:D205"/>
    <mergeCell ref="C206:D206"/>
    <mergeCell ref="C207:D207"/>
    <mergeCell ref="C208:D208"/>
    <mergeCell ref="C209:D209"/>
    <mergeCell ref="C210:D210"/>
    <mergeCell ref="C199:D199"/>
    <mergeCell ref="C200:D200"/>
    <mergeCell ref="C201:D201"/>
    <mergeCell ref="C202:D202"/>
    <mergeCell ref="C203:D203"/>
    <mergeCell ref="C204:D204"/>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29:D229"/>
    <mergeCell ref="C230:D230"/>
    <mergeCell ref="C231:D231"/>
    <mergeCell ref="C232:E232"/>
    <mergeCell ref="C234:AP234"/>
    <mergeCell ref="C235:AP235"/>
    <mergeCell ref="C223:D223"/>
    <mergeCell ref="C224:D224"/>
    <mergeCell ref="C225:D225"/>
    <mergeCell ref="C226:D226"/>
    <mergeCell ref="C227:D227"/>
    <mergeCell ref="C228:D228"/>
  </mergeCells>
  <conditionalFormatting sqref="A16:A55">
    <cfRule type="cellIs" dxfId="59" priority="9" operator="equal">
      <formula>TRUE</formula>
    </cfRule>
    <cfRule type="cellIs" dxfId="58" priority="10" operator="equal">
      <formula>FALSE</formula>
    </cfRule>
  </conditionalFormatting>
  <conditionalFormatting sqref="A60:A99">
    <cfRule type="cellIs" dxfId="57" priority="7" operator="equal">
      <formula>TRUE</formula>
    </cfRule>
    <cfRule type="cellIs" dxfId="56" priority="8" operator="equal">
      <formula>FALSE</formula>
    </cfRule>
  </conditionalFormatting>
  <conditionalFormatting sqref="A104:A143">
    <cfRule type="cellIs" dxfId="55" priority="5" operator="equal">
      <formula>TRUE</formula>
    </cfRule>
    <cfRule type="cellIs" dxfId="54" priority="6" operator="equal">
      <formula>FALSE</formula>
    </cfRule>
  </conditionalFormatting>
  <conditionalFormatting sqref="A148:A187">
    <cfRule type="cellIs" dxfId="53" priority="3" operator="equal">
      <formula>TRUE</formula>
    </cfRule>
    <cfRule type="cellIs" dxfId="52" priority="4" operator="equal">
      <formula>FALSE</formula>
    </cfRule>
  </conditionalFormatting>
  <conditionalFormatting sqref="A192:A231">
    <cfRule type="cellIs" dxfId="51" priority="1" operator="equal">
      <formula>TRUE</formula>
    </cfRule>
    <cfRule type="cellIs" dxfId="50" priority="2" operator="equal">
      <formula>FALSE</formula>
    </cfRule>
  </conditionalFormatting>
  <conditionalFormatting sqref="I6">
    <cfRule type="containsText" dxfId="49" priority="11" operator="containsText" text="WORKBOOK:   No Errors Detected">
      <formula>NOT(ISERROR(SEARCH("WORKBOOK:   No Errors Detected",I6)))</formula>
    </cfRule>
    <cfRule type="cellIs" dxfId="48" priority="12" operator="equal">
      <formula>"Warning: Errors detected"</formula>
    </cfRule>
  </conditionalFormatting>
  <dataValidations count="1">
    <dataValidation type="decimal" allowBlank="1" showInputMessage="1" showErrorMessage="1" sqref="F192:AP231 F60:AP99 F104:AP143 F148:AP187" xr:uid="{81EB1FF2-889B-4C9F-8965-A7A6C9453EE6}">
      <formula1>-1000000000</formula1>
      <formula2>1000000000</formula2>
    </dataValidation>
  </dataValidations>
  <pageMargins left="0.7" right="0.7" top="0.75" bottom="0.75" header="0.3" footer="0.3"/>
  <pageSetup orientation="portrait" r:id="rId1"/>
  <headerFooter>
    <oddHeader>&amp;C&amp;"Aptos"&amp;12&amp;K000000 Official - DWP Use Only&amp;1#_x000D_</oddHeader>
    <oddFooter>&amp;C_x000D_&amp;1#&amp;"Aptos"&amp;12&amp;K000000 Official - DWP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92D050"/>
  </sheetPr>
  <dimension ref="A1:BH358"/>
  <sheetViews>
    <sheetView topLeftCell="A59" zoomScale="70" zoomScaleNormal="70" workbookViewId="0">
      <selection activeCell="E79" sqref="E79:AO79"/>
    </sheetView>
  </sheetViews>
  <sheetFormatPr defaultColWidth="10.54296875" defaultRowHeight="15.5" x14ac:dyDescent="0.35"/>
  <cols>
    <col min="1" max="1" width="10.54296875" style="6"/>
    <col min="2" max="2" width="8.1796875" style="6" customWidth="1"/>
    <col min="3" max="3" width="41.54296875" style="6" customWidth="1"/>
    <col min="4" max="4" width="10.54296875" style="6" customWidth="1"/>
    <col min="5" max="43" width="18.81640625" style="6" customWidth="1"/>
    <col min="44" max="44" width="18.81640625" style="324" customWidth="1"/>
    <col min="45" max="45" width="20.26953125" style="6" bestFit="1" customWidth="1"/>
    <col min="46" max="47" width="18.81640625" style="6" customWidth="1"/>
    <col min="48" max="49" width="16.453125" style="6" bestFit="1" customWidth="1"/>
    <col min="50" max="50" width="17.1796875" style="6" bestFit="1" customWidth="1"/>
    <col min="51" max="51" width="16.453125" style="6" bestFit="1" customWidth="1"/>
    <col min="52" max="52" width="14.1796875" style="326" bestFit="1" customWidth="1"/>
    <col min="53" max="147" width="18.81640625" style="6" customWidth="1"/>
    <col min="148" max="148" width="3.453125" style="6" customWidth="1"/>
    <col min="149" max="167" width="18.81640625" style="6" customWidth="1"/>
    <col min="168" max="16384" width="10.54296875" style="6"/>
  </cols>
  <sheetData>
    <row r="1" spans="1:59" s="1" customFormat="1" ht="30" customHeight="1" x14ac:dyDescent="0.35"/>
    <row r="2" spans="1:59" s="1" customFormat="1" ht="30" customHeight="1" x14ac:dyDescent="0.35">
      <c r="C2" s="444" t="str">
        <f>'1. Declaration'!C2</f>
        <v>GRANT COST REGISTER</v>
      </c>
      <c r="D2" s="444"/>
      <c r="E2" s="447" t="str">
        <f>+'1. Declaration'!E2</f>
        <v>Jobs Guarantee</v>
      </c>
      <c r="F2" s="447"/>
    </row>
    <row r="3" spans="1:59" s="1" customFormat="1" ht="12" customHeight="1" x14ac:dyDescent="0.35">
      <c r="C3" s="57"/>
      <c r="D3" s="57"/>
      <c r="E3" s="57"/>
      <c r="F3" s="57"/>
    </row>
    <row r="4" spans="1:59" s="1" customFormat="1" ht="30" customHeight="1" x14ac:dyDescent="0.35">
      <c r="C4" s="444" t="str" cm="1">
        <f t="array" ref="C4:D4">'1. Declaration'!C4:D4</f>
        <v>BIDDER NAME:</v>
      </c>
      <c r="D4" s="445">
        <v>0</v>
      </c>
      <c r="E4" s="447">
        <f>+'1. Declaration'!E4</f>
        <v>0</v>
      </c>
      <c r="F4" s="447"/>
    </row>
    <row r="5" spans="1:59" s="1" customFormat="1" ht="12" customHeight="1" x14ac:dyDescent="0.35">
      <c r="C5" s="57"/>
      <c r="D5" s="57"/>
      <c r="E5" s="57"/>
      <c r="F5" s="57"/>
      <c r="I5" s="120"/>
      <c r="J5" s="120"/>
      <c r="K5" s="120"/>
      <c r="L5" s="120"/>
    </row>
    <row r="6" spans="1:59" s="18" customFormat="1" ht="30" customHeight="1" x14ac:dyDescent="0.35">
      <c r="C6" s="444" t="s">
        <v>60</v>
      </c>
      <c r="D6" s="444"/>
      <c r="E6" s="447" t="str">
        <f ca="1">MID(CELL("filename",B2),FIND("]",CELL("filename",B2))+1,99)</f>
        <v>5. Cost Profile</v>
      </c>
      <c r="F6" s="447"/>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row>
    <row r="7" spans="1:59" s="1" customFormat="1" ht="12" customHeight="1" x14ac:dyDescent="0.35">
      <c r="E7" s="57"/>
      <c r="F7" s="57"/>
      <c r="I7" s="120"/>
      <c r="J7" s="120"/>
      <c r="K7" s="120"/>
      <c r="L7" s="120"/>
    </row>
    <row r="8" spans="1:59" s="1" customFormat="1" ht="30" customHeight="1" x14ac:dyDescent="0.35">
      <c r="C8" s="444" t="s">
        <v>285</v>
      </c>
      <c r="D8" s="588"/>
      <c r="E8" s="447">
        <f>+'1. Declaration'!E8</f>
        <v>0</v>
      </c>
      <c r="F8" s="445"/>
      <c r="I8" s="45" t="s">
        <v>61</v>
      </c>
      <c r="J8" s="55"/>
      <c r="K8" s="56"/>
      <c r="L8" s="199">
        <f ca="1">COUNTIF(A18:A178,FALSE)+COUNTIF(BB83:BC83,FALSE)+COUNTIF(AS86,FALSE)</f>
        <v>0</v>
      </c>
    </row>
    <row r="9" spans="1:59" s="1" customFormat="1" x14ac:dyDescent="0.35"/>
    <row r="10" spans="1:59" s="1" customFormat="1" x14ac:dyDescent="0.35">
      <c r="H10" s="125"/>
    </row>
    <row r="11" spans="1:59" s="18" customFormat="1" ht="30" customHeight="1" x14ac:dyDescent="0.35">
      <c r="A11" s="120"/>
      <c r="B11" s="120"/>
      <c r="C11" s="289"/>
      <c r="D11" s="289"/>
      <c r="E11" s="289"/>
      <c r="F11" s="289"/>
      <c r="G11" s="289"/>
      <c r="H11" s="289"/>
      <c r="I11" s="289"/>
      <c r="J11" s="289"/>
      <c r="K11" s="289"/>
      <c r="L11" s="289"/>
      <c r="M11" s="289"/>
      <c r="N11" s="289"/>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row>
    <row r="12" spans="1:59" s="18" customFormat="1" ht="137.25" customHeight="1" x14ac:dyDescent="0.35">
      <c r="A12" s="120"/>
      <c r="B12" s="120"/>
      <c r="C12" s="585" t="s">
        <v>410</v>
      </c>
      <c r="D12" s="586"/>
      <c r="E12" s="586"/>
      <c r="F12" s="586"/>
      <c r="G12" s="586"/>
      <c r="H12" s="586"/>
      <c r="I12" s="586"/>
      <c r="J12" s="586"/>
      <c r="K12" s="586"/>
      <c r="L12" s="586"/>
      <c r="M12" s="586"/>
      <c r="N12" s="587"/>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0"/>
      <c r="AR12" s="120"/>
      <c r="AS12" s="120"/>
      <c r="AT12" s="120"/>
      <c r="AU12" s="120"/>
      <c r="AV12" s="120"/>
      <c r="AW12" s="120"/>
      <c r="AX12" s="120"/>
      <c r="AY12" s="120"/>
      <c r="AZ12" s="120"/>
      <c r="BA12" s="120"/>
      <c r="BB12" s="120"/>
      <c r="BC12" s="120"/>
      <c r="BD12" s="120"/>
      <c r="BE12" s="120"/>
      <c r="BF12" s="120"/>
      <c r="BG12" s="120"/>
    </row>
    <row r="13" spans="1:59" s="120" customFormat="1" ht="15.75" customHeight="1" x14ac:dyDescent="0.35">
      <c r="C13" s="311"/>
      <c r="D13" s="311"/>
      <c r="E13" s="311"/>
      <c r="F13" s="311"/>
      <c r="G13" s="311"/>
      <c r="H13" s="311"/>
      <c r="I13" s="311"/>
      <c r="J13" s="311"/>
      <c r="K13" s="311"/>
      <c r="L13" s="311"/>
      <c r="M13" s="311"/>
      <c r="N13" s="311"/>
      <c r="O13" s="311"/>
      <c r="P13" s="311"/>
    </row>
    <row r="14" spans="1:59" s="1" customFormat="1" x14ac:dyDescent="0.35">
      <c r="E14" s="312" t="s">
        <v>119</v>
      </c>
      <c r="F14" s="312" t="s">
        <v>30</v>
      </c>
      <c r="G14" s="312" t="s">
        <v>31</v>
      </c>
      <c r="H14" s="312" t="s">
        <v>120</v>
      </c>
      <c r="I14" s="312" t="s">
        <v>121</v>
      </c>
      <c r="J14" s="312" t="s">
        <v>122</v>
      </c>
      <c r="K14" s="312" t="s">
        <v>123</v>
      </c>
      <c r="L14" s="312" t="s">
        <v>124</v>
      </c>
      <c r="M14" s="312" t="s">
        <v>125</v>
      </c>
      <c r="N14" s="312" t="s">
        <v>126</v>
      </c>
      <c r="O14" s="312" t="s">
        <v>127</v>
      </c>
      <c r="P14" s="312" t="s">
        <v>128</v>
      </c>
      <c r="Q14" s="312" t="s">
        <v>129</v>
      </c>
      <c r="R14" s="312" t="s">
        <v>130</v>
      </c>
      <c r="S14" s="312" t="s">
        <v>131</v>
      </c>
      <c r="T14" s="312" t="s">
        <v>132</v>
      </c>
      <c r="U14" s="312" t="s">
        <v>133</v>
      </c>
      <c r="V14" s="312" t="s">
        <v>134</v>
      </c>
      <c r="W14" s="312" t="s">
        <v>135</v>
      </c>
      <c r="X14" s="312" t="s">
        <v>136</v>
      </c>
      <c r="Y14" s="312" t="s">
        <v>137</v>
      </c>
      <c r="Z14" s="312" t="s">
        <v>138</v>
      </c>
      <c r="AA14" s="312" t="s">
        <v>139</v>
      </c>
      <c r="AB14" s="312" t="s">
        <v>140</v>
      </c>
      <c r="AC14" s="312" t="s">
        <v>141</v>
      </c>
      <c r="AD14" s="312" t="s">
        <v>142</v>
      </c>
      <c r="AE14" s="312" t="s">
        <v>143</v>
      </c>
      <c r="AF14" s="312" t="s">
        <v>144</v>
      </c>
      <c r="AG14" s="312" t="s">
        <v>145</v>
      </c>
      <c r="AH14" s="312" t="s">
        <v>146</v>
      </c>
      <c r="AI14" s="312" t="s">
        <v>147</v>
      </c>
      <c r="AJ14" s="312" t="s">
        <v>148</v>
      </c>
      <c r="AK14" s="312" t="s">
        <v>149</v>
      </c>
      <c r="AL14" s="312" t="s">
        <v>150</v>
      </c>
      <c r="AM14" s="312" t="s">
        <v>151</v>
      </c>
      <c r="AN14" s="312" t="s">
        <v>152</v>
      </c>
      <c r="AO14" s="312" t="s">
        <v>153</v>
      </c>
      <c r="AP14" s="312" t="s">
        <v>154</v>
      </c>
      <c r="AQ14" s="312" t="s">
        <v>155</v>
      </c>
      <c r="AS14" s="312"/>
      <c r="AT14" s="312"/>
      <c r="AU14" s="312"/>
    </row>
    <row r="15" spans="1:59" s="313" customFormat="1" x14ac:dyDescent="0.35">
      <c r="E15" s="312" t="s">
        <v>80</v>
      </c>
      <c r="F15" s="312" t="s">
        <v>82</v>
      </c>
      <c r="G15" s="312" t="s">
        <v>82</v>
      </c>
      <c r="H15" s="312" t="s">
        <v>82</v>
      </c>
      <c r="I15" s="312" t="s">
        <v>82</v>
      </c>
      <c r="J15" s="312" t="s">
        <v>82</v>
      </c>
      <c r="K15" s="312" t="s">
        <v>82</v>
      </c>
      <c r="L15" s="312" t="s">
        <v>82</v>
      </c>
      <c r="M15" s="312" t="s">
        <v>82</v>
      </c>
      <c r="N15" s="312" t="s">
        <v>82</v>
      </c>
      <c r="O15" s="312" t="s">
        <v>82</v>
      </c>
      <c r="P15" s="312" t="s">
        <v>82</v>
      </c>
      <c r="Q15" s="312" t="s">
        <v>82</v>
      </c>
      <c r="R15" s="312" t="s">
        <v>83</v>
      </c>
      <c r="S15" s="312" t="s">
        <v>83</v>
      </c>
      <c r="T15" s="312" t="s">
        <v>83</v>
      </c>
      <c r="U15" s="312" t="s">
        <v>83</v>
      </c>
      <c r="V15" s="312" t="s">
        <v>83</v>
      </c>
      <c r="W15" s="312" t="s">
        <v>83</v>
      </c>
      <c r="X15" s="312" t="s">
        <v>83</v>
      </c>
      <c r="Y15" s="312" t="s">
        <v>83</v>
      </c>
      <c r="Z15" s="312" t="s">
        <v>83</v>
      </c>
      <c r="AA15" s="312" t="s">
        <v>83</v>
      </c>
      <c r="AB15" s="312" t="s">
        <v>83</v>
      </c>
      <c r="AC15" s="312" t="s">
        <v>83</v>
      </c>
      <c r="AD15" s="312" t="s">
        <v>84</v>
      </c>
      <c r="AE15" s="312" t="s">
        <v>84</v>
      </c>
      <c r="AF15" s="312" t="s">
        <v>84</v>
      </c>
      <c r="AG15" s="312" t="s">
        <v>84</v>
      </c>
      <c r="AH15" s="312" t="s">
        <v>84</v>
      </c>
      <c r="AI15" s="312" t="s">
        <v>84</v>
      </c>
      <c r="AJ15" s="312" t="s">
        <v>84</v>
      </c>
      <c r="AK15" s="312" t="s">
        <v>84</v>
      </c>
      <c r="AL15" s="312" t="s">
        <v>84</v>
      </c>
      <c r="AM15" s="312" t="s">
        <v>84</v>
      </c>
      <c r="AN15" s="312" t="s">
        <v>84</v>
      </c>
      <c r="AO15" s="312" t="s">
        <v>84</v>
      </c>
      <c r="AP15" s="312" t="s">
        <v>156</v>
      </c>
      <c r="AQ15" s="312" t="s">
        <v>156</v>
      </c>
      <c r="AS15" s="312"/>
      <c r="AT15" s="312"/>
      <c r="AU15" s="312"/>
    </row>
    <row r="16" spans="1:59" s="1" customFormat="1" ht="30" customHeight="1" x14ac:dyDescent="0.35">
      <c r="E16" s="314" t="s">
        <v>80</v>
      </c>
      <c r="F16" s="581" t="s">
        <v>82</v>
      </c>
      <c r="G16" s="582"/>
      <c r="H16" s="582"/>
      <c r="I16" s="582"/>
      <c r="J16" s="582"/>
      <c r="K16" s="582"/>
      <c r="L16" s="582"/>
      <c r="M16" s="582"/>
      <c r="N16" s="582"/>
      <c r="O16" s="582"/>
      <c r="P16" s="582"/>
      <c r="Q16" s="583"/>
      <c r="R16" s="581">
        <v>2</v>
      </c>
      <c r="S16" s="582"/>
      <c r="T16" s="582"/>
      <c r="U16" s="582"/>
      <c r="V16" s="582"/>
      <c r="W16" s="582"/>
      <c r="X16" s="582"/>
      <c r="Y16" s="582"/>
      <c r="Z16" s="582"/>
      <c r="AA16" s="582"/>
      <c r="AB16" s="582"/>
      <c r="AC16" s="583"/>
      <c r="AD16" s="581" t="s">
        <v>84</v>
      </c>
      <c r="AE16" s="582"/>
      <c r="AF16" s="582"/>
      <c r="AG16" s="582"/>
      <c r="AH16" s="582"/>
      <c r="AI16" s="582"/>
      <c r="AJ16" s="582"/>
      <c r="AK16" s="582"/>
      <c r="AL16" s="582"/>
      <c r="AM16" s="582"/>
      <c r="AN16" s="582"/>
      <c r="AO16" s="582"/>
      <c r="AP16" s="581" t="s">
        <v>156</v>
      </c>
      <c r="AQ16" s="584"/>
    </row>
    <row r="17" spans="1:60" s="63" customFormat="1" ht="68.25" customHeight="1" x14ac:dyDescent="0.35">
      <c r="A17" s="120"/>
      <c r="B17" s="120"/>
      <c r="C17" s="1"/>
      <c r="D17" s="1"/>
      <c r="E17" s="315" t="str">
        <f>'2. Direct Staff Profile'!D17</f>
        <v>Month 0 Implementation Costs</v>
      </c>
      <c r="F17" s="316">
        <v>46327</v>
      </c>
      <c r="G17" s="316">
        <f t="shared" ref="G17:N17" si="0">F17+31</f>
        <v>46358</v>
      </c>
      <c r="H17" s="316">
        <f t="shared" si="0"/>
        <v>46389</v>
      </c>
      <c r="I17" s="316">
        <f t="shared" si="0"/>
        <v>46420</v>
      </c>
      <c r="J17" s="316">
        <f t="shared" si="0"/>
        <v>46451</v>
      </c>
      <c r="K17" s="316">
        <f t="shared" si="0"/>
        <v>46482</v>
      </c>
      <c r="L17" s="316">
        <f t="shared" si="0"/>
        <v>46513</v>
      </c>
      <c r="M17" s="316">
        <f t="shared" si="0"/>
        <v>46544</v>
      </c>
      <c r="N17" s="316">
        <f t="shared" si="0"/>
        <v>46575</v>
      </c>
      <c r="O17" s="316">
        <f t="shared" ref="O17:Y17" si="1">N17+31</f>
        <v>46606</v>
      </c>
      <c r="P17" s="316">
        <f t="shared" si="1"/>
        <v>46637</v>
      </c>
      <c r="Q17" s="316">
        <f t="shared" si="1"/>
        <v>46668</v>
      </c>
      <c r="R17" s="316">
        <f t="shared" si="1"/>
        <v>46699</v>
      </c>
      <c r="S17" s="316">
        <f t="shared" si="1"/>
        <v>46730</v>
      </c>
      <c r="T17" s="316">
        <f t="shared" si="1"/>
        <v>46761</v>
      </c>
      <c r="U17" s="316">
        <f t="shared" si="1"/>
        <v>46792</v>
      </c>
      <c r="V17" s="316">
        <f t="shared" si="1"/>
        <v>46823</v>
      </c>
      <c r="W17" s="316">
        <f t="shared" si="1"/>
        <v>46854</v>
      </c>
      <c r="X17" s="316">
        <f t="shared" si="1"/>
        <v>46885</v>
      </c>
      <c r="Y17" s="316">
        <f t="shared" si="1"/>
        <v>46916</v>
      </c>
      <c r="Z17" s="316">
        <f t="shared" ref="Z17" si="2">Y17+31</f>
        <v>46947</v>
      </c>
      <c r="AA17" s="316">
        <f t="shared" ref="AA17" si="3">Z17+31</f>
        <v>46978</v>
      </c>
      <c r="AB17" s="316">
        <f t="shared" ref="AB17" si="4">AA17+31</f>
        <v>47009</v>
      </c>
      <c r="AC17" s="316">
        <f t="shared" ref="AC17" si="5">AB17+31</f>
        <v>47040</v>
      </c>
      <c r="AD17" s="316">
        <f t="shared" ref="AD17" si="6">AC17+31</f>
        <v>47071</v>
      </c>
      <c r="AE17" s="316">
        <f t="shared" ref="AE17" si="7">AD17+31</f>
        <v>47102</v>
      </c>
      <c r="AF17" s="316">
        <f t="shared" ref="AF17" si="8">AE17+31</f>
        <v>47133</v>
      </c>
      <c r="AG17" s="316">
        <f t="shared" ref="AG17" si="9">AF17+31</f>
        <v>47164</v>
      </c>
      <c r="AH17" s="316">
        <f t="shared" ref="AH17" si="10">AG17+31</f>
        <v>47195</v>
      </c>
      <c r="AI17" s="316">
        <f t="shared" ref="AI17" si="11">AH17+31</f>
        <v>47226</v>
      </c>
      <c r="AJ17" s="316">
        <f t="shared" ref="AJ17" si="12">AI17+31</f>
        <v>47257</v>
      </c>
      <c r="AK17" s="316">
        <f t="shared" ref="AK17" si="13">AJ17+31</f>
        <v>47288</v>
      </c>
      <c r="AL17" s="316">
        <f t="shared" ref="AL17" si="14">AK17+31</f>
        <v>47319</v>
      </c>
      <c r="AM17" s="316">
        <f t="shared" ref="AM17" si="15">AL17+31</f>
        <v>47350</v>
      </c>
      <c r="AN17" s="316">
        <f t="shared" ref="AN17" si="16">AM17+31</f>
        <v>47381</v>
      </c>
      <c r="AO17" s="316">
        <f t="shared" ref="AO17:AQ17" si="17">AN17+31</f>
        <v>47412</v>
      </c>
      <c r="AP17" s="316">
        <f t="shared" si="17"/>
        <v>47443</v>
      </c>
      <c r="AQ17" s="317">
        <f t="shared" si="17"/>
        <v>47474</v>
      </c>
      <c r="AR17" s="10"/>
      <c r="AS17" s="318" t="s">
        <v>32</v>
      </c>
      <c r="AT17" s="120"/>
      <c r="AU17" s="120"/>
      <c r="AV17" s="319" t="s">
        <v>80</v>
      </c>
      <c r="AW17" s="319" t="s">
        <v>82</v>
      </c>
      <c r="AX17" s="319" t="s">
        <v>83</v>
      </c>
      <c r="AY17" s="320" t="s">
        <v>84</v>
      </c>
      <c r="AZ17" s="120"/>
      <c r="BA17" s="120"/>
      <c r="BB17" s="120"/>
      <c r="BC17" s="120"/>
      <c r="BD17" s="120"/>
      <c r="BE17" s="120"/>
      <c r="BF17" s="120"/>
      <c r="BG17" s="120"/>
    </row>
    <row r="18" spans="1:60" s="1" customFormat="1" ht="20.149999999999999" customHeight="1" x14ac:dyDescent="0.35">
      <c r="A18" s="144" t="b">
        <f>+AS18='2. Direct Staff Profile'!AP146</f>
        <v>1</v>
      </c>
      <c r="B18" s="321">
        <v>1</v>
      </c>
      <c r="C18" s="321" t="s">
        <v>157</v>
      </c>
      <c r="D18" s="321"/>
      <c r="E18" s="322">
        <f>'2. Direct Staff Profile'!D146</f>
        <v>0</v>
      </c>
      <c r="F18" s="322">
        <f>'2. Direct Staff Profile'!E146</f>
        <v>0</v>
      </c>
      <c r="G18" s="322">
        <f>'2. Direct Staff Profile'!F146</f>
        <v>0</v>
      </c>
      <c r="H18" s="322">
        <f>'2. Direct Staff Profile'!G146</f>
        <v>0</v>
      </c>
      <c r="I18" s="322">
        <f>'2. Direct Staff Profile'!H146</f>
        <v>0</v>
      </c>
      <c r="J18" s="322">
        <f>'2. Direct Staff Profile'!I146</f>
        <v>0</v>
      </c>
      <c r="K18" s="322">
        <f>'2. Direct Staff Profile'!J146</f>
        <v>0</v>
      </c>
      <c r="L18" s="322">
        <f>'2. Direct Staff Profile'!K146</f>
        <v>0</v>
      </c>
      <c r="M18" s="322">
        <f>'2. Direct Staff Profile'!L146</f>
        <v>0</v>
      </c>
      <c r="N18" s="322">
        <f>'2. Direct Staff Profile'!M146</f>
        <v>0</v>
      </c>
      <c r="O18" s="322">
        <f>'2. Direct Staff Profile'!N146</f>
        <v>0</v>
      </c>
      <c r="P18" s="322">
        <f>'2. Direct Staff Profile'!O146</f>
        <v>0</v>
      </c>
      <c r="Q18" s="322">
        <f>'2. Direct Staff Profile'!P146</f>
        <v>0</v>
      </c>
      <c r="R18" s="322">
        <f>'2. Direct Staff Profile'!Q146</f>
        <v>0</v>
      </c>
      <c r="S18" s="322">
        <f>'2. Direct Staff Profile'!R146</f>
        <v>0</v>
      </c>
      <c r="T18" s="322">
        <f>'2. Direct Staff Profile'!S146</f>
        <v>0</v>
      </c>
      <c r="U18" s="322">
        <f>'2. Direct Staff Profile'!T146</f>
        <v>0</v>
      </c>
      <c r="V18" s="322">
        <f>'2. Direct Staff Profile'!U146</f>
        <v>0</v>
      </c>
      <c r="W18" s="322">
        <f>'2. Direct Staff Profile'!V146</f>
        <v>0</v>
      </c>
      <c r="X18" s="322">
        <f>'2. Direct Staff Profile'!W146</f>
        <v>0</v>
      </c>
      <c r="Y18" s="322">
        <f>'2. Direct Staff Profile'!X146</f>
        <v>0</v>
      </c>
      <c r="Z18" s="322">
        <f>'2. Direct Staff Profile'!Y146</f>
        <v>0</v>
      </c>
      <c r="AA18" s="322">
        <f>'2. Direct Staff Profile'!Z146</f>
        <v>0</v>
      </c>
      <c r="AB18" s="322">
        <f>'2. Direct Staff Profile'!AA146</f>
        <v>0</v>
      </c>
      <c r="AC18" s="322">
        <f>'2. Direct Staff Profile'!AB146</f>
        <v>0</v>
      </c>
      <c r="AD18" s="322">
        <f>'2. Direct Staff Profile'!AC146</f>
        <v>0</v>
      </c>
      <c r="AE18" s="322">
        <f>'2. Direct Staff Profile'!AD146</f>
        <v>0</v>
      </c>
      <c r="AF18" s="322">
        <f>'2. Direct Staff Profile'!AE146</f>
        <v>0</v>
      </c>
      <c r="AG18" s="322">
        <f>'2. Direct Staff Profile'!AF146</f>
        <v>0</v>
      </c>
      <c r="AH18" s="322">
        <f>'2. Direct Staff Profile'!AG146</f>
        <v>0</v>
      </c>
      <c r="AI18" s="322">
        <f>'2. Direct Staff Profile'!AH146</f>
        <v>0</v>
      </c>
      <c r="AJ18" s="322">
        <f>'2. Direct Staff Profile'!AI146</f>
        <v>0</v>
      </c>
      <c r="AK18" s="322">
        <f>'2. Direct Staff Profile'!AJ146</f>
        <v>0</v>
      </c>
      <c r="AL18" s="322">
        <f>'2. Direct Staff Profile'!AK146</f>
        <v>0</v>
      </c>
      <c r="AM18" s="322">
        <f>'2. Direct Staff Profile'!AL146</f>
        <v>0</v>
      </c>
      <c r="AN18" s="322">
        <f>'2. Direct Staff Profile'!AM146</f>
        <v>0</v>
      </c>
      <c r="AO18" s="322">
        <f>'2. Direct Staff Profile'!AN146</f>
        <v>0</v>
      </c>
      <c r="AP18" s="322"/>
      <c r="AQ18" s="322"/>
      <c r="AR18" s="323"/>
      <c r="AS18" s="322">
        <f t="shared" ref="AS18:AS23" si="18">SUM(E18:AO18)</f>
        <v>0</v>
      </c>
      <c r="AT18" s="324"/>
      <c r="AU18" s="325"/>
      <c r="AV18" s="322">
        <f>SUMIF($E$15:$AC$15,$AV$17,$E18:$AO18)</f>
        <v>0</v>
      </c>
      <c r="AW18" s="322">
        <f t="shared" ref="AW18:AW24" ca="1" si="19">SUMIF($F$15:$AC$15,$AW$17,$F18:$Y18)</f>
        <v>0</v>
      </c>
      <c r="AX18" s="322">
        <f t="shared" ref="AX18:AX24" ca="1" si="20">SUMIF($F$15:$AV$15,$AX$17,$F18:$AO18)</f>
        <v>0</v>
      </c>
      <c r="AY18" s="322">
        <f>SUMIF($F$15:$AO$15,$AY$17,$F18:$AO18)</f>
        <v>0</v>
      </c>
      <c r="AZ18" s="326"/>
    </row>
    <row r="19" spans="1:60" s="1" customFormat="1" ht="20.149999999999999" customHeight="1" x14ac:dyDescent="0.35">
      <c r="A19" s="144" t="b">
        <f>+AS19='3. Indirect Staff Profile'!AP144</f>
        <v>1</v>
      </c>
      <c r="B19" s="321">
        <v>2</v>
      </c>
      <c r="C19" s="327" t="s">
        <v>158</v>
      </c>
      <c r="D19" s="321"/>
      <c r="E19" s="328">
        <f>'3. Indirect Staff Profile'!D144</f>
        <v>0</v>
      </c>
      <c r="F19" s="328">
        <f>'3. Indirect Staff Profile'!E144</f>
        <v>0</v>
      </c>
      <c r="G19" s="328">
        <f>'3. Indirect Staff Profile'!F144</f>
        <v>0</v>
      </c>
      <c r="H19" s="328">
        <f>'3. Indirect Staff Profile'!G144</f>
        <v>0</v>
      </c>
      <c r="I19" s="328">
        <f>'3. Indirect Staff Profile'!H144</f>
        <v>0</v>
      </c>
      <c r="J19" s="328">
        <f>'3. Indirect Staff Profile'!I144</f>
        <v>0</v>
      </c>
      <c r="K19" s="328">
        <f>'3. Indirect Staff Profile'!J144</f>
        <v>0</v>
      </c>
      <c r="L19" s="328">
        <f>'3. Indirect Staff Profile'!K144</f>
        <v>0</v>
      </c>
      <c r="M19" s="328">
        <f>'3. Indirect Staff Profile'!L144</f>
        <v>0</v>
      </c>
      <c r="N19" s="328">
        <f>'3. Indirect Staff Profile'!M144</f>
        <v>0</v>
      </c>
      <c r="O19" s="328">
        <f>'3. Indirect Staff Profile'!N144</f>
        <v>0</v>
      </c>
      <c r="P19" s="328">
        <f>'3. Indirect Staff Profile'!O144</f>
        <v>0</v>
      </c>
      <c r="Q19" s="328">
        <f>'3. Indirect Staff Profile'!P144</f>
        <v>0</v>
      </c>
      <c r="R19" s="328">
        <f>'3. Indirect Staff Profile'!Q144</f>
        <v>0</v>
      </c>
      <c r="S19" s="328">
        <f>'3. Indirect Staff Profile'!R144</f>
        <v>0</v>
      </c>
      <c r="T19" s="328">
        <f>'3. Indirect Staff Profile'!S144</f>
        <v>0</v>
      </c>
      <c r="U19" s="328">
        <f>'3. Indirect Staff Profile'!T144</f>
        <v>0</v>
      </c>
      <c r="V19" s="328">
        <f>'3. Indirect Staff Profile'!U144</f>
        <v>0</v>
      </c>
      <c r="W19" s="328">
        <f>'3. Indirect Staff Profile'!V144</f>
        <v>0</v>
      </c>
      <c r="X19" s="328">
        <f>'3. Indirect Staff Profile'!W144</f>
        <v>0</v>
      </c>
      <c r="Y19" s="328">
        <f>'3. Indirect Staff Profile'!X144</f>
        <v>0</v>
      </c>
      <c r="Z19" s="328">
        <f>'3. Indirect Staff Profile'!Y144</f>
        <v>0</v>
      </c>
      <c r="AA19" s="328">
        <f>'3. Indirect Staff Profile'!Z144</f>
        <v>0</v>
      </c>
      <c r="AB19" s="328">
        <f>'3. Indirect Staff Profile'!AA144</f>
        <v>0</v>
      </c>
      <c r="AC19" s="328">
        <f>'3. Indirect Staff Profile'!AB144</f>
        <v>0</v>
      </c>
      <c r="AD19" s="328">
        <f>'3. Indirect Staff Profile'!AC144</f>
        <v>0</v>
      </c>
      <c r="AE19" s="328">
        <f>'3. Indirect Staff Profile'!AD144</f>
        <v>0</v>
      </c>
      <c r="AF19" s="328">
        <f>'3. Indirect Staff Profile'!AE144</f>
        <v>0</v>
      </c>
      <c r="AG19" s="328">
        <f>'3. Indirect Staff Profile'!AF144</f>
        <v>0</v>
      </c>
      <c r="AH19" s="328">
        <f>'3. Indirect Staff Profile'!AG144</f>
        <v>0</v>
      </c>
      <c r="AI19" s="328">
        <f>'3. Indirect Staff Profile'!AH144</f>
        <v>0</v>
      </c>
      <c r="AJ19" s="328">
        <f>'3. Indirect Staff Profile'!AI144</f>
        <v>0</v>
      </c>
      <c r="AK19" s="328">
        <f>'3. Indirect Staff Profile'!AJ144</f>
        <v>0</v>
      </c>
      <c r="AL19" s="328">
        <f>'3. Indirect Staff Profile'!AK144</f>
        <v>0</v>
      </c>
      <c r="AM19" s="328">
        <f>'3. Indirect Staff Profile'!AL144</f>
        <v>0</v>
      </c>
      <c r="AN19" s="328">
        <f>'3. Indirect Staff Profile'!AM144</f>
        <v>0</v>
      </c>
      <c r="AO19" s="328">
        <f>'3. Indirect Staff Profile'!AN144</f>
        <v>0</v>
      </c>
      <c r="AP19" s="328"/>
      <c r="AQ19" s="328"/>
      <c r="AR19" s="323"/>
      <c r="AS19" s="322">
        <f t="shared" si="18"/>
        <v>0</v>
      </c>
      <c r="AT19" s="324"/>
      <c r="AU19" s="325"/>
      <c r="AV19" s="322">
        <f ca="1">SUMIF($E$15:$AC$15,$AV$17,$E19:$Y19)</f>
        <v>0</v>
      </c>
      <c r="AW19" s="322">
        <f ca="1">SUMIF($F$15:$AC$15,$AW$17,$F19:$Y19)</f>
        <v>0</v>
      </c>
      <c r="AX19" s="322">
        <f ca="1">SUMIF($F$15:$AQ$15,$AX$17,$F19:$AO19)</f>
        <v>0</v>
      </c>
      <c r="AY19" s="322">
        <f ca="1">SUMIF($F$15:$AV$15,$AY$17,$F19:$AO19)</f>
        <v>0</v>
      </c>
      <c r="AZ19" s="326"/>
    </row>
    <row r="20" spans="1:60" s="1" customFormat="1" ht="20.149999999999999" customHeight="1" x14ac:dyDescent="0.35">
      <c r="A20" s="144" t="b">
        <f>IF(--ISERROR(SUM(E20:AO20))=0,TRUE,FALSE)</f>
        <v>1</v>
      </c>
      <c r="B20" s="321">
        <v>3</v>
      </c>
      <c r="C20" s="321" t="s">
        <v>159</v>
      </c>
      <c r="D20" s="321"/>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7"/>
      <c r="AN20" s="157"/>
      <c r="AO20" s="157"/>
      <c r="AP20" s="328"/>
      <c r="AQ20" s="328"/>
      <c r="AR20" s="323"/>
      <c r="AS20" s="322">
        <f t="shared" si="18"/>
        <v>0</v>
      </c>
      <c r="AT20" s="324"/>
      <c r="AU20" s="325"/>
      <c r="AV20" s="322">
        <f t="shared" ref="AV20:AV24" ca="1" si="21">SUMIF($E$15:$AC$15,$AV$17,$E20:$Y20)</f>
        <v>0</v>
      </c>
      <c r="AW20" s="322">
        <f t="shared" ca="1" si="19"/>
        <v>0</v>
      </c>
      <c r="AX20" s="322">
        <f t="shared" ca="1" si="20"/>
        <v>0</v>
      </c>
      <c r="AY20" s="322">
        <f t="shared" ref="AY20:AY24" ca="1" si="22">SUMIF($F$15:$AV$15,$AY$17,$F20:$AO20)</f>
        <v>0</v>
      </c>
      <c r="AZ20" s="326"/>
    </row>
    <row r="21" spans="1:60" s="1" customFormat="1" ht="20.149999999999999" customHeight="1" x14ac:dyDescent="0.35">
      <c r="A21" s="144" t="b">
        <f>IF(--ISERROR(SUM(E21:AO21))=0,TRUE,FALSE)</f>
        <v>1</v>
      </c>
      <c r="B21" s="321">
        <v>4</v>
      </c>
      <c r="C21" s="321" t="s">
        <v>160</v>
      </c>
      <c r="D21" s="321"/>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328"/>
      <c r="AQ21" s="328"/>
      <c r="AR21" s="323"/>
      <c r="AS21" s="322">
        <f t="shared" si="18"/>
        <v>0</v>
      </c>
      <c r="AT21" s="324"/>
      <c r="AU21" s="325"/>
      <c r="AV21" s="322">
        <f t="shared" ca="1" si="21"/>
        <v>0</v>
      </c>
      <c r="AW21" s="322">
        <f t="shared" ca="1" si="19"/>
        <v>0</v>
      </c>
      <c r="AX21" s="322">
        <f t="shared" ca="1" si="20"/>
        <v>0</v>
      </c>
      <c r="AY21" s="322">
        <f t="shared" ca="1" si="22"/>
        <v>0</v>
      </c>
      <c r="AZ21" s="326"/>
    </row>
    <row r="22" spans="1:60" s="1" customFormat="1" ht="20.149999999999999" customHeight="1" x14ac:dyDescent="0.35">
      <c r="A22" s="144" t="b">
        <f>IF(--ISERROR(SUM(E22:AO22))=0,TRUE,FALSE)</f>
        <v>1</v>
      </c>
      <c r="B22" s="321">
        <v>5</v>
      </c>
      <c r="C22" s="321" t="s">
        <v>161</v>
      </c>
      <c r="D22" s="321"/>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328"/>
      <c r="AQ22" s="328"/>
      <c r="AR22" s="323"/>
      <c r="AS22" s="322">
        <f t="shared" si="18"/>
        <v>0</v>
      </c>
      <c r="AT22" s="324"/>
      <c r="AU22" s="325"/>
      <c r="AV22" s="322">
        <f t="shared" ca="1" si="21"/>
        <v>0</v>
      </c>
      <c r="AW22" s="322">
        <f t="shared" ca="1" si="19"/>
        <v>0</v>
      </c>
      <c r="AX22" s="322">
        <f t="shared" ca="1" si="20"/>
        <v>0</v>
      </c>
      <c r="AY22" s="322">
        <f t="shared" ca="1" si="22"/>
        <v>0</v>
      </c>
      <c r="AZ22" s="326"/>
    </row>
    <row r="23" spans="1:60" s="1" customFormat="1" ht="20.149999999999999" customHeight="1" x14ac:dyDescent="0.35">
      <c r="A23" s="144" t="b">
        <f>IF(--ISERROR(SUM(E23:AO23))=0,TRUE,FALSE)</f>
        <v>1</v>
      </c>
      <c r="B23" s="321">
        <v>6</v>
      </c>
      <c r="C23" s="321" t="s">
        <v>162</v>
      </c>
      <c r="D23" s="321"/>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57"/>
      <c r="AN23" s="157"/>
      <c r="AO23" s="157"/>
      <c r="AP23" s="328"/>
      <c r="AQ23" s="328"/>
      <c r="AR23" s="323"/>
      <c r="AS23" s="322">
        <f t="shared" si="18"/>
        <v>0</v>
      </c>
      <c r="AT23" s="324"/>
      <c r="AU23" s="325"/>
      <c r="AV23" s="322">
        <f t="shared" ca="1" si="21"/>
        <v>0</v>
      </c>
      <c r="AW23" s="322">
        <f t="shared" ca="1" si="19"/>
        <v>0</v>
      </c>
      <c r="AX23" s="322">
        <f t="shared" ca="1" si="20"/>
        <v>0</v>
      </c>
      <c r="AY23" s="322">
        <f t="shared" ca="1" si="22"/>
        <v>0</v>
      </c>
      <c r="AZ23" s="326"/>
    </row>
    <row r="24" spans="1:60" s="1" customFormat="1" ht="20.149999999999999" customHeight="1" x14ac:dyDescent="0.35">
      <c r="A24" s="144" t="b">
        <f>IF(--ISERROR(SUM(E24:AO24))=0,TRUE,FALSE)</f>
        <v>1</v>
      </c>
      <c r="B24" s="329">
        <v>7</v>
      </c>
      <c r="C24" s="329" t="s">
        <v>87</v>
      </c>
      <c r="D24" s="329"/>
      <c r="E24" s="330">
        <f t="shared" ref="E24:R24" si="23">SUM(E18:E23)</f>
        <v>0</v>
      </c>
      <c r="F24" s="330">
        <f t="shared" si="23"/>
        <v>0</v>
      </c>
      <c r="G24" s="330">
        <f t="shared" si="23"/>
        <v>0</v>
      </c>
      <c r="H24" s="330">
        <f t="shared" si="23"/>
        <v>0</v>
      </c>
      <c r="I24" s="330">
        <f t="shared" si="23"/>
        <v>0</v>
      </c>
      <c r="J24" s="330">
        <f t="shared" si="23"/>
        <v>0</v>
      </c>
      <c r="K24" s="330">
        <f t="shared" si="23"/>
        <v>0</v>
      </c>
      <c r="L24" s="330">
        <f t="shared" si="23"/>
        <v>0</v>
      </c>
      <c r="M24" s="330">
        <f t="shared" si="23"/>
        <v>0</v>
      </c>
      <c r="N24" s="330">
        <f t="shared" si="23"/>
        <v>0</v>
      </c>
      <c r="O24" s="330">
        <f t="shared" si="23"/>
        <v>0</v>
      </c>
      <c r="P24" s="330">
        <f t="shared" si="23"/>
        <v>0</v>
      </c>
      <c r="Q24" s="330">
        <f t="shared" si="23"/>
        <v>0</v>
      </c>
      <c r="R24" s="330">
        <f t="shared" si="23"/>
        <v>0</v>
      </c>
      <c r="S24" s="330">
        <f t="shared" ref="S24:Y24" si="24">SUM(S18:S23)</f>
        <v>0</v>
      </c>
      <c r="T24" s="330">
        <f t="shared" si="24"/>
        <v>0</v>
      </c>
      <c r="U24" s="330">
        <f t="shared" si="24"/>
        <v>0</v>
      </c>
      <c r="V24" s="330">
        <f t="shared" si="24"/>
        <v>0</v>
      </c>
      <c r="W24" s="330">
        <f t="shared" si="24"/>
        <v>0</v>
      </c>
      <c r="X24" s="330">
        <f t="shared" si="24"/>
        <v>0</v>
      </c>
      <c r="Y24" s="330">
        <f t="shared" si="24"/>
        <v>0</v>
      </c>
      <c r="Z24" s="330">
        <f t="shared" ref="Z24:AO24" si="25">SUM(Z18:Z23)</f>
        <v>0</v>
      </c>
      <c r="AA24" s="330">
        <f t="shared" si="25"/>
        <v>0</v>
      </c>
      <c r="AB24" s="330">
        <f t="shared" si="25"/>
        <v>0</v>
      </c>
      <c r="AC24" s="330">
        <f t="shared" si="25"/>
        <v>0</v>
      </c>
      <c r="AD24" s="330">
        <f t="shared" si="25"/>
        <v>0</v>
      </c>
      <c r="AE24" s="330">
        <f t="shared" si="25"/>
        <v>0</v>
      </c>
      <c r="AF24" s="330">
        <f t="shared" si="25"/>
        <v>0</v>
      </c>
      <c r="AG24" s="330">
        <f t="shared" si="25"/>
        <v>0</v>
      </c>
      <c r="AH24" s="330">
        <f t="shared" si="25"/>
        <v>0</v>
      </c>
      <c r="AI24" s="330">
        <f t="shared" si="25"/>
        <v>0</v>
      </c>
      <c r="AJ24" s="330">
        <f t="shared" si="25"/>
        <v>0</v>
      </c>
      <c r="AK24" s="330">
        <f t="shared" si="25"/>
        <v>0</v>
      </c>
      <c r="AL24" s="330">
        <f t="shared" si="25"/>
        <v>0</v>
      </c>
      <c r="AM24" s="330">
        <f t="shared" si="25"/>
        <v>0</v>
      </c>
      <c r="AN24" s="330">
        <f t="shared" si="25"/>
        <v>0</v>
      </c>
      <c r="AO24" s="330">
        <f t="shared" si="25"/>
        <v>0</v>
      </c>
      <c r="AP24" s="330"/>
      <c r="AQ24" s="330"/>
      <c r="AR24" s="323"/>
      <c r="AS24" s="330">
        <f>ROUND(SUM(E24:AO24),2)</f>
        <v>0</v>
      </c>
      <c r="AT24" s="331"/>
      <c r="AU24" s="332"/>
      <c r="AV24" s="330">
        <f t="shared" ca="1" si="21"/>
        <v>0</v>
      </c>
      <c r="AW24" s="330">
        <f t="shared" ca="1" si="19"/>
        <v>0</v>
      </c>
      <c r="AX24" s="330">
        <f t="shared" ca="1" si="20"/>
        <v>0</v>
      </c>
      <c r="AY24" s="330">
        <f t="shared" ca="1" si="22"/>
        <v>0</v>
      </c>
      <c r="AZ24" s="326"/>
    </row>
    <row r="25" spans="1:60" s="1" customFormat="1" ht="3.4" customHeight="1" x14ac:dyDescent="0.35">
      <c r="B25" s="333"/>
      <c r="C25" s="333"/>
      <c r="D25" s="333"/>
      <c r="E25" s="158"/>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323"/>
      <c r="AS25" s="158"/>
      <c r="AT25" s="160"/>
      <c r="AU25" s="334"/>
      <c r="AV25" s="158"/>
      <c r="AW25" s="158"/>
      <c r="AX25" s="158"/>
      <c r="AY25" s="158"/>
      <c r="AZ25" s="326"/>
    </row>
    <row r="26" spans="1:60" s="336" customFormat="1" ht="20.149999999999999" customHeight="1" x14ac:dyDescent="0.35">
      <c r="A26" s="144" t="b">
        <f t="shared" ref="A26:A32" si="26">IF(--ISERROR(SUM(E26:AO26))=0,TRUE,FALSE)</f>
        <v>1</v>
      </c>
      <c r="B26" s="321">
        <v>8</v>
      </c>
      <c r="C26" s="321" t="s">
        <v>163</v>
      </c>
      <c r="D26" s="321"/>
      <c r="E26" s="157"/>
      <c r="F26" s="157"/>
      <c r="G26" s="157"/>
      <c r="H26" s="157"/>
      <c r="I26" s="157"/>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c r="AO26" s="157"/>
      <c r="AP26" s="328"/>
      <c r="AQ26" s="328"/>
      <c r="AR26" s="323"/>
      <c r="AS26" s="322">
        <f t="shared" ref="AS26:AS31" si="27">SUM(E26:AO26)</f>
        <v>0</v>
      </c>
      <c r="AT26" s="324"/>
      <c r="AU26" s="325"/>
      <c r="AV26" s="322">
        <f t="shared" ref="AV26:AV32" ca="1" si="28">SUMIF($E$15:$AC$15,$AV$17,$E26:$Y26)</f>
        <v>0</v>
      </c>
      <c r="AW26" s="322">
        <f t="shared" ref="AW26:AW32" ca="1" si="29">SUMIF($F$15:$AC$15,$AW$17,$F26:$Y26)</f>
        <v>0</v>
      </c>
      <c r="AX26" s="322">
        <f t="shared" ref="AX26:AX32" ca="1" si="30">SUMIF($F$15:$AV$15,$AX$17,$F26:$AO26)</f>
        <v>0</v>
      </c>
      <c r="AY26" s="322">
        <f t="shared" ref="AY26:AY32" ca="1" si="31">SUMIF($F$15:$AV$15,$AY$17,$F26:$AO26)</f>
        <v>0</v>
      </c>
      <c r="AZ26" s="335"/>
      <c r="BA26" s="1"/>
      <c r="BB26" s="1"/>
      <c r="BC26" s="1"/>
      <c r="BD26" s="1"/>
      <c r="BE26" s="1"/>
      <c r="BF26" s="1"/>
      <c r="BG26" s="1"/>
      <c r="BH26" s="1"/>
    </row>
    <row r="27" spans="1:60" s="336" customFormat="1" ht="20.149999999999999" customHeight="1" x14ac:dyDescent="0.35">
      <c r="A27" s="144" t="b">
        <f t="shared" si="26"/>
        <v>1</v>
      </c>
      <c r="B27" s="321">
        <v>9</v>
      </c>
      <c r="C27" s="321" t="s">
        <v>164</v>
      </c>
      <c r="D27" s="321"/>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328"/>
      <c r="AQ27" s="328"/>
      <c r="AR27" s="323"/>
      <c r="AS27" s="322">
        <f t="shared" si="27"/>
        <v>0</v>
      </c>
      <c r="AT27" s="324"/>
      <c r="AU27" s="325"/>
      <c r="AV27" s="322">
        <f t="shared" ca="1" si="28"/>
        <v>0</v>
      </c>
      <c r="AW27" s="322">
        <f t="shared" ca="1" si="29"/>
        <v>0</v>
      </c>
      <c r="AX27" s="322">
        <f t="shared" ca="1" si="30"/>
        <v>0</v>
      </c>
      <c r="AY27" s="322">
        <f t="shared" ca="1" si="31"/>
        <v>0</v>
      </c>
      <c r="AZ27" s="335"/>
      <c r="BA27" s="1"/>
      <c r="BB27" s="1"/>
      <c r="BC27" s="1"/>
      <c r="BD27" s="1"/>
      <c r="BE27" s="1"/>
      <c r="BF27" s="1"/>
      <c r="BG27" s="1"/>
      <c r="BH27" s="1"/>
    </row>
    <row r="28" spans="1:60" s="336" customFormat="1" ht="20.149999999999999" customHeight="1" x14ac:dyDescent="0.35">
      <c r="A28" s="144" t="b">
        <f t="shared" si="26"/>
        <v>1</v>
      </c>
      <c r="B28" s="321">
        <v>10</v>
      </c>
      <c r="C28" s="321" t="s">
        <v>165</v>
      </c>
      <c r="D28" s="321"/>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328"/>
      <c r="AQ28" s="328"/>
      <c r="AR28" s="323"/>
      <c r="AS28" s="322">
        <f t="shared" si="27"/>
        <v>0</v>
      </c>
      <c r="AT28" s="324"/>
      <c r="AU28" s="325"/>
      <c r="AV28" s="322">
        <f t="shared" ca="1" si="28"/>
        <v>0</v>
      </c>
      <c r="AW28" s="322">
        <f t="shared" ca="1" si="29"/>
        <v>0</v>
      </c>
      <c r="AX28" s="322">
        <f t="shared" ca="1" si="30"/>
        <v>0</v>
      </c>
      <c r="AY28" s="322">
        <f t="shared" ca="1" si="31"/>
        <v>0</v>
      </c>
      <c r="AZ28" s="335"/>
      <c r="BA28" s="1"/>
      <c r="BB28" s="1"/>
      <c r="BC28" s="1"/>
      <c r="BD28" s="1"/>
      <c r="BE28" s="1"/>
      <c r="BF28" s="1"/>
      <c r="BG28" s="1"/>
      <c r="BH28" s="1"/>
    </row>
    <row r="29" spans="1:60" s="336" customFormat="1" ht="20.149999999999999" customHeight="1" x14ac:dyDescent="0.35">
      <c r="A29" s="144" t="b">
        <f t="shared" si="26"/>
        <v>1</v>
      </c>
      <c r="B29" s="321">
        <v>11</v>
      </c>
      <c r="C29" s="321" t="s">
        <v>166</v>
      </c>
      <c r="D29" s="321"/>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328"/>
      <c r="AQ29" s="328"/>
      <c r="AR29" s="323"/>
      <c r="AS29" s="322">
        <f t="shared" si="27"/>
        <v>0</v>
      </c>
      <c r="AT29" s="324"/>
      <c r="AU29" s="325"/>
      <c r="AV29" s="322">
        <f t="shared" ca="1" si="28"/>
        <v>0</v>
      </c>
      <c r="AW29" s="322">
        <f t="shared" ca="1" si="29"/>
        <v>0</v>
      </c>
      <c r="AX29" s="322">
        <f t="shared" ca="1" si="30"/>
        <v>0</v>
      </c>
      <c r="AY29" s="322">
        <f t="shared" ca="1" si="31"/>
        <v>0</v>
      </c>
      <c r="AZ29" s="335"/>
      <c r="BA29" s="1"/>
      <c r="BB29" s="1"/>
      <c r="BC29" s="1"/>
      <c r="BD29" s="1"/>
      <c r="BE29" s="1"/>
      <c r="BF29" s="1"/>
      <c r="BG29" s="1"/>
      <c r="BH29" s="1"/>
    </row>
    <row r="30" spans="1:60" s="336" customFormat="1" ht="20.149999999999999" customHeight="1" x14ac:dyDescent="0.35">
      <c r="A30" s="144" t="b">
        <f t="shared" si="26"/>
        <v>1</v>
      </c>
      <c r="B30" s="321">
        <v>12</v>
      </c>
      <c r="C30" s="321" t="s">
        <v>167</v>
      </c>
      <c r="D30" s="321"/>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328"/>
      <c r="AQ30" s="328"/>
      <c r="AR30" s="323"/>
      <c r="AS30" s="322">
        <f t="shared" si="27"/>
        <v>0</v>
      </c>
      <c r="AT30" s="324"/>
      <c r="AU30" s="325"/>
      <c r="AV30" s="322">
        <f t="shared" ca="1" si="28"/>
        <v>0</v>
      </c>
      <c r="AW30" s="322">
        <f t="shared" ca="1" si="29"/>
        <v>0</v>
      </c>
      <c r="AX30" s="322">
        <f t="shared" ca="1" si="30"/>
        <v>0</v>
      </c>
      <c r="AY30" s="322">
        <f t="shared" ca="1" si="31"/>
        <v>0</v>
      </c>
      <c r="AZ30" s="335"/>
      <c r="BA30" s="1"/>
      <c r="BB30" s="1"/>
      <c r="BC30" s="1"/>
      <c r="BD30" s="1"/>
      <c r="BE30" s="1"/>
      <c r="BF30" s="1"/>
      <c r="BG30" s="1"/>
      <c r="BH30" s="1"/>
    </row>
    <row r="31" spans="1:60" s="336" customFormat="1" ht="20.149999999999999" customHeight="1" x14ac:dyDescent="0.35">
      <c r="A31" s="144" t="b">
        <f t="shared" si="26"/>
        <v>1</v>
      </c>
      <c r="B31" s="321">
        <v>13</v>
      </c>
      <c r="C31" s="321" t="s">
        <v>168</v>
      </c>
      <c r="D31" s="321"/>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328"/>
      <c r="AQ31" s="328"/>
      <c r="AR31" s="323"/>
      <c r="AS31" s="322">
        <f t="shared" si="27"/>
        <v>0</v>
      </c>
      <c r="AT31" s="324"/>
      <c r="AU31" s="325"/>
      <c r="AV31" s="322">
        <f t="shared" ca="1" si="28"/>
        <v>0</v>
      </c>
      <c r="AW31" s="322">
        <f t="shared" ca="1" si="29"/>
        <v>0</v>
      </c>
      <c r="AX31" s="322">
        <f t="shared" ca="1" si="30"/>
        <v>0</v>
      </c>
      <c r="AY31" s="322">
        <f t="shared" ca="1" si="31"/>
        <v>0</v>
      </c>
      <c r="AZ31" s="335"/>
      <c r="BA31" s="1"/>
      <c r="BB31" s="1"/>
      <c r="BC31" s="1"/>
      <c r="BD31" s="1"/>
      <c r="BE31" s="1"/>
      <c r="BF31" s="1"/>
      <c r="BG31" s="1"/>
      <c r="BH31" s="1"/>
    </row>
    <row r="32" spans="1:60" s="336" customFormat="1" ht="20.149999999999999" customHeight="1" x14ac:dyDescent="0.35">
      <c r="A32" s="144" t="b">
        <f t="shared" si="26"/>
        <v>1</v>
      </c>
      <c r="B32" s="329">
        <v>14</v>
      </c>
      <c r="C32" s="329" t="s">
        <v>88</v>
      </c>
      <c r="D32" s="329"/>
      <c r="E32" s="330">
        <f t="shared" ref="E32:N32" si="32">SUM(E26:E31)</f>
        <v>0</v>
      </c>
      <c r="F32" s="330">
        <f t="shared" si="32"/>
        <v>0</v>
      </c>
      <c r="G32" s="330">
        <f t="shared" si="32"/>
        <v>0</v>
      </c>
      <c r="H32" s="330">
        <f t="shared" si="32"/>
        <v>0</v>
      </c>
      <c r="I32" s="330">
        <f t="shared" si="32"/>
        <v>0</v>
      </c>
      <c r="J32" s="330">
        <f t="shared" si="32"/>
        <v>0</v>
      </c>
      <c r="K32" s="330">
        <f t="shared" si="32"/>
        <v>0</v>
      </c>
      <c r="L32" s="330">
        <f t="shared" si="32"/>
        <v>0</v>
      </c>
      <c r="M32" s="330">
        <f t="shared" si="32"/>
        <v>0</v>
      </c>
      <c r="N32" s="330">
        <f t="shared" si="32"/>
        <v>0</v>
      </c>
      <c r="O32" s="330">
        <f t="shared" ref="O32:Y32" si="33">SUM(O26:O31)</f>
        <v>0</v>
      </c>
      <c r="P32" s="330">
        <f t="shared" si="33"/>
        <v>0</v>
      </c>
      <c r="Q32" s="330">
        <f t="shared" si="33"/>
        <v>0</v>
      </c>
      <c r="R32" s="330">
        <f t="shared" si="33"/>
        <v>0</v>
      </c>
      <c r="S32" s="330">
        <f t="shared" si="33"/>
        <v>0</v>
      </c>
      <c r="T32" s="330">
        <f t="shared" si="33"/>
        <v>0</v>
      </c>
      <c r="U32" s="330">
        <f t="shared" si="33"/>
        <v>0</v>
      </c>
      <c r="V32" s="330">
        <f t="shared" si="33"/>
        <v>0</v>
      </c>
      <c r="W32" s="330">
        <f t="shared" si="33"/>
        <v>0</v>
      </c>
      <c r="X32" s="330">
        <f t="shared" si="33"/>
        <v>0</v>
      </c>
      <c r="Y32" s="330">
        <f t="shared" si="33"/>
        <v>0</v>
      </c>
      <c r="Z32" s="330">
        <f t="shared" ref="Z32:AO32" si="34">SUM(Z26:Z31)</f>
        <v>0</v>
      </c>
      <c r="AA32" s="330">
        <f t="shared" si="34"/>
        <v>0</v>
      </c>
      <c r="AB32" s="330">
        <f t="shared" si="34"/>
        <v>0</v>
      </c>
      <c r="AC32" s="330">
        <f t="shared" si="34"/>
        <v>0</v>
      </c>
      <c r="AD32" s="330">
        <f t="shared" si="34"/>
        <v>0</v>
      </c>
      <c r="AE32" s="330">
        <f t="shared" si="34"/>
        <v>0</v>
      </c>
      <c r="AF32" s="330">
        <f t="shared" si="34"/>
        <v>0</v>
      </c>
      <c r="AG32" s="330">
        <f t="shared" si="34"/>
        <v>0</v>
      </c>
      <c r="AH32" s="330">
        <f t="shared" si="34"/>
        <v>0</v>
      </c>
      <c r="AI32" s="330">
        <f t="shared" si="34"/>
        <v>0</v>
      </c>
      <c r="AJ32" s="330">
        <f t="shared" si="34"/>
        <v>0</v>
      </c>
      <c r="AK32" s="330">
        <f t="shared" si="34"/>
        <v>0</v>
      </c>
      <c r="AL32" s="330">
        <f t="shared" si="34"/>
        <v>0</v>
      </c>
      <c r="AM32" s="330">
        <f t="shared" si="34"/>
        <v>0</v>
      </c>
      <c r="AN32" s="330">
        <f t="shared" si="34"/>
        <v>0</v>
      </c>
      <c r="AO32" s="330">
        <f t="shared" si="34"/>
        <v>0</v>
      </c>
      <c r="AP32" s="330"/>
      <c r="AQ32" s="330"/>
      <c r="AR32" s="323"/>
      <c r="AS32" s="330">
        <f>ROUND(SUM(E32:AO32),2)</f>
        <v>0</v>
      </c>
      <c r="AT32" s="331"/>
      <c r="AU32" s="332"/>
      <c r="AV32" s="330">
        <f t="shared" ca="1" si="28"/>
        <v>0</v>
      </c>
      <c r="AW32" s="330">
        <f t="shared" ca="1" si="29"/>
        <v>0</v>
      </c>
      <c r="AX32" s="330">
        <f t="shared" ca="1" si="30"/>
        <v>0</v>
      </c>
      <c r="AY32" s="330">
        <f t="shared" ca="1" si="31"/>
        <v>0</v>
      </c>
      <c r="AZ32" s="326"/>
      <c r="BA32" s="1"/>
      <c r="BB32" s="1"/>
      <c r="BC32" s="1"/>
      <c r="BD32" s="1"/>
      <c r="BE32" s="1"/>
      <c r="BF32" s="1"/>
      <c r="BG32" s="1"/>
      <c r="BH32" s="1"/>
    </row>
    <row r="33" spans="1:60" s="1" customFormat="1" ht="3.4" customHeight="1" x14ac:dyDescent="0.35">
      <c r="B33" s="333"/>
      <c r="C33" s="333"/>
      <c r="D33" s="333"/>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323"/>
      <c r="AS33" s="158"/>
      <c r="AT33" s="160"/>
      <c r="AU33" s="334"/>
      <c r="AV33" s="158"/>
      <c r="AW33" s="158"/>
      <c r="AX33" s="158"/>
      <c r="AY33" s="158"/>
      <c r="AZ33" s="326"/>
    </row>
    <row r="34" spans="1:60" s="336" customFormat="1" ht="20.149999999999999" customHeight="1" x14ac:dyDescent="0.35">
      <c r="A34" s="144" t="b">
        <f t="shared" ref="A34:A40" si="35">IF(--ISERROR(SUM(E34:AO34))=0,TRUE,FALSE)</f>
        <v>1</v>
      </c>
      <c r="B34" s="321">
        <v>15</v>
      </c>
      <c r="C34" s="321" t="s">
        <v>169</v>
      </c>
      <c r="D34" s="321"/>
      <c r="E34" s="15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337"/>
      <c r="AQ34" s="337"/>
      <c r="AR34" s="323"/>
      <c r="AS34" s="322">
        <f t="shared" ref="AS34:AS39" si="36">SUM(E34:AO34)</f>
        <v>0</v>
      </c>
      <c r="AT34" s="324"/>
      <c r="AU34" s="325"/>
      <c r="AV34" s="322">
        <f t="shared" ref="AV34:AV40" ca="1" si="37">SUMIF($E$15:$AC$15,$AV$17,$E34:$Y34)</f>
        <v>0</v>
      </c>
      <c r="AW34" s="322">
        <f t="shared" ref="AW34:AW40" ca="1" si="38">SUMIF($F$15:$AC$15,$AW$17,$F34:$Y34)</f>
        <v>0</v>
      </c>
      <c r="AX34" s="322">
        <f t="shared" ref="AX34:AX40" ca="1" si="39">SUMIF($F$15:$AV$15,$AX$17,$F34:$AO34)</f>
        <v>0</v>
      </c>
      <c r="AY34" s="322">
        <f t="shared" ref="AY34:AY40" ca="1" si="40">SUMIF($F$15:$AV$15,$AY$17,$F34:$AO34)</f>
        <v>0</v>
      </c>
      <c r="AZ34" s="335"/>
      <c r="BA34" s="1"/>
      <c r="BB34" s="1"/>
      <c r="BC34" s="1"/>
      <c r="BD34" s="1"/>
      <c r="BE34" s="1"/>
      <c r="BF34" s="1"/>
      <c r="BG34" s="1"/>
      <c r="BH34" s="1"/>
    </row>
    <row r="35" spans="1:60" s="336" customFormat="1" ht="20.149999999999999" customHeight="1" x14ac:dyDescent="0.35">
      <c r="A35" s="144" t="b">
        <f t="shared" si="35"/>
        <v>1</v>
      </c>
      <c r="B35" s="321">
        <v>16</v>
      </c>
      <c r="C35" s="321" t="s">
        <v>170</v>
      </c>
      <c r="D35" s="321"/>
      <c r="E35" s="15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337"/>
      <c r="AQ35" s="337"/>
      <c r="AR35" s="323"/>
      <c r="AS35" s="322">
        <f t="shared" si="36"/>
        <v>0</v>
      </c>
      <c r="AT35" s="324"/>
      <c r="AU35" s="325"/>
      <c r="AV35" s="322">
        <f t="shared" ca="1" si="37"/>
        <v>0</v>
      </c>
      <c r="AW35" s="322">
        <f t="shared" ca="1" si="38"/>
        <v>0</v>
      </c>
      <c r="AX35" s="322">
        <f t="shared" ca="1" si="39"/>
        <v>0</v>
      </c>
      <c r="AY35" s="322">
        <f t="shared" ca="1" si="40"/>
        <v>0</v>
      </c>
      <c r="AZ35" s="335"/>
      <c r="BA35" s="1"/>
      <c r="BB35" s="1"/>
      <c r="BC35" s="1"/>
      <c r="BD35" s="1"/>
      <c r="BE35" s="1"/>
      <c r="BF35" s="1"/>
      <c r="BG35" s="1"/>
      <c r="BH35" s="1"/>
    </row>
    <row r="36" spans="1:60" s="336" customFormat="1" ht="20.149999999999999" customHeight="1" x14ac:dyDescent="0.35">
      <c r="A36" s="144" t="b">
        <f t="shared" si="35"/>
        <v>1</v>
      </c>
      <c r="B36" s="321">
        <v>17</v>
      </c>
      <c r="C36" s="321" t="s">
        <v>171</v>
      </c>
      <c r="D36" s="321"/>
      <c r="E36" s="157"/>
      <c r="F36" s="161"/>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337"/>
      <c r="AQ36" s="337"/>
      <c r="AR36" s="323"/>
      <c r="AS36" s="322">
        <f t="shared" si="36"/>
        <v>0</v>
      </c>
      <c r="AT36" s="324"/>
      <c r="AU36" s="325"/>
      <c r="AV36" s="322">
        <f t="shared" ca="1" si="37"/>
        <v>0</v>
      </c>
      <c r="AW36" s="322">
        <f t="shared" ca="1" si="38"/>
        <v>0</v>
      </c>
      <c r="AX36" s="322">
        <f t="shared" ca="1" si="39"/>
        <v>0</v>
      </c>
      <c r="AY36" s="322">
        <f t="shared" ca="1" si="40"/>
        <v>0</v>
      </c>
      <c r="AZ36" s="335"/>
      <c r="BA36" s="1"/>
      <c r="BB36" s="1"/>
      <c r="BC36" s="1"/>
      <c r="BD36" s="1"/>
      <c r="BE36" s="1"/>
      <c r="BF36" s="1"/>
      <c r="BG36" s="1"/>
      <c r="BH36" s="1"/>
    </row>
    <row r="37" spans="1:60" s="336" customFormat="1" ht="20.149999999999999" customHeight="1" x14ac:dyDescent="0.35">
      <c r="A37" s="144" t="b">
        <f t="shared" si="35"/>
        <v>1</v>
      </c>
      <c r="B37" s="321">
        <v>18</v>
      </c>
      <c r="C37" s="321" t="s">
        <v>172</v>
      </c>
      <c r="D37" s="321"/>
      <c r="E37" s="157"/>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337"/>
      <c r="AQ37" s="337"/>
      <c r="AR37" s="323"/>
      <c r="AS37" s="322">
        <f t="shared" si="36"/>
        <v>0</v>
      </c>
      <c r="AT37" s="324"/>
      <c r="AU37" s="325"/>
      <c r="AV37" s="322">
        <f t="shared" ca="1" si="37"/>
        <v>0</v>
      </c>
      <c r="AW37" s="322">
        <f t="shared" ca="1" si="38"/>
        <v>0</v>
      </c>
      <c r="AX37" s="322">
        <f t="shared" ca="1" si="39"/>
        <v>0</v>
      </c>
      <c r="AY37" s="322">
        <f t="shared" ca="1" si="40"/>
        <v>0</v>
      </c>
      <c r="AZ37" s="335"/>
      <c r="BA37" s="1"/>
      <c r="BB37" s="1"/>
      <c r="BC37" s="1"/>
      <c r="BD37" s="1"/>
      <c r="BE37" s="1"/>
      <c r="BF37" s="1"/>
      <c r="BG37" s="1"/>
      <c r="BH37" s="1"/>
    </row>
    <row r="38" spans="1:60" s="336" customFormat="1" ht="20.149999999999999" customHeight="1" x14ac:dyDescent="0.35">
      <c r="A38" s="144" t="b">
        <f t="shared" si="35"/>
        <v>1</v>
      </c>
      <c r="B38" s="321">
        <v>19</v>
      </c>
      <c r="C38" s="321" t="s">
        <v>173</v>
      </c>
      <c r="D38" s="321"/>
      <c r="E38" s="157"/>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337"/>
      <c r="AQ38" s="337"/>
      <c r="AR38" s="323"/>
      <c r="AS38" s="322">
        <f t="shared" si="36"/>
        <v>0</v>
      </c>
      <c r="AT38" s="324"/>
      <c r="AU38" s="325"/>
      <c r="AV38" s="322">
        <f t="shared" ca="1" si="37"/>
        <v>0</v>
      </c>
      <c r="AW38" s="322">
        <f t="shared" ca="1" si="38"/>
        <v>0</v>
      </c>
      <c r="AX38" s="322">
        <f t="shared" ca="1" si="39"/>
        <v>0</v>
      </c>
      <c r="AY38" s="322">
        <f t="shared" ca="1" si="40"/>
        <v>0</v>
      </c>
      <c r="AZ38" s="335"/>
      <c r="BA38" s="1"/>
      <c r="BB38" s="1"/>
      <c r="BC38" s="1"/>
      <c r="BD38" s="1"/>
      <c r="BE38" s="1"/>
      <c r="BF38" s="1"/>
      <c r="BG38" s="1"/>
      <c r="BH38" s="1"/>
    </row>
    <row r="39" spans="1:60" s="336" customFormat="1" ht="20.149999999999999" customHeight="1" x14ac:dyDescent="0.35">
      <c r="A39" s="144" t="b">
        <f t="shared" si="35"/>
        <v>1</v>
      </c>
      <c r="B39" s="321">
        <v>20</v>
      </c>
      <c r="C39" s="321" t="s">
        <v>174</v>
      </c>
      <c r="D39" s="321"/>
      <c r="E39" s="157"/>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337"/>
      <c r="AQ39" s="337"/>
      <c r="AR39" s="323"/>
      <c r="AS39" s="322">
        <f t="shared" si="36"/>
        <v>0</v>
      </c>
      <c r="AT39" s="324"/>
      <c r="AU39" s="325"/>
      <c r="AV39" s="322">
        <f t="shared" ca="1" si="37"/>
        <v>0</v>
      </c>
      <c r="AW39" s="322">
        <f t="shared" ca="1" si="38"/>
        <v>0</v>
      </c>
      <c r="AX39" s="322">
        <f t="shared" ca="1" si="39"/>
        <v>0</v>
      </c>
      <c r="AY39" s="322">
        <f t="shared" ca="1" si="40"/>
        <v>0</v>
      </c>
      <c r="AZ39" s="335"/>
      <c r="BA39" s="1"/>
      <c r="BB39" s="1"/>
      <c r="BC39" s="1"/>
      <c r="BD39" s="1"/>
      <c r="BE39" s="1"/>
      <c r="BF39" s="1"/>
      <c r="BG39" s="1"/>
      <c r="BH39" s="1"/>
    </row>
    <row r="40" spans="1:60" s="336" customFormat="1" ht="20.149999999999999" customHeight="1" x14ac:dyDescent="0.35">
      <c r="A40" s="144" t="b">
        <f t="shared" si="35"/>
        <v>1</v>
      </c>
      <c r="B40" s="329">
        <v>21</v>
      </c>
      <c r="C40" s="329" t="s">
        <v>89</v>
      </c>
      <c r="D40" s="329"/>
      <c r="E40" s="330">
        <f t="shared" ref="E40:N40" si="41">SUM(E34:E39)</f>
        <v>0</v>
      </c>
      <c r="F40" s="330">
        <f t="shared" si="41"/>
        <v>0</v>
      </c>
      <c r="G40" s="330">
        <f t="shared" si="41"/>
        <v>0</v>
      </c>
      <c r="H40" s="330">
        <f t="shared" si="41"/>
        <v>0</v>
      </c>
      <c r="I40" s="330">
        <f t="shared" si="41"/>
        <v>0</v>
      </c>
      <c r="J40" s="330">
        <f t="shared" si="41"/>
        <v>0</v>
      </c>
      <c r="K40" s="330">
        <f t="shared" si="41"/>
        <v>0</v>
      </c>
      <c r="L40" s="330">
        <f t="shared" si="41"/>
        <v>0</v>
      </c>
      <c r="M40" s="330">
        <f t="shared" si="41"/>
        <v>0</v>
      </c>
      <c r="N40" s="330">
        <f t="shared" si="41"/>
        <v>0</v>
      </c>
      <c r="O40" s="330">
        <f t="shared" ref="O40:Y40" si="42">SUM(O34:O39)</f>
        <v>0</v>
      </c>
      <c r="P40" s="330">
        <f t="shared" si="42"/>
        <v>0</v>
      </c>
      <c r="Q40" s="330">
        <f t="shared" si="42"/>
        <v>0</v>
      </c>
      <c r="R40" s="330">
        <f t="shared" si="42"/>
        <v>0</v>
      </c>
      <c r="S40" s="330">
        <f t="shared" si="42"/>
        <v>0</v>
      </c>
      <c r="T40" s="330">
        <f t="shared" si="42"/>
        <v>0</v>
      </c>
      <c r="U40" s="330">
        <f t="shared" si="42"/>
        <v>0</v>
      </c>
      <c r="V40" s="330">
        <f t="shared" si="42"/>
        <v>0</v>
      </c>
      <c r="W40" s="330">
        <f t="shared" si="42"/>
        <v>0</v>
      </c>
      <c r="X40" s="330">
        <f t="shared" si="42"/>
        <v>0</v>
      </c>
      <c r="Y40" s="330">
        <f t="shared" si="42"/>
        <v>0</v>
      </c>
      <c r="Z40" s="330">
        <f t="shared" ref="Z40:AO40" si="43">SUM(Z34:Z39)</f>
        <v>0</v>
      </c>
      <c r="AA40" s="330">
        <f t="shared" si="43"/>
        <v>0</v>
      </c>
      <c r="AB40" s="330">
        <f t="shared" si="43"/>
        <v>0</v>
      </c>
      <c r="AC40" s="330">
        <f t="shared" si="43"/>
        <v>0</v>
      </c>
      <c r="AD40" s="330">
        <f t="shared" si="43"/>
        <v>0</v>
      </c>
      <c r="AE40" s="330">
        <f t="shared" si="43"/>
        <v>0</v>
      </c>
      <c r="AF40" s="330">
        <f t="shared" si="43"/>
        <v>0</v>
      </c>
      <c r="AG40" s="330">
        <f t="shared" si="43"/>
        <v>0</v>
      </c>
      <c r="AH40" s="330">
        <f t="shared" si="43"/>
        <v>0</v>
      </c>
      <c r="AI40" s="330">
        <f t="shared" si="43"/>
        <v>0</v>
      </c>
      <c r="AJ40" s="330">
        <f t="shared" si="43"/>
        <v>0</v>
      </c>
      <c r="AK40" s="330">
        <f t="shared" si="43"/>
        <v>0</v>
      </c>
      <c r="AL40" s="330">
        <f t="shared" si="43"/>
        <v>0</v>
      </c>
      <c r="AM40" s="330">
        <f t="shared" si="43"/>
        <v>0</v>
      </c>
      <c r="AN40" s="330">
        <f t="shared" si="43"/>
        <v>0</v>
      </c>
      <c r="AO40" s="330">
        <f t="shared" si="43"/>
        <v>0</v>
      </c>
      <c r="AP40" s="330"/>
      <c r="AQ40" s="330"/>
      <c r="AR40" s="323"/>
      <c r="AS40" s="330">
        <f>ROUND(SUM(E40:AO40),2)</f>
        <v>0</v>
      </c>
      <c r="AT40" s="331"/>
      <c r="AU40" s="332"/>
      <c r="AV40" s="330">
        <f t="shared" ca="1" si="37"/>
        <v>0</v>
      </c>
      <c r="AW40" s="330">
        <f t="shared" ca="1" si="38"/>
        <v>0</v>
      </c>
      <c r="AX40" s="330">
        <f t="shared" ca="1" si="39"/>
        <v>0</v>
      </c>
      <c r="AY40" s="330">
        <f t="shared" ca="1" si="40"/>
        <v>0</v>
      </c>
      <c r="AZ40" s="326"/>
      <c r="BA40" s="1"/>
      <c r="BB40" s="1"/>
      <c r="BC40" s="1"/>
      <c r="BD40" s="1"/>
      <c r="BE40" s="1"/>
      <c r="BF40" s="1"/>
      <c r="BG40" s="1"/>
      <c r="BH40" s="1"/>
    </row>
    <row r="41" spans="1:60" s="1" customFormat="1" ht="3.4" customHeight="1" x14ac:dyDescent="0.35">
      <c r="B41" s="333"/>
      <c r="C41" s="333"/>
      <c r="D41" s="333"/>
      <c r="E41" s="158"/>
      <c r="F41" s="158">
        <f t="shared" ref="F41:W41" si="44">F37*2500</f>
        <v>0</v>
      </c>
      <c r="G41" s="158">
        <f t="shared" si="44"/>
        <v>0</v>
      </c>
      <c r="H41" s="158">
        <f t="shared" si="44"/>
        <v>0</v>
      </c>
      <c r="I41" s="158">
        <f t="shared" si="44"/>
        <v>0</v>
      </c>
      <c r="J41" s="158">
        <f t="shared" si="44"/>
        <v>0</v>
      </c>
      <c r="K41" s="158">
        <f t="shared" si="44"/>
        <v>0</v>
      </c>
      <c r="L41" s="158">
        <f t="shared" si="44"/>
        <v>0</v>
      </c>
      <c r="M41" s="158">
        <f t="shared" si="44"/>
        <v>0</v>
      </c>
      <c r="N41" s="158">
        <f t="shared" si="44"/>
        <v>0</v>
      </c>
      <c r="O41" s="158">
        <f t="shared" si="44"/>
        <v>0</v>
      </c>
      <c r="P41" s="158">
        <f t="shared" si="44"/>
        <v>0</v>
      </c>
      <c r="Q41" s="158">
        <f t="shared" si="44"/>
        <v>0</v>
      </c>
      <c r="R41" s="158">
        <f t="shared" si="44"/>
        <v>0</v>
      </c>
      <c r="S41" s="158">
        <f t="shared" si="44"/>
        <v>0</v>
      </c>
      <c r="T41" s="158">
        <f t="shared" si="44"/>
        <v>0</v>
      </c>
      <c r="U41" s="158">
        <f t="shared" si="44"/>
        <v>0</v>
      </c>
      <c r="V41" s="158">
        <f t="shared" si="44"/>
        <v>0</v>
      </c>
      <c r="W41" s="158">
        <f t="shared" si="44"/>
        <v>0</v>
      </c>
      <c r="X41" s="158"/>
      <c r="Y41" s="158"/>
      <c r="Z41" s="158"/>
      <c r="AA41" s="158"/>
      <c r="AB41" s="158"/>
      <c r="AC41" s="158"/>
      <c r="AD41" s="158"/>
      <c r="AE41" s="158"/>
      <c r="AF41" s="158"/>
      <c r="AG41" s="158"/>
      <c r="AH41" s="158"/>
      <c r="AI41" s="158"/>
      <c r="AJ41" s="158"/>
      <c r="AK41" s="158"/>
      <c r="AL41" s="158"/>
      <c r="AM41" s="158"/>
      <c r="AN41" s="158"/>
      <c r="AO41" s="158"/>
      <c r="AP41" s="158"/>
      <c r="AQ41" s="158"/>
      <c r="AR41" s="323"/>
      <c r="AS41" s="158"/>
      <c r="AT41" s="160"/>
      <c r="AU41" s="334"/>
      <c r="AV41" s="158"/>
      <c r="AW41" s="158"/>
      <c r="AX41" s="158"/>
      <c r="AY41" s="158"/>
      <c r="AZ41" s="335"/>
    </row>
    <row r="42" spans="1:60" s="336" customFormat="1" ht="20.149999999999999" customHeight="1" x14ac:dyDescent="0.35">
      <c r="A42" s="144" t="b">
        <f t="shared" ref="A42:A50" si="45">IF(--ISERROR(SUM(E42:AO42))=0,TRUE,FALSE)</f>
        <v>1</v>
      </c>
      <c r="B42" s="321">
        <v>22</v>
      </c>
      <c r="C42" s="321" t="s">
        <v>175</v>
      </c>
      <c r="D42" s="321"/>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328"/>
      <c r="AQ42" s="328"/>
      <c r="AR42" s="323"/>
      <c r="AS42" s="322">
        <f t="shared" ref="AS42:AS49" si="46">SUM(E42:AO42)</f>
        <v>0</v>
      </c>
      <c r="AT42" s="324"/>
      <c r="AU42" s="325"/>
      <c r="AV42" s="322">
        <f t="shared" ref="AV42:AV50" ca="1" si="47">SUMIF($E$15:$AC$15,$AV$17,$E42:$Y42)</f>
        <v>0</v>
      </c>
      <c r="AW42" s="322">
        <f t="shared" ref="AW42:AW50" ca="1" si="48">SUMIF($F$15:$AC$15,$AW$17,$F42:$Y42)</f>
        <v>0</v>
      </c>
      <c r="AX42" s="322">
        <f t="shared" ref="AX42:AX50" ca="1" si="49">SUMIF($F$15:$AV$15,$AX$17,$F42:$AO42)</f>
        <v>0</v>
      </c>
      <c r="AY42" s="322">
        <f t="shared" ref="AY42:AY50" ca="1" si="50">SUMIF($F$15:$AV$15,$AY$17,$F42:$AO42)</f>
        <v>0</v>
      </c>
      <c r="AZ42" s="335"/>
      <c r="BA42" s="1"/>
      <c r="BB42" s="1"/>
      <c r="BC42" s="1"/>
      <c r="BD42" s="1"/>
      <c r="BE42" s="1"/>
      <c r="BF42" s="1"/>
      <c r="BG42" s="1"/>
      <c r="BH42" s="1"/>
    </row>
    <row r="43" spans="1:60" s="336" customFormat="1" ht="20.149999999999999" customHeight="1" x14ac:dyDescent="0.35">
      <c r="A43" s="144" t="b">
        <f t="shared" si="45"/>
        <v>1</v>
      </c>
      <c r="B43" s="321">
        <v>23</v>
      </c>
      <c r="C43" s="321" t="s">
        <v>176</v>
      </c>
      <c r="D43" s="321"/>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328"/>
      <c r="AQ43" s="328"/>
      <c r="AR43" s="323"/>
      <c r="AS43" s="322">
        <f t="shared" si="46"/>
        <v>0</v>
      </c>
      <c r="AT43" s="324"/>
      <c r="AU43" s="325"/>
      <c r="AV43" s="322">
        <f t="shared" ca="1" si="47"/>
        <v>0</v>
      </c>
      <c r="AW43" s="322">
        <f t="shared" ca="1" si="48"/>
        <v>0</v>
      </c>
      <c r="AX43" s="322">
        <f t="shared" ca="1" si="49"/>
        <v>0</v>
      </c>
      <c r="AY43" s="322">
        <f t="shared" ca="1" si="50"/>
        <v>0</v>
      </c>
      <c r="AZ43" s="335"/>
    </row>
    <row r="44" spans="1:60" s="336" customFormat="1" ht="20.149999999999999" customHeight="1" x14ac:dyDescent="0.35">
      <c r="A44" s="144" t="b">
        <f t="shared" si="45"/>
        <v>1</v>
      </c>
      <c r="B44" s="321">
        <v>24</v>
      </c>
      <c r="C44" s="321" t="s">
        <v>177</v>
      </c>
      <c r="D44" s="321"/>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328"/>
      <c r="AQ44" s="328"/>
      <c r="AR44" s="323"/>
      <c r="AS44" s="322">
        <f t="shared" si="46"/>
        <v>0</v>
      </c>
      <c r="AT44" s="324"/>
      <c r="AU44" s="325"/>
      <c r="AV44" s="322">
        <f t="shared" ca="1" si="47"/>
        <v>0</v>
      </c>
      <c r="AW44" s="322">
        <f t="shared" ca="1" si="48"/>
        <v>0</v>
      </c>
      <c r="AX44" s="322">
        <f t="shared" ca="1" si="49"/>
        <v>0</v>
      </c>
      <c r="AY44" s="322">
        <f t="shared" ca="1" si="50"/>
        <v>0</v>
      </c>
      <c r="AZ44" s="335"/>
    </row>
    <row r="45" spans="1:60" s="336" customFormat="1" ht="20.149999999999999" customHeight="1" x14ac:dyDescent="0.35">
      <c r="A45" s="144" t="b">
        <f t="shared" si="45"/>
        <v>1</v>
      </c>
      <c r="B45" s="321">
        <f>+B44+1</f>
        <v>25</v>
      </c>
      <c r="C45" s="338" t="s">
        <v>320</v>
      </c>
      <c r="D45" s="321"/>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328"/>
      <c r="AQ45" s="328"/>
      <c r="AR45" s="323"/>
      <c r="AS45" s="322">
        <f t="shared" si="46"/>
        <v>0</v>
      </c>
      <c r="AT45" s="324"/>
      <c r="AU45" s="325"/>
      <c r="AV45" s="322">
        <f t="shared" ca="1" si="47"/>
        <v>0</v>
      </c>
      <c r="AW45" s="322">
        <f t="shared" ca="1" si="48"/>
        <v>0</v>
      </c>
      <c r="AX45" s="322">
        <f t="shared" ca="1" si="49"/>
        <v>0</v>
      </c>
      <c r="AY45" s="322">
        <f t="shared" ca="1" si="50"/>
        <v>0</v>
      </c>
      <c r="AZ45" s="335"/>
    </row>
    <row r="46" spans="1:60" s="336" customFormat="1" ht="20.149999999999999" customHeight="1" x14ac:dyDescent="0.35">
      <c r="A46" s="144" t="b">
        <f t="shared" si="45"/>
        <v>1</v>
      </c>
      <c r="B46" s="321">
        <f>+B45+1</f>
        <v>26</v>
      </c>
      <c r="C46" s="321" t="s">
        <v>178</v>
      </c>
      <c r="D46" s="321"/>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328"/>
      <c r="AQ46" s="328"/>
      <c r="AR46" s="323"/>
      <c r="AS46" s="322">
        <f t="shared" si="46"/>
        <v>0</v>
      </c>
      <c r="AT46" s="324"/>
      <c r="AU46" s="325"/>
      <c r="AV46" s="322">
        <f t="shared" ca="1" si="47"/>
        <v>0</v>
      </c>
      <c r="AW46" s="322">
        <f t="shared" ca="1" si="48"/>
        <v>0</v>
      </c>
      <c r="AX46" s="322">
        <f t="shared" ca="1" si="49"/>
        <v>0</v>
      </c>
      <c r="AY46" s="322">
        <f t="shared" ca="1" si="50"/>
        <v>0</v>
      </c>
      <c r="AZ46" s="335"/>
    </row>
    <row r="47" spans="1:60" s="336" customFormat="1" ht="20.149999999999999" customHeight="1" x14ac:dyDescent="0.35">
      <c r="A47" s="144" t="b">
        <f t="shared" si="45"/>
        <v>1</v>
      </c>
      <c r="B47" s="321">
        <f t="shared" ref="B47" si="51">+B46+1</f>
        <v>27</v>
      </c>
      <c r="C47" s="321" t="s">
        <v>179</v>
      </c>
      <c r="D47" s="321"/>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328"/>
      <c r="AQ47" s="328"/>
      <c r="AR47" s="323"/>
      <c r="AS47" s="322">
        <f t="shared" si="46"/>
        <v>0</v>
      </c>
      <c r="AT47" s="324"/>
      <c r="AU47" s="325"/>
      <c r="AV47" s="322">
        <f t="shared" ca="1" si="47"/>
        <v>0</v>
      </c>
      <c r="AW47" s="322">
        <f t="shared" ca="1" si="48"/>
        <v>0</v>
      </c>
      <c r="AX47" s="322">
        <f t="shared" ca="1" si="49"/>
        <v>0</v>
      </c>
      <c r="AY47" s="322">
        <f t="shared" ca="1" si="50"/>
        <v>0</v>
      </c>
      <c r="AZ47" s="335"/>
    </row>
    <row r="48" spans="1:60" s="336" customFormat="1" ht="20.149999999999999" customHeight="1" x14ac:dyDescent="0.35">
      <c r="A48" s="144" t="b">
        <f t="shared" si="45"/>
        <v>1</v>
      </c>
      <c r="B48" s="321">
        <f t="shared" ref="B48:B49" si="52">+B47+1</f>
        <v>28</v>
      </c>
      <c r="C48" s="321" t="s">
        <v>180</v>
      </c>
      <c r="D48" s="321"/>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328"/>
      <c r="AQ48" s="328"/>
      <c r="AR48" s="323"/>
      <c r="AS48" s="322">
        <f t="shared" si="46"/>
        <v>0</v>
      </c>
      <c r="AT48" s="324"/>
      <c r="AU48" s="325"/>
      <c r="AV48" s="322">
        <f t="shared" ca="1" si="47"/>
        <v>0</v>
      </c>
      <c r="AW48" s="322">
        <f t="shared" ca="1" si="48"/>
        <v>0</v>
      </c>
      <c r="AX48" s="322">
        <f t="shared" ca="1" si="49"/>
        <v>0</v>
      </c>
      <c r="AY48" s="322">
        <f t="shared" ca="1" si="50"/>
        <v>0</v>
      </c>
      <c r="AZ48" s="335"/>
    </row>
    <row r="49" spans="1:52" s="336" customFormat="1" ht="20.149999999999999" customHeight="1" x14ac:dyDescent="0.35">
      <c r="A49" s="144" t="b">
        <f t="shared" si="45"/>
        <v>1</v>
      </c>
      <c r="B49" s="321">
        <f t="shared" si="52"/>
        <v>29</v>
      </c>
      <c r="C49" s="321" t="s">
        <v>181</v>
      </c>
      <c r="D49" s="321"/>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c r="AP49" s="328"/>
      <c r="AQ49" s="328"/>
      <c r="AR49" s="323"/>
      <c r="AS49" s="322">
        <f t="shared" si="46"/>
        <v>0</v>
      </c>
      <c r="AT49" s="324"/>
      <c r="AU49" s="325"/>
      <c r="AV49" s="322">
        <f t="shared" ca="1" si="47"/>
        <v>0</v>
      </c>
      <c r="AW49" s="322">
        <f t="shared" ca="1" si="48"/>
        <v>0</v>
      </c>
      <c r="AX49" s="322">
        <f t="shared" ca="1" si="49"/>
        <v>0</v>
      </c>
      <c r="AY49" s="322">
        <f t="shared" ca="1" si="50"/>
        <v>0</v>
      </c>
      <c r="AZ49" s="335"/>
    </row>
    <row r="50" spans="1:52" s="336" customFormat="1" ht="20.149999999999999" customHeight="1" x14ac:dyDescent="0.35">
      <c r="A50" s="144" t="b">
        <f t="shared" si="45"/>
        <v>1</v>
      </c>
      <c r="B50" s="329">
        <f t="shared" ref="B50:B78" si="53">+B49+1</f>
        <v>30</v>
      </c>
      <c r="C50" s="329" t="s">
        <v>90</v>
      </c>
      <c r="D50" s="329"/>
      <c r="E50" s="330">
        <f t="shared" ref="E50:N50" si="54">SUM(E42:E49)</f>
        <v>0</v>
      </c>
      <c r="F50" s="330">
        <f t="shared" si="54"/>
        <v>0</v>
      </c>
      <c r="G50" s="330">
        <f t="shared" si="54"/>
        <v>0</v>
      </c>
      <c r="H50" s="330">
        <f t="shared" si="54"/>
        <v>0</v>
      </c>
      <c r="I50" s="330">
        <f t="shared" si="54"/>
        <v>0</v>
      </c>
      <c r="J50" s="330">
        <f t="shared" si="54"/>
        <v>0</v>
      </c>
      <c r="K50" s="330">
        <f t="shared" si="54"/>
        <v>0</v>
      </c>
      <c r="L50" s="330">
        <f t="shared" si="54"/>
        <v>0</v>
      </c>
      <c r="M50" s="330">
        <f t="shared" si="54"/>
        <v>0</v>
      </c>
      <c r="N50" s="330">
        <f t="shared" si="54"/>
        <v>0</v>
      </c>
      <c r="O50" s="330">
        <f t="shared" ref="O50:Y50" si="55">SUM(O42:O49)</f>
        <v>0</v>
      </c>
      <c r="P50" s="330">
        <f t="shared" si="55"/>
        <v>0</v>
      </c>
      <c r="Q50" s="330">
        <f t="shared" si="55"/>
        <v>0</v>
      </c>
      <c r="R50" s="330">
        <f t="shared" si="55"/>
        <v>0</v>
      </c>
      <c r="S50" s="330">
        <f t="shared" si="55"/>
        <v>0</v>
      </c>
      <c r="T50" s="330">
        <f t="shared" si="55"/>
        <v>0</v>
      </c>
      <c r="U50" s="330">
        <f t="shared" si="55"/>
        <v>0</v>
      </c>
      <c r="V50" s="330">
        <f t="shared" si="55"/>
        <v>0</v>
      </c>
      <c r="W50" s="330">
        <f t="shared" si="55"/>
        <v>0</v>
      </c>
      <c r="X50" s="330">
        <f t="shared" si="55"/>
        <v>0</v>
      </c>
      <c r="Y50" s="330">
        <f t="shared" si="55"/>
        <v>0</v>
      </c>
      <c r="Z50" s="330">
        <f t="shared" ref="Z50:AO50" si="56">SUM(Z42:Z49)</f>
        <v>0</v>
      </c>
      <c r="AA50" s="330">
        <f t="shared" si="56"/>
        <v>0</v>
      </c>
      <c r="AB50" s="330">
        <f t="shared" si="56"/>
        <v>0</v>
      </c>
      <c r="AC50" s="330">
        <f t="shared" si="56"/>
        <v>0</v>
      </c>
      <c r="AD50" s="330">
        <f t="shared" si="56"/>
        <v>0</v>
      </c>
      <c r="AE50" s="330">
        <f t="shared" si="56"/>
        <v>0</v>
      </c>
      <c r="AF50" s="330">
        <f t="shared" si="56"/>
        <v>0</v>
      </c>
      <c r="AG50" s="330">
        <f t="shared" si="56"/>
        <v>0</v>
      </c>
      <c r="AH50" s="330">
        <f t="shared" si="56"/>
        <v>0</v>
      </c>
      <c r="AI50" s="330">
        <f t="shared" si="56"/>
        <v>0</v>
      </c>
      <c r="AJ50" s="330">
        <f t="shared" si="56"/>
        <v>0</v>
      </c>
      <c r="AK50" s="330">
        <f t="shared" si="56"/>
        <v>0</v>
      </c>
      <c r="AL50" s="330">
        <f t="shared" si="56"/>
        <v>0</v>
      </c>
      <c r="AM50" s="330">
        <f t="shared" si="56"/>
        <v>0</v>
      </c>
      <c r="AN50" s="330">
        <f t="shared" si="56"/>
        <v>0</v>
      </c>
      <c r="AO50" s="330">
        <f t="shared" si="56"/>
        <v>0</v>
      </c>
      <c r="AP50" s="330"/>
      <c r="AQ50" s="330"/>
      <c r="AR50" s="323"/>
      <c r="AS50" s="330">
        <f>ROUND(SUM(E50:AO50),2)</f>
        <v>0</v>
      </c>
      <c r="AT50" s="331"/>
      <c r="AU50" s="332"/>
      <c r="AV50" s="330">
        <f t="shared" ca="1" si="47"/>
        <v>0</v>
      </c>
      <c r="AW50" s="330">
        <f t="shared" ca="1" si="48"/>
        <v>0</v>
      </c>
      <c r="AX50" s="330">
        <f t="shared" ca="1" si="49"/>
        <v>0</v>
      </c>
      <c r="AY50" s="330">
        <f t="shared" ca="1" si="50"/>
        <v>0</v>
      </c>
      <c r="AZ50" s="326"/>
    </row>
    <row r="51" spans="1:52" s="1" customFormat="1" ht="3.4" customHeight="1" x14ac:dyDescent="0.35">
      <c r="B51" s="333"/>
      <c r="C51" s="333"/>
      <c r="D51" s="333"/>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323"/>
      <c r="AS51" s="158"/>
      <c r="AT51" s="160"/>
      <c r="AU51" s="334"/>
      <c r="AV51" s="158"/>
      <c r="AW51" s="158"/>
      <c r="AX51" s="158"/>
      <c r="AY51" s="158"/>
      <c r="AZ51" s="326"/>
    </row>
    <row r="52" spans="1:52" s="336" customFormat="1" ht="20.149999999999999" customHeight="1" x14ac:dyDescent="0.35">
      <c r="A52" s="144" t="b">
        <f>+AS52=(SUM('4. Subcontractor Profile'!F56:AP56))</f>
        <v>1</v>
      </c>
      <c r="B52" s="329">
        <f>+B50+1</f>
        <v>31</v>
      </c>
      <c r="C52" s="329" t="s">
        <v>182</v>
      </c>
      <c r="D52" s="329"/>
      <c r="E52" s="330">
        <f>'4. Subcontractor Profile'!F56</f>
        <v>0</v>
      </c>
      <c r="F52" s="330">
        <f>'4. Subcontractor Profile'!G56</f>
        <v>0</v>
      </c>
      <c r="G52" s="330">
        <f>'4. Subcontractor Profile'!H56</f>
        <v>0</v>
      </c>
      <c r="H52" s="330">
        <f>'4. Subcontractor Profile'!I56</f>
        <v>0</v>
      </c>
      <c r="I52" s="330">
        <f>'4. Subcontractor Profile'!J56</f>
        <v>0</v>
      </c>
      <c r="J52" s="330">
        <f>'4. Subcontractor Profile'!K56</f>
        <v>0</v>
      </c>
      <c r="K52" s="330">
        <f>'4. Subcontractor Profile'!L56</f>
        <v>0</v>
      </c>
      <c r="L52" s="330">
        <f>'4. Subcontractor Profile'!M56</f>
        <v>0</v>
      </c>
      <c r="M52" s="330">
        <f>'4. Subcontractor Profile'!N56</f>
        <v>0</v>
      </c>
      <c r="N52" s="330">
        <f>'4. Subcontractor Profile'!O56</f>
        <v>0</v>
      </c>
      <c r="O52" s="330">
        <f>'4. Subcontractor Profile'!P56</f>
        <v>0</v>
      </c>
      <c r="P52" s="330">
        <f>'4. Subcontractor Profile'!Q56</f>
        <v>0</v>
      </c>
      <c r="Q52" s="330">
        <f>'4. Subcontractor Profile'!R56</f>
        <v>0</v>
      </c>
      <c r="R52" s="330">
        <f>'4. Subcontractor Profile'!S56</f>
        <v>0</v>
      </c>
      <c r="S52" s="330">
        <f>'4. Subcontractor Profile'!T56</f>
        <v>0</v>
      </c>
      <c r="T52" s="330">
        <f>'4. Subcontractor Profile'!U56</f>
        <v>0</v>
      </c>
      <c r="U52" s="330">
        <f>'4. Subcontractor Profile'!V56</f>
        <v>0</v>
      </c>
      <c r="V52" s="330">
        <f>'4. Subcontractor Profile'!W56</f>
        <v>0</v>
      </c>
      <c r="W52" s="330">
        <f>'4. Subcontractor Profile'!X56</f>
        <v>0</v>
      </c>
      <c r="X52" s="330">
        <f>'4. Subcontractor Profile'!Y56</f>
        <v>0</v>
      </c>
      <c r="Y52" s="330">
        <f>'4. Subcontractor Profile'!Z56</f>
        <v>0</v>
      </c>
      <c r="Z52" s="330">
        <f>'4. Subcontractor Profile'!AA56</f>
        <v>0</v>
      </c>
      <c r="AA52" s="330">
        <f>'4. Subcontractor Profile'!AB56</f>
        <v>0</v>
      </c>
      <c r="AB52" s="330">
        <f>'4. Subcontractor Profile'!AC56</f>
        <v>0</v>
      </c>
      <c r="AC52" s="330">
        <f>'4. Subcontractor Profile'!AD56</f>
        <v>0</v>
      </c>
      <c r="AD52" s="330">
        <f>'4. Subcontractor Profile'!AE56</f>
        <v>0</v>
      </c>
      <c r="AE52" s="330">
        <f>'4. Subcontractor Profile'!AF56</f>
        <v>0</v>
      </c>
      <c r="AF52" s="330">
        <f>'4. Subcontractor Profile'!AG56</f>
        <v>0</v>
      </c>
      <c r="AG52" s="330">
        <f>'4. Subcontractor Profile'!AH56</f>
        <v>0</v>
      </c>
      <c r="AH52" s="330">
        <f>'4. Subcontractor Profile'!AI56</f>
        <v>0</v>
      </c>
      <c r="AI52" s="330">
        <f>'4. Subcontractor Profile'!AJ56</f>
        <v>0</v>
      </c>
      <c r="AJ52" s="330">
        <f>'4. Subcontractor Profile'!AK56</f>
        <v>0</v>
      </c>
      <c r="AK52" s="330">
        <f>'4. Subcontractor Profile'!AL56</f>
        <v>0</v>
      </c>
      <c r="AL52" s="330">
        <f>'4. Subcontractor Profile'!AM56</f>
        <v>0</v>
      </c>
      <c r="AM52" s="330">
        <f>'4. Subcontractor Profile'!AN56</f>
        <v>0</v>
      </c>
      <c r="AN52" s="330">
        <f>'4. Subcontractor Profile'!AO56</f>
        <v>0</v>
      </c>
      <c r="AO52" s="330">
        <f>'4. Subcontractor Profile'!AP56</f>
        <v>0</v>
      </c>
      <c r="AP52" s="330"/>
      <c r="AQ52" s="330"/>
      <c r="AR52" s="323"/>
      <c r="AS52" s="330">
        <f>ROUND(SUM(E52:AO52),2)</f>
        <v>0</v>
      </c>
      <c r="AT52" s="331"/>
      <c r="AU52" s="332"/>
      <c r="AV52" s="424">
        <f ca="1">SUMIF($E$15:$AC$15,$AV$17,$E52:$Y52)</f>
        <v>0</v>
      </c>
      <c r="AW52" s="330">
        <f ca="1">SUMIF($F$15:$AC$15,$AW$17,$F52:$Y52)</f>
        <v>0</v>
      </c>
      <c r="AX52" s="330">
        <f ca="1">SUMIF($F$15:$AV$15,$AX$17,$F52:$AO52)</f>
        <v>0</v>
      </c>
      <c r="AY52" s="330">
        <f ca="1">SUMIF($F$15:$AV$15,$AY$17,$F52:$AO52)</f>
        <v>0</v>
      </c>
      <c r="AZ52" s="326"/>
    </row>
    <row r="53" spans="1:52" s="1" customFormat="1" ht="3.4" customHeight="1" x14ac:dyDescent="0.35">
      <c r="B53" s="333"/>
      <c r="C53" s="333"/>
      <c r="D53" s="333"/>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323"/>
      <c r="AS53" s="158"/>
      <c r="AT53" s="331"/>
      <c r="AU53" s="332"/>
      <c r="AV53" s="158"/>
      <c r="AW53" s="158"/>
      <c r="AX53" s="158"/>
      <c r="AY53" s="158"/>
      <c r="AZ53" s="326"/>
    </row>
    <row r="54" spans="1:52" s="336" customFormat="1" ht="20.149999999999999" customHeight="1" x14ac:dyDescent="0.35">
      <c r="A54" s="144" t="b">
        <f t="shared" ref="A54:A61" si="57">IF(--ISERROR(SUM(E54:AO54))=0,TRUE,FALSE)</f>
        <v>1</v>
      </c>
      <c r="B54" s="321">
        <f>+B52+1</f>
        <v>32</v>
      </c>
      <c r="C54" s="321" t="s">
        <v>183</v>
      </c>
      <c r="D54" s="32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337"/>
      <c r="AQ54" s="337"/>
      <c r="AR54" s="323"/>
      <c r="AS54" s="322">
        <f t="shared" ref="AS54:AS60" si="58">SUM(E54:AO54)</f>
        <v>0</v>
      </c>
      <c r="AT54" s="331"/>
      <c r="AU54" s="332"/>
      <c r="AV54" s="322">
        <f t="shared" ref="AV54:AV61" ca="1" si="59">SUMIF($E$15:$AC$15,$AV$17,$E54:$Y54)</f>
        <v>0</v>
      </c>
      <c r="AW54" s="322">
        <f t="shared" ref="AW54:AW61" ca="1" si="60">SUMIF($F$15:$AC$15,$AW$17,$F54:$Y54)</f>
        <v>0</v>
      </c>
      <c r="AX54" s="322">
        <f t="shared" ref="AX54:AX61" ca="1" si="61">SUMIF($F$15:$AV$15,$AX$17,$F54:$AO54)</f>
        <v>0</v>
      </c>
      <c r="AY54" s="322">
        <f t="shared" ref="AY54:AY61" ca="1" si="62">SUMIF($F$15:$AV$15,$AY$17,$F54:$AO54)</f>
        <v>0</v>
      </c>
      <c r="AZ54" s="326"/>
    </row>
    <row r="55" spans="1:52" s="336" customFormat="1" ht="20.149999999999999" customHeight="1" x14ac:dyDescent="0.35">
      <c r="A55" s="144" t="b">
        <f t="shared" si="57"/>
        <v>1</v>
      </c>
      <c r="B55" s="321">
        <f t="shared" si="53"/>
        <v>33</v>
      </c>
      <c r="C55" s="321" t="s">
        <v>184</v>
      </c>
      <c r="D55" s="321"/>
      <c r="E55" s="157"/>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161"/>
      <c r="AL55" s="161"/>
      <c r="AM55" s="161"/>
      <c r="AN55" s="161"/>
      <c r="AO55" s="161"/>
      <c r="AP55" s="337"/>
      <c r="AQ55" s="337"/>
      <c r="AR55" s="323"/>
      <c r="AS55" s="322">
        <f t="shared" si="58"/>
        <v>0</v>
      </c>
      <c r="AT55" s="331"/>
      <c r="AU55" s="332"/>
      <c r="AV55" s="322">
        <f t="shared" ca="1" si="59"/>
        <v>0</v>
      </c>
      <c r="AW55" s="322">
        <f t="shared" ca="1" si="60"/>
        <v>0</v>
      </c>
      <c r="AX55" s="322">
        <f t="shared" ca="1" si="61"/>
        <v>0</v>
      </c>
      <c r="AY55" s="322">
        <f t="shared" ca="1" si="62"/>
        <v>0</v>
      </c>
      <c r="AZ55" s="326"/>
    </row>
    <row r="56" spans="1:52" s="336" customFormat="1" ht="20.149999999999999" customHeight="1" x14ac:dyDescent="0.35">
      <c r="A56" s="144" t="b">
        <f t="shared" si="57"/>
        <v>1</v>
      </c>
      <c r="B56" s="321">
        <f t="shared" si="53"/>
        <v>34</v>
      </c>
      <c r="C56" s="321" t="s">
        <v>185</v>
      </c>
      <c r="D56" s="321"/>
      <c r="E56" s="157"/>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337"/>
      <c r="AQ56" s="337"/>
      <c r="AR56" s="323"/>
      <c r="AS56" s="322">
        <f t="shared" si="58"/>
        <v>0</v>
      </c>
      <c r="AT56" s="331"/>
      <c r="AU56" s="332"/>
      <c r="AV56" s="322">
        <f t="shared" ca="1" si="59"/>
        <v>0</v>
      </c>
      <c r="AW56" s="322">
        <f t="shared" ca="1" si="60"/>
        <v>0</v>
      </c>
      <c r="AX56" s="322">
        <f t="shared" ca="1" si="61"/>
        <v>0</v>
      </c>
      <c r="AY56" s="322">
        <f t="shared" ca="1" si="62"/>
        <v>0</v>
      </c>
      <c r="AZ56" s="326"/>
    </row>
    <row r="57" spans="1:52" s="336" customFormat="1" ht="20.149999999999999" customHeight="1" x14ac:dyDescent="0.35">
      <c r="A57" s="144" t="b">
        <f t="shared" si="57"/>
        <v>1</v>
      </c>
      <c r="B57" s="321">
        <f t="shared" si="53"/>
        <v>35</v>
      </c>
      <c r="C57" s="321" t="s">
        <v>186</v>
      </c>
      <c r="D57" s="321"/>
      <c r="E57" s="157"/>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337"/>
      <c r="AQ57" s="337"/>
      <c r="AR57" s="323"/>
      <c r="AS57" s="322">
        <f t="shared" si="58"/>
        <v>0</v>
      </c>
      <c r="AT57" s="331"/>
      <c r="AU57" s="332"/>
      <c r="AV57" s="322">
        <f t="shared" ca="1" si="59"/>
        <v>0</v>
      </c>
      <c r="AW57" s="322">
        <f t="shared" ca="1" si="60"/>
        <v>0</v>
      </c>
      <c r="AX57" s="322">
        <f t="shared" ca="1" si="61"/>
        <v>0</v>
      </c>
      <c r="AY57" s="322">
        <f t="shared" ca="1" si="62"/>
        <v>0</v>
      </c>
      <c r="AZ57" s="326"/>
    </row>
    <row r="58" spans="1:52" s="336" customFormat="1" ht="20.149999999999999" customHeight="1" x14ac:dyDescent="0.35">
      <c r="A58" s="144" t="b">
        <f t="shared" si="57"/>
        <v>1</v>
      </c>
      <c r="B58" s="321">
        <f t="shared" si="53"/>
        <v>36</v>
      </c>
      <c r="C58" s="321" t="s">
        <v>187</v>
      </c>
      <c r="D58" s="321"/>
      <c r="E58" s="157"/>
      <c r="F58" s="161"/>
      <c r="G58" s="161"/>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337"/>
      <c r="AQ58" s="337"/>
      <c r="AR58" s="323"/>
      <c r="AS58" s="322">
        <f t="shared" si="58"/>
        <v>0</v>
      </c>
      <c r="AT58" s="331"/>
      <c r="AU58" s="332"/>
      <c r="AV58" s="322">
        <f t="shared" ca="1" si="59"/>
        <v>0</v>
      </c>
      <c r="AW58" s="322">
        <f t="shared" ca="1" si="60"/>
        <v>0</v>
      </c>
      <c r="AX58" s="322">
        <f t="shared" ca="1" si="61"/>
        <v>0</v>
      </c>
      <c r="AY58" s="322">
        <f t="shared" ca="1" si="62"/>
        <v>0</v>
      </c>
      <c r="AZ58" s="326"/>
    </row>
    <row r="59" spans="1:52" s="336" customFormat="1" ht="20.149999999999999" customHeight="1" x14ac:dyDescent="0.35">
      <c r="A59" s="144" t="b">
        <f t="shared" si="57"/>
        <v>1</v>
      </c>
      <c r="B59" s="321">
        <f t="shared" si="53"/>
        <v>37</v>
      </c>
      <c r="C59" s="321" t="s">
        <v>188</v>
      </c>
      <c r="D59" s="321"/>
      <c r="E59" s="157"/>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337"/>
      <c r="AQ59" s="337"/>
      <c r="AR59" s="323"/>
      <c r="AS59" s="322">
        <f t="shared" si="58"/>
        <v>0</v>
      </c>
      <c r="AT59" s="331"/>
      <c r="AU59" s="332"/>
      <c r="AV59" s="322">
        <f t="shared" ca="1" si="59"/>
        <v>0</v>
      </c>
      <c r="AW59" s="322">
        <f t="shared" ca="1" si="60"/>
        <v>0</v>
      </c>
      <c r="AX59" s="322">
        <f t="shared" ca="1" si="61"/>
        <v>0</v>
      </c>
      <c r="AY59" s="322">
        <f t="shared" ca="1" si="62"/>
        <v>0</v>
      </c>
      <c r="AZ59" s="326"/>
    </row>
    <row r="60" spans="1:52" s="336" customFormat="1" ht="20.149999999999999" customHeight="1" x14ac:dyDescent="0.35">
      <c r="A60" s="144" t="b">
        <f t="shared" si="57"/>
        <v>1</v>
      </c>
      <c r="B60" s="321">
        <f t="shared" si="53"/>
        <v>38</v>
      </c>
      <c r="C60" s="403" t="s">
        <v>411</v>
      </c>
      <c r="D60" s="321"/>
      <c r="E60" s="157"/>
      <c r="F60" s="161"/>
      <c r="G60" s="161"/>
      <c r="H60" s="161"/>
      <c r="I60" s="161"/>
      <c r="J60" s="161"/>
      <c r="K60" s="161"/>
      <c r="L60" s="161"/>
      <c r="M60" s="161"/>
      <c r="N60" s="161"/>
      <c r="O60" s="161"/>
      <c r="P60" s="161"/>
      <c r="Q60" s="161"/>
      <c r="R60" s="161"/>
      <c r="S60" s="161"/>
      <c r="T60" s="161"/>
      <c r="U60" s="161"/>
      <c r="V60" s="161"/>
      <c r="W60" s="161"/>
      <c r="X60" s="161"/>
      <c r="Y60" s="161"/>
      <c r="Z60" s="161"/>
      <c r="AA60" s="161"/>
      <c r="AB60" s="161"/>
      <c r="AC60" s="161"/>
      <c r="AD60" s="161"/>
      <c r="AE60" s="161"/>
      <c r="AF60" s="161"/>
      <c r="AG60" s="161"/>
      <c r="AH60" s="161"/>
      <c r="AI60" s="161"/>
      <c r="AJ60" s="161"/>
      <c r="AK60" s="161"/>
      <c r="AL60" s="161"/>
      <c r="AM60" s="161"/>
      <c r="AN60" s="161"/>
      <c r="AO60" s="161"/>
      <c r="AP60" s="337"/>
      <c r="AQ60" s="337"/>
      <c r="AR60" s="323"/>
      <c r="AS60" s="322">
        <f t="shared" si="58"/>
        <v>0</v>
      </c>
      <c r="AT60" s="331"/>
      <c r="AU60" s="332"/>
      <c r="AV60" s="322">
        <f t="shared" ca="1" si="59"/>
        <v>0</v>
      </c>
      <c r="AW60" s="322">
        <f t="shared" ca="1" si="60"/>
        <v>0</v>
      </c>
      <c r="AX60" s="322">
        <f t="shared" ca="1" si="61"/>
        <v>0</v>
      </c>
      <c r="AY60" s="322">
        <f t="shared" ca="1" si="62"/>
        <v>0</v>
      </c>
      <c r="AZ60" s="326"/>
    </row>
    <row r="61" spans="1:52" s="336" customFormat="1" ht="20.149999999999999" customHeight="1" x14ac:dyDescent="0.35">
      <c r="A61" s="144" t="b">
        <f t="shared" si="57"/>
        <v>1</v>
      </c>
      <c r="B61" s="329">
        <f t="shared" si="53"/>
        <v>39</v>
      </c>
      <c r="C61" s="329" t="s">
        <v>91</v>
      </c>
      <c r="D61" s="329"/>
      <c r="E61" s="330">
        <f t="shared" ref="E61:N61" si="63">SUM(E54:E60)</f>
        <v>0</v>
      </c>
      <c r="F61" s="330">
        <f t="shared" si="63"/>
        <v>0</v>
      </c>
      <c r="G61" s="330">
        <f t="shared" si="63"/>
        <v>0</v>
      </c>
      <c r="H61" s="330">
        <f t="shared" si="63"/>
        <v>0</v>
      </c>
      <c r="I61" s="330">
        <f t="shared" si="63"/>
        <v>0</v>
      </c>
      <c r="J61" s="330">
        <f t="shared" si="63"/>
        <v>0</v>
      </c>
      <c r="K61" s="330">
        <f t="shared" si="63"/>
        <v>0</v>
      </c>
      <c r="L61" s="330">
        <f t="shared" si="63"/>
        <v>0</v>
      </c>
      <c r="M61" s="330">
        <f t="shared" si="63"/>
        <v>0</v>
      </c>
      <c r="N61" s="330">
        <f t="shared" si="63"/>
        <v>0</v>
      </c>
      <c r="O61" s="330">
        <f t="shared" ref="O61:Y61" si="64">SUM(O54:O60)</f>
        <v>0</v>
      </c>
      <c r="P61" s="330">
        <f t="shared" si="64"/>
        <v>0</v>
      </c>
      <c r="Q61" s="330">
        <f t="shared" si="64"/>
        <v>0</v>
      </c>
      <c r="R61" s="330">
        <f t="shared" si="64"/>
        <v>0</v>
      </c>
      <c r="S61" s="330">
        <f t="shared" si="64"/>
        <v>0</v>
      </c>
      <c r="T61" s="330">
        <f t="shared" si="64"/>
        <v>0</v>
      </c>
      <c r="U61" s="330">
        <f t="shared" si="64"/>
        <v>0</v>
      </c>
      <c r="V61" s="330">
        <f t="shared" si="64"/>
        <v>0</v>
      </c>
      <c r="W61" s="330">
        <f t="shared" si="64"/>
        <v>0</v>
      </c>
      <c r="X61" s="330">
        <f t="shared" si="64"/>
        <v>0</v>
      </c>
      <c r="Y61" s="330">
        <f t="shared" si="64"/>
        <v>0</v>
      </c>
      <c r="Z61" s="330">
        <f t="shared" ref="Z61:AO61" si="65">SUM(Z54:Z60)</f>
        <v>0</v>
      </c>
      <c r="AA61" s="330">
        <f t="shared" si="65"/>
        <v>0</v>
      </c>
      <c r="AB61" s="330">
        <f t="shared" si="65"/>
        <v>0</v>
      </c>
      <c r="AC61" s="330">
        <f t="shared" si="65"/>
        <v>0</v>
      </c>
      <c r="AD61" s="330">
        <f t="shared" si="65"/>
        <v>0</v>
      </c>
      <c r="AE61" s="330">
        <f t="shared" si="65"/>
        <v>0</v>
      </c>
      <c r="AF61" s="330">
        <f t="shared" si="65"/>
        <v>0</v>
      </c>
      <c r="AG61" s="330">
        <f t="shared" si="65"/>
        <v>0</v>
      </c>
      <c r="AH61" s="330">
        <f t="shared" si="65"/>
        <v>0</v>
      </c>
      <c r="AI61" s="330">
        <f t="shared" si="65"/>
        <v>0</v>
      </c>
      <c r="AJ61" s="330">
        <f t="shared" si="65"/>
        <v>0</v>
      </c>
      <c r="AK61" s="330">
        <f t="shared" si="65"/>
        <v>0</v>
      </c>
      <c r="AL61" s="330">
        <f t="shared" si="65"/>
        <v>0</v>
      </c>
      <c r="AM61" s="330">
        <f t="shared" si="65"/>
        <v>0</v>
      </c>
      <c r="AN61" s="330">
        <f t="shared" si="65"/>
        <v>0</v>
      </c>
      <c r="AO61" s="330">
        <f t="shared" si="65"/>
        <v>0</v>
      </c>
      <c r="AP61" s="330"/>
      <c r="AQ61" s="330"/>
      <c r="AR61" s="323"/>
      <c r="AS61" s="330">
        <f>ROUND(SUM(E61:AO61),2)</f>
        <v>0</v>
      </c>
      <c r="AT61" s="331"/>
      <c r="AU61" s="332"/>
      <c r="AV61" s="339">
        <f t="shared" ca="1" si="59"/>
        <v>0</v>
      </c>
      <c r="AW61" s="339">
        <f t="shared" ca="1" si="60"/>
        <v>0</v>
      </c>
      <c r="AX61" s="339">
        <f t="shared" ca="1" si="61"/>
        <v>0</v>
      </c>
      <c r="AY61" s="330">
        <f t="shared" ca="1" si="62"/>
        <v>0</v>
      </c>
      <c r="AZ61" s="326"/>
    </row>
    <row r="62" spans="1:52" s="1" customFormat="1" ht="3.4" customHeight="1" x14ac:dyDescent="0.35">
      <c r="B62" s="333"/>
      <c r="C62" s="333"/>
      <c r="D62" s="333"/>
      <c r="E62" s="158"/>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323"/>
      <c r="AS62" s="158"/>
      <c r="AT62" s="331"/>
      <c r="AU62" s="332"/>
      <c r="AV62" s="158"/>
      <c r="AW62" s="158"/>
      <c r="AX62" s="158"/>
      <c r="AY62" s="158"/>
      <c r="AZ62" s="326"/>
    </row>
    <row r="63" spans="1:52" s="336" customFormat="1" ht="20.149999999999999" customHeight="1" x14ac:dyDescent="0.35">
      <c r="A63" s="144" t="b">
        <f>IF(--ISERROR(SUM(E63:AO63))=0,TRUE,FALSE)</f>
        <v>1</v>
      </c>
      <c r="B63" s="321">
        <f>+B61+1</f>
        <v>40</v>
      </c>
      <c r="C63" s="321" t="s">
        <v>189</v>
      </c>
      <c r="D63" s="321"/>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c r="AL63" s="157"/>
      <c r="AM63" s="157"/>
      <c r="AN63" s="157"/>
      <c r="AO63" s="157"/>
      <c r="AP63" s="328"/>
      <c r="AQ63" s="328"/>
      <c r="AR63" s="323"/>
      <c r="AS63" s="322">
        <f>SUM(E63:AO63)</f>
        <v>0</v>
      </c>
      <c r="AT63" s="331"/>
      <c r="AU63" s="332"/>
      <c r="AV63" s="322">
        <f ca="1">SUMIF($E$15:$AC$15,$AV$17,$E63:$Y63)</f>
        <v>0</v>
      </c>
      <c r="AW63" s="322">
        <f ca="1">SUMIF($F$15:$AC$15,$AW$17,$F63:$Y63)</f>
        <v>0</v>
      </c>
      <c r="AX63" s="322">
        <f ca="1">SUMIF($F$15:$AV$15,$AX$17,$F63:$AO63)</f>
        <v>0</v>
      </c>
      <c r="AY63" s="322">
        <f ca="1">SUMIF($F$15:$AV$15,$AY$17,$F63:$AO63)</f>
        <v>0</v>
      </c>
      <c r="AZ63" s="326"/>
    </row>
    <row r="64" spans="1:52" s="336" customFormat="1" ht="20.149999999999999" customHeight="1" x14ac:dyDescent="0.35">
      <c r="A64" s="144" t="b">
        <f>IF(--ISERROR(SUM(E64:AO64))=0,TRUE,FALSE)</f>
        <v>1</v>
      </c>
      <c r="B64" s="321">
        <f t="shared" si="53"/>
        <v>41</v>
      </c>
      <c r="C64" s="321" t="s">
        <v>190</v>
      </c>
      <c r="D64" s="321"/>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328"/>
      <c r="AQ64" s="328"/>
      <c r="AR64" s="323"/>
      <c r="AS64" s="322">
        <f>SUM(E64:AO64)</f>
        <v>0</v>
      </c>
      <c r="AT64" s="331"/>
      <c r="AU64" s="332"/>
      <c r="AV64" s="322">
        <f ca="1">SUMIF($E$15:$AC$15,$AV$17,$E64:$Y64)</f>
        <v>0</v>
      </c>
      <c r="AW64" s="322">
        <f ca="1">SUMIF($F$15:$AC$15,$AW$17,$F64:$Y64)</f>
        <v>0</v>
      </c>
      <c r="AX64" s="322">
        <f ca="1">SUMIF($F$15:$AV$15,$AX$17,$F64:$AO64)</f>
        <v>0</v>
      </c>
      <c r="AY64" s="322">
        <f ca="1">SUMIF($F$15:$AV$15,$AY$17,$F64:$AO64)</f>
        <v>0</v>
      </c>
      <c r="AZ64" s="326"/>
    </row>
    <row r="65" spans="1:52" s="336" customFormat="1" ht="20.149999999999999" customHeight="1" x14ac:dyDescent="0.35">
      <c r="A65" s="144" t="b">
        <f>IF(--ISERROR(SUM(E65:AO65))=0,TRUE,FALSE)</f>
        <v>1</v>
      </c>
      <c r="B65" s="321">
        <f t="shared" si="53"/>
        <v>42</v>
      </c>
      <c r="C65" s="321" t="s">
        <v>191</v>
      </c>
      <c r="D65" s="321"/>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328"/>
      <c r="AQ65" s="328"/>
      <c r="AR65" s="323"/>
      <c r="AS65" s="322">
        <f>SUM(E65:AO65)</f>
        <v>0</v>
      </c>
      <c r="AT65" s="331"/>
      <c r="AU65" s="332"/>
      <c r="AV65" s="322">
        <f ca="1">SUMIF($E$15:$AC$15,$AV$17,$E65:$Y65)</f>
        <v>0</v>
      </c>
      <c r="AW65" s="322">
        <f ca="1">SUMIF($F$15:$AC$15,$AW$17,$F65:$Y65)</f>
        <v>0</v>
      </c>
      <c r="AX65" s="322">
        <f ca="1">SUMIF($F$15:$AV$15,$AX$17,$F65:$AO65)</f>
        <v>0</v>
      </c>
      <c r="AY65" s="322">
        <f ca="1">SUMIF($F$15:$AV$15,$AY$17,$F65:$AO65)</f>
        <v>0</v>
      </c>
      <c r="AZ65" s="326"/>
    </row>
    <row r="66" spans="1:52" s="336" customFormat="1" ht="20.149999999999999" customHeight="1" x14ac:dyDescent="0.35">
      <c r="A66" s="144" t="b">
        <f>IF(--ISERROR(SUM(E66:AO66))=0,TRUE,FALSE)</f>
        <v>1</v>
      </c>
      <c r="B66" s="321">
        <f t="shared" si="53"/>
        <v>43</v>
      </c>
      <c r="C66" s="321" t="s">
        <v>192</v>
      </c>
      <c r="D66" s="321"/>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328"/>
      <c r="AQ66" s="328"/>
      <c r="AR66" s="323"/>
      <c r="AS66" s="322">
        <f>SUM(E66:AO66)</f>
        <v>0</v>
      </c>
      <c r="AT66" s="331"/>
      <c r="AU66" s="332"/>
      <c r="AV66" s="322">
        <f ca="1">SUMIF($E$15:$AC$15,$AV$17,$E66:$Y66)</f>
        <v>0</v>
      </c>
      <c r="AW66" s="322">
        <f ca="1">SUMIF($F$15:$AC$15,$AW$17,$F66:$Y66)</f>
        <v>0</v>
      </c>
      <c r="AX66" s="322">
        <f ca="1">SUMIF($F$15:$AV$15,$AX$17,$F66:$AO66)</f>
        <v>0</v>
      </c>
      <c r="AY66" s="322">
        <f ca="1">SUMIF($F$15:$AV$15,$AY$17,$F66:$AO66)</f>
        <v>0</v>
      </c>
      <c r="AZ66" s="326"/>
    </row>
    <row r="67" spans="1:52" s="336" customFormat="1" ht="20.149999999999999" customHeight="1" x14ac:dyDescent="0.35">
      <c r="A67" s="144" t="b">
        <f>IF(--ISERROR(SUM(E67:AO67))=0,TRUE,FALSE)</f>
        <v>1</v>
      </c>
      <c r="B67" s="329">
        <f t="shared" si="53"/>
        <v>44</v>
      </c>
      <c r="C67" s="329" t="s">
        <v>92</v>
      </c>
      <c r="D67" s="329"/>
      <c r="E67" s="330">
        <f t="shared" ref="E67:N67" si="66">SUM(E63:E66)</f>
        <v>0</v>
      </c>
      <c r="F67" s="330">
        <f t="shared" si="66"/>
        <v>0</v>
      </c>
      <c r="G67" s="330">
        <f t="shared" si="66"/>
        <v>0</v>
      </c>
      <c r="H67" s="330">
        <f t="shared" si="66"/>
        <v>0</v>
      </c>
      <c r="I67" s="330">
        <f t="shared" si="66"/>
        <v>0</v>
      </c>
      <c r="J67" s="330">
        <f t="shared" si="66"/>
        <v>0</v>
      </c>
      <c r="K67" s="330">
        <f t="shared" si="66"/>
        <v>0</v>
      </c>
      <c r="L67" s="330">
        <f t="shared" si="66"/>
        <v>0</v>
      </c>
      <c r="M67" s="330">
        <f t="shared" si="66"/>
        <v>0</v>
      </c>
      <c r="N67" s="330">
        <f t="shared" si="66"/>
        <v>0</v>
      </c>
      <c r="O67" s="330">
        <f t="shared" ref="O67:Y67" si="67">SUM(O63:O66)</f>
        <v>0</v>
      </c>
      <c r="P67" s="330">
        <f t="shared" si="67"/>
        <v>0</v>
      </c>
      <c r="Q67" s="330">
        <f t="shared" si="67"/>
        <v>0</v>
      </c>
      <c r="R67" s="330">
        <f t="shared" si="67"/>
        <v>0</v>
      </c>
      <c r="S67" s="330">
        <f t="shared" si="67"/>
        <v>0</v>
      </c>
      <c r="T67" s="330">
        <f t="shared" si="67"/>
        <v>0</v>
      </c>
      <c r="U67" s="330">
        <f t="shared" si="67"/>
        <v>0</v>
      </c>
      <c r="V67" s="330">
        <f t="shared" si="67"/>
        <v>0</v>
      </c>
      <c r="W67" s="330">
        <f t="shared" si="67"/>
        <v>0</v>
      </c>
      <c r="X67" s="330">
        <f t="shared" si="67"/>
        <v>0</v>
      </c>
      <c r="Y67" s="330">
        <f t="shared" si="67"/>
        <v>0</v>
      </c>
      <c r="Z67" s="330">
        <f t="shared" ref="Z67:AO67" si="68">SUM(Z63:Z66)</f>
        <v>0</v>
      </c>
      <c r="AA67" s="330">
        <f t="shared" si="68"/>
        <v>0</v>
      </c>
      <c r="AB67" s="330">
        <f t="shared" si="68"/>
        <v>0</v>
      </c>
      <c r="AC67" s="330">
        <f t="shared" si="68"/>
        <v>0</v>
      </c>
      <c r="AD67" s="330">
        <f t="shared" si="68"/>
        <v>0</v>
      </c>
      <c r="AE67" s="330">
        <f t="shared" si="68"/>
        <v>0</v>
      </c>
      <c r="AF67" s="330">
        <f t="shared" si="68"/>
        <v>0</v>
      </c>
      <c r="AG67" s="330">
        <f t="shared" si="68"/>
        <v>0</v>
      </c>
      <c r="AH67" s="330">
        <f t="shared" si="68"/>
        <v>0</v>
      </c>
      <c r="AI67" s="330">
        <f t="shared" si="68"/>
        <v>0</v>
      </c>
      <c r="AJ67" s="330">
        <f t="shared" si="68"/>
        <v>0</v>
      </c>
      <c r="AK67" s="330">
        <f t="shared" si="68"/>
        <v>0</v>
      </c>
      <c r="AL67" s="330">
        <f t="shared" si="68"/>
        <v>0</v>
      </c>
      <c r="AM67" s="330">
        <f t="shared" si="68"/>
        <v>0</v>
      </c>
      <c r="AN67" s="330">
        <f t="shared" si="68"/>
        <v>0</v>
      </c>
      <c r="AO67" s="330">
        <f t="shared" si="68"/>
        <v>0</v>
      </c>
      <c r="AP67" s="330"/>
      <c r="AQ67" s="330"/>
      <c r="AR67" s="323"/>
      <c r="AS67" s="330">
        <f>ROUND(SUM(E67:AO67),2)</f>
        <v>0</v>
      </c>
      <c r="AT67" s="331"/>
      <c r="AU67" s="332"/>
      <c r="AV67" s="330">
        <f ca="1">SUMIF($E$15:$AC$15,$AV$17,$E67:$Y67)</f>
        <v>0</v>
      </c>
      <c r="AW67" s="330">
        <f ca="1">SUMIF($F$15:$AC$15,$AW$17,$F67:$Y67)</f>
        <v>0</v>
      </c>
      <c r="AX67" s="330">
        <f ca="1">SUMIF($F$15:$AV$15,$AX$17,$F67:$AO67)</f>
        <v>0</v>
      </c>
      <c r="AY67" s="330">
        <f ca="1">SUMIF($F$15:$AV$15,$AY$17,$F67:$AO67)</f>
        <v>0</v>
      </c>
      <c r="AZ67" s="326"/>
    </row>
    <row r="68" spans="1:52" s="1" customFormat="1" ht="3.4" customHeight="1" x14ac:dyDescent="0.35">
      <c r="B68" s="333"/>
      <c r="C68" s="333"/>
      <c r="D68" s="333"/>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323"/>
      <c r="AS68" s="158"/>
      <c r="AT68" s="331"/>
      <c r="AU68" s="332"/>
      <c r="AV68" s="158"/>
      <c r="AW68" s="158"/>
      <c r="AX68" s="158"/>
      <c r="AY68" s="158"/>
      <c r="AZ68" s="326"/>
    </row>
    <row r="69" spans="1:52" s="336" customFormat="1" ht="20.149999999999999" customHeight="1" x14ac:dyDescent="0.35">
      <c r="A69" s="144" t="b">
        <f>IF(--ISERROR(SUM(E69:AO69))=0,TRUE,FALSE)</f>
        <v>1</v>
      </c>
      <c r="B69" s="321">
        <f>+B67+1</f>
        <v>45</v>
      </c>
      <c r="C69" s="321" t="s">
        <v>193</v>
      </c>
      <c r="D69" s="321"/>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328"/>
      <c r="AQ69" s="328"/>
      <c r="AR69" s="323"/>
      <c r="AS69" s="322">
        <f>SUM(E69:AO69)</f>
        <v>0</v>
      </c>
      <c r="AT69" s="331"/>
      <c r="AU69" s="332"/>
      <c r="AV69" s="322">
        <f ca="1">SUMIF($E$15:$AC$15,$AV$17,$E69:$Y69)</f>
        <v>0</v>
      </c>
      <c r="AW69" s="322">
        <f ca="1">SUMIF($F$15:$AC$15,$AW$17,$F69:$Y69)</f>
        <v>0</v>
      </c>
      <c r="AX69" s="322">
        <f ca="1">SUMIF($F$15:$AV$15,$AX$17,$F69:$AO69)</f>
        <v>0</v>
      </c>
      <c r="AY69" s="322">
        <f ca="1">SUMIF($F$15:$AV$15,$AY$17,$F69:$AO69)</f>
        <v>0</v>
      </c>
      <c r="AZ69" s="326"/>
    </row>
    <row r="70" spans="1:52" s="336" customFormat="1" ht="20.149999999999999" customHeight="1" x14ac:dyDescent="0.35">
      <c r="A70" s="144" t="b">
        <f>IF(--ISERROR(SUM(E70:AO70))=0,TRUE,FALSE)</f>
        <v>1</v>
      </c>
      <c r="B70" s="321">
        <f t="shared" si="53"/>
        <v>46</v>
      </c>
      <c r="C70" s="321" t="s">
        <v>194</v>
      </c>
      <c r="D70" s="321"/>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328"/>
      <c r="AQ70" s="328"/>
      <c r="AR70" s="323"/>
      <c r="AS70" s="322">
        <f>SUM(E70:AO70)</f>
        <v>0</v>
      </c>
      <c r="AT70" s="331"/>
      <c r="AU70" s="332"/>
      <c r="AV70" s="322">
        <f ca="1">SUMIF($E$15:$AC$15,$AV$17,$E70:$Y70)</f>
        <v>0</v>
      </c>
      <c r="AW70" s="322">
        <f ca="1">SUMIF($F$15:$AC$15,$AW$17,$F70:$Y70)</f>
        <v>0</v>
      </c>
      <c r="AX70" s="322">
        <f ca="1">SUMIF($F$15:$AV$15,$AX$17,$F70:$AO70)</f>
        <v>0</v>
      </c>
      <c r="AY70" s="322">
        <f ca="1">SUMIF($F$15:$AV$15,$AY$17,$F70:$AO70)</f>
        <v>0</v>
      </c>
      <c r="AZ70" s="326"/>
    </row>
    <row r="71" spans="1:52" s="336" customFormat="1" ht="20.149999999999999" customHeight="1" x14ac:dyDescent="0.35">
      <c r="A71" s="144" t="b">
        <f>IF(--ISERROR(SUM(E71:AO71))=0,TRUE,FALSE)</f>
        <v>1</v>
      </c>
      <c r="B71" s="321">
        <f t="shared" si="53"/>
        <v>47</v>
      </c>
      <c r="C71" s="321" t="s">
        <v>195</v>
      </c>
      <c r="D71" s="321"/>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328"/>
      <c r="AQ71" s="328"/>
      <c r="AR71" s="323"/>
      <c r="AS71" s="322">
        <f>SUM(E71:AO71)</f>
        <v>0</v>
      </c>
      <c r="AT71" s="331"/>
      <c r="AU71" s="332"/>
      <c r="AV71" s="322">
        <f ca="1">SUMIF($E$15:$AC$15,$AV$17,$E71:$Y71)</f>
        <v>0</v>
      </c>
      <c r="AW71" s="322">
        <f ca="1">SUMIF($F$15:$AC$15,$AW$17,$F71:$Y71)</f>
        <v>0</v>
      </c>
      <c r="AX71" s="322">
        <f ca="1">SUMIF($F$15:$AV$15,$AX$17,$F71:$AO71)</f>
        <v>0</v>
      </c>
      <c r="AY71" s="322">
        <f ca="1">SUMIF($F$15:$AV$15,$AY$17,$F71:$AO71)</f>
        <v>0</v>
      </c>
      <c r="AZ71" s="326"/>
    </row>
    <row r="72" spans="1:52" s="336" customFormat="1" ht="20.149999999999999" customHeight="1" x14ac:dyDescent="0.35">
      <c r="A72" s="144" t="b">
        <f>IF(--ISERROR(SUM(E72:AO72))=0,TRUE,FALSE)</f>
        <v>1</v>
      </c>
      <c r="B72" s="321">
        <f t="shared" si="53"/>
        <v>48</v>
      </c>
      <c r="C72" s="321" t="s">
        <v>196</v>
      </c>
      <c r="D72" s="321"/>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328"/>
      <c r="AQ72" s="328"/>
      <c r="AR72" s="323"/>
      <c r="AS72" s="322">
        <f>SUM(E72:AO72)</f>
        <v>0</v>
      </c>
      <c r="AT72" s="331"/>
      <c r="AU72" s="332"/>
      <c r="AV72" s="322">
        <f ca="1">SUMIF($E$15:$AC$15,$AV$17,$E72:$Y72)</f>
        <v>0</v>
      </c>
      <c r="AW72" s="322">
        <f ca="1">SUMIF($F$15:$AC$15,$AW$17,$F72:$Y72)</f>
        <v>0</v>
      </c>
      <c r="AX72" s="322">
        <f ca="1">SUMIF($F$15:$AV$15,$AX$17,$F72:$AO72)</f>
        <v>0</v>
      </c>
      <c r="AY72" s="322">
        <f ca="1">SUMIF($F$15:$AV$15,$AY$17,$F72:$AO72)</f>
        <v>0</v>
      </c>
      <c r="AZ72" s="326"/>
    </row>
    <row r="73" spans="1:52" s="336" customFormat="1" ht="20.149999999999999" customHeight="1" x14ac:dyDescent="0.35">
      <c r="A73" s="144" t="b">
        <f>IF(--ISERROR(SUM(E73:AO73))=0,TRUE,FALSE)</f>
        <v>1</v>
      </c>
      <c r="B73" s="329">
        <f t="shared" si="53"/>
        <v>49</v>
      </c>
      <c r="C73" s="329" t="s">
        <v>93</v>
      </c>
      <c r="D73" s="329"/>
      <c r="E73" s="330">
        <f>SUM(E69:E72)</f>
        <v>0</v>
      </c>
      <c r="F73" s="330">
        <f t="shared" ref="F73:N73" si="69">SUM(F69:F72)</f>
        <v>0</v>
      </c>
      <c r="G73" s="330">
        <f t="shared" si="69"/>
        <v>0</v>
      </c>
      <c r="H73" s="330">
        <f t="shared" si="69"/>
        <v>0</v>
      </c>
      <c r="I73" s="330">
        <f t="shared" si="69"/>
        <v>0</v>
      </c>
      <c r="J73" s="330">
        <f t="shared" si="69"/>
        <v>0</v>
      </c>
      <c r="K73" s="330">
        <f t="shared" si="69"/>
        <v>0</v>
      </c>
      <c r="L73" s="330">
        <f t="shared" si="69"/>
        <v>0</v>
      </c>
      <c r="M73" s="330">
        <f t="shared" si="69"/>
        <v>0</v>
      </c>
      <c r="N73" s="330">
        <f t="shared" si="69"/>
        <v>0</v>
      </c>
      <c r="O73" s="330">
        <f t="shared" ref="O73:Y73" si="70">SUM(O69:O72)</f>
        <v>0</v>
      </c>
      <c r="P73" s="330">
        <f t="shared" si="70"/>
        <v>0</v>
      </c>
      <c r="Q73" s="330">
        <f t="shared" si="70"/>
        <v>0</v>
      </c>
      <c r="R73" s="330">
        <f t="shared" si="70"/>
        <v>0</v>
      </c>
      <c r="S73" s="330">
        <f t="shared" si="70"/>
        <v>0</v>
      </c>
      <c r="T73" s="330">
        <f t="shared" si="70"/>
        <v>0</v>
      </c>
      <c r="U73" s="330">
        <f t="shared" si="70"/>
        <v>0</v>
      </c>
      <c r="V73" s="330">
        <f t="shared" si="70"/>
        <v>0</v>
      </c>
      <c r="W73" s="330">
        <f t="shared" si="70"/>
        <v>0</v>
      </c>
      <c r="X73" s="330">
        <f t="shared" si="70"/>
        <v>0</v>
      </c>
      <c r="Y73" s="330">
        <f t="shared" si="70"/>
        <v>0</v>
      </c>
      <c r="Z73" s="330">
        <f t="shared" ref="Z73:AO73" si="71">SUM(Z69:Z72)</f>
        <v>0</v>
      </c>
      <c r="AA73" s="330">
        <f t="shared" si="71"/>
        <v>0</v>
      </c>
      <c r="AB73" s="330">
        <f t="shared" si="71"/>
        <v>0</v>
      </c>
      <c r="AC73" s="330">
        <f t="shared" si="71"/>
        <v>0</v>
      </c>
      <c r="AD73" s="330">
        <f t="shared" si="71"/>
        <v>0</v>
      </c>
      <c r="AE73" s="330">
        <f t="shared" si="71"/>
        <v>0</v>
      </c>
      <c r="AF73" s="330">
        <f t="shared" si="71"/>
        <v>0</v>
      </c>
      <c r="AG73" s="330">
        <f t="shared" si="71"/>
        <v>0</v>
      </c>
      <c r="AH73" s="330">
        <f t="shared" si="71"/>
        <v>0</v>
      </c>
      <c r="AI73" s="330">
        <f t="shared" si="71"/>
        <v>0</v>
      </c>
      <c r="AJ73" s="330">
        <f t="shared" si="71"/>
        <v>0</v>
      </c>
      <c r="AK73" s="330">
        <f t="shared" si="71"/>
        <v>0</v>
      </c>
      <c r="AL73" s="330">
        <f t="shared" si="71"/>
        <v>0</v>
      </c>
      <c r="AM73" s="330">
        <f t="shared" si="71"/>
        <v>0</v>
      </c>
      <c r="AN73" s="330">
        <f t="shared" si="71"/>
        <v>0</v>
      </c>
      <c r="AO73" s="330">
        <f t="shared" si="71"/>
        <v>0</v>
      </c>
      <c r="AP73" s="330"/>
      <c r="AQ73" s="330"/>
      <c r="AR73" s="323"/>
      <c r="AS73" s="330">
        <f>ROUND(SUM(E73:AO73),2)</f>
        <v>0</v>
      </c>
      <c r="AT73" s="331"/>
      <c r="AU73" s="332"/>
      <c r="AV73" s="330">
        <f ca="1">SUMIF($E$15:$AC$15,$AV$17,$E73:$Y73)</f>
        <v>0</v>
      </c>
      <c r="AW73" s="330">
        <f ca="1">SUMIF($F$15:$AC$15,$AW$17,$F73:$Y73)</f>
        <v>0</v>
      </c>
      <c r="AX73" s="330">
        <f ca="1">SUMIF($F$15:$AV$15,$AX$17,$F73:$AO73)</f>
        <v>0</v>
      </c>
      <c r="AY73" s="330">
        <f ca="1">SUMIF($F$15:$AV$15,$AY$17,$F73:$AO73)</f>
        <v>0</v>
      </c>
      <c r="AZ73" s="326"/>
    </row>
    <row r="74" spans="1:52" s="1" customFormat="1" ht="3.4" customHeight="1" x14ac:dyDescent="0.35">
      <c r="B74" s="333"/>
      <c r="C74" s="333"/>
      <c r="D74" s="333"/>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323"/>
      <c r="AS74" s="158"/>
      <c r="AT74" s="331"/>
      <c r="AU74" s="332"/>
      <c r="AV74" s="158"/>
      <c r="AW74" s="158"/>
      <c r="AX74" s="158"/>
      <c r="AY74" s="158"/>
      <c r="AZ74" s="326"/>
    </row>
    <row r="75" spans="1:52" s="336" customFormat="1" ht="20.149999999999999" customHeight="1" x14ac:dyDescent="0.35">
      <c r="A75" s="144" t="b">
        <f>IF(--ISERROR(SUM(E75:AO75))=0,TRUE,FALSE)</f>
        <v>1</v>
      </c>
      <c r="B75" s="329">
        <f>+B73+1</f>
        <v>50</v>
      </c>
      <c r="C75" s="329" t="s">
        <v>94</v>
      </c>
      <c r="D75" s="329"/>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c r="AG75" s="70"/>
      <c r="AH75" s="70"/>
      <c r="AI75" s="70"/>
      <c r="AJ75" s="70"/>
      <c r="AK75" s="70"/>
      <c r="AL75" s="70"/>
      <c r="AM75" s="70"/>
      <c r="AN75" s="70"/>
      <c r="AO75" s="70"/>
      <c r="AP75" s="330"/>
      <c r="AQ75" s="330"/>
      <c r="AR75" s="323"/>
      <c r="AS75" s="330">
        <f>ROUND(SUM(E75:AO75),2)</f>
        <v>0</v>
      </c>
      <c r="AT75" s="331"/>
      <c r="AU75" s="332"/>
      <c r="AV75" s="330">
        <f ca="1">SUMIF($E$15:$AC$15,$AV$17,$E75:$Y75)</f>
        <v>0</v>
      </c>
      <c r="AW75" s="330">
        <f ca="1">SUMIF($F$15:$AC$15,$AW$17,$F75:$Y75)</f>
        <v>0</v>
      </c>
      <c r="AX75" s="330">
        <f ca="1">SUMIF($F$15:$AV$15,$AX$17,$F75:$AO75)</f>
        <v>0</v>
      </c>
      <c r="AY75" s="330">
        <f ca="1">SUMIF($F$15:$AV$15,$AY$17,$F75:$AO75)</f>
        <v>0</v>
      </c>
      <c r="AZ75" s="326"/>
    </row>
    <row r="76" spans="1:52" s="1" customFormat="1" ht="3.4" customHeight="1" x14ac:dyDescent="0.35">
      <c r="B76" s="333"/>
      <c r="C76" s="333"/>
      <c r="D76" s="333"/>
      <c r="E76" s="158"/>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323"/>
      <c r="AS76" s="158"/>
      <c r="AT76" s="331"/>
      <c r="AU76" s="332"/>
      <c r="AV76" s="158"/>
      <c r="AW76" s="158"/>
      <c r="AX76" s="158"/>
      <c r="AY76" s="158"/>
      <c r="AZ76" s="326"/>
    </row>
    <row r="77" spans="1:52" s="336" customFormat="1" ht="20.149999999999999" customHeight="1" x14ac:dyDescent="0.35">
      <c r="A77" s="144" t="b">
        <f>IF(--ISERROR(SUM(E77:AO77))=0,TRUE,FALSE)</f>
        <v>1</v>
      </c>
      <c r="B77" s="329">
        <f>+B75+1</f>
        <v>51</v>
      </c>
      <c r="C77" s="329" t="s">
        <v>261</v>
      </c>
      <c r="D77" s="329"/>
      <c r="E77" s="330">
        <f t="shared" ref="E77" si="72">SUM(E24,E32,E40,E50,E52,E61,E67,E73,E75)</f>
        <v>0</v>
      </c>
      <c r="F77" s="330">
        <f t="shared" ref="F77:N77" si="73">SUM(F24,F32,F40,F50,F52,F61,F67,F73,F75)</f>
        <v>0</v>
      </c>
      <c r="G77" s="330">
        <f t="shared" si="73"/>
        <v>0</v>
      </c>
      <c r="H77" s="330">
        <f t="shared" si="73"/>
        <v>0</v>
      </c>
      <c r="I77" s="330">
        <f t="shared" si="73"/>
        <v>0</v>
      </c>
      <c r="J77" s="330">
        <f t="shared" si="73"/>
        <v>0</v>
      </c>
      <c r="K77" s="330">
        <f t="shared" si="73"/>
        <v>0</v>
      </c>
      <c r="L77" s="330">
        <f t="shared" si="73"/>
        <v>0</v>
      </c>
      <c r="M77" s="330">
        <f t="shared" si="73"/>
        <v>0</v>
      </c>
      <c r="N77" s="330">
        <f t="shared" si="73"/>
        <v>0</v>
      </c>
      <c r="O77" s="330">
        <f t="shared" ref="O77:Y77" si="74">SUM(O24,O32,O40,O50,O52,O61,O67,O73,O75)</f>
        <v>0</v>
      </c>
      <c r="P77" s="330">
        <f t="shared" si="74"/>
        <v>0</v>
      </c>
      <c r="Q77" s="330">
        <f t="shared" si="74"/>
        <v>0</v>
      </c>
      <c r="R77" s="330">
        <f t="shared" si="74"/>
        <v>0</v>
      </c>
      <c r="S77" s="330">
        <f t="shared" si="74"/>
        <v>0</v>
      </c>
      <c r="T77" s="330">
        <f t="shared" si="74"/>
        <v>0</v>
      </c>
      <c r="U77" s="330">
        <f t="shared" si="74"/>
        <v>0</v>
      </c>
      <c r="V77" s="330">
        <f t="shared" si="74"/>
        <v>0</v>
      </c>
      <c r="W77" s="330">
        <f t="shared" si="74"/>
        <v>0</v>
      </c>
      <c r="X77" s="330">
        <f>SUM(X24,X32,X40,X50,X52,X61,X67,X73,X75)</f>
        <v>0</v>
      </c>
      <c r="Y77" s="330">
        <f t="shared" si="74"/>
        <v>0</v>
      </c>
      <c r="Z77" s="330">
        <f t="shared" ref="Z77:AO77" si="75">SUM(Z24,Z32,Z40,Z50,Z52,Z61,Z67,Z73,Z75)</f>
        <v>0</v>
      </c>
      <c r="AA77" s="330">
        <f t="shared" si="75"/>
        <v>0</v>
      </c>
      <c r="AB77" s="330">
        <f t="shared" si="75"/>
        <v>0</v>
      </c>
      <c r="AC77" s="330">
        <f t="shared" si="75"/>
        <v>0</v>
      </c>
      <c r="AD77" s="330">
        <f t="shared" si="75"/>
        <v>0</v>
      </c>
      <c r="AE77" s="330">
        <f t="shared" si="75"/>
        <v>0</v>
      </c>
      <c r="AF77" s="330">
        <f t="shared" si="75"/>
        <v>0</v>
      </c>
      <c r="AG77" s="330">
        <f t="shared" si="75"/>
        <v>0</v>
      </c>
      <c r="AH77" s="330">
        <f t="shared" si="75"/>
        <v>0</v>
      </c>
      <c r="AI77" s="330">
        <f t="shared" si="75"/>
        <v>0</v>
      </c>
      <c r="AJ77" s="330">
        <f t="shared" si="75"/>
        <v>0</v>
      </c>
      <c r="AK77" s="330">
        <f t="shared" si="75"/>
        <v>0</v>
      </c>
      <c r="AL77" s="330">
        <f t="shared" si="75"/>
        <v>0</v>
      </c>
      <c r="AM77" s="330">
        <f t="shared" si="75"/>
        <v>0</v>
      </c>
      <c r="AN77" s="330">
        <f t="shared" si="75"/>
        <v>0</v>
      </c>
      <c r="AO77" s="330">
        <f t="shared" si="75"/>
        <v>0</v>
      </c>
      <c r="AP77" s="330"/>
      <c r="AQ77" s="330"/>
      <c r="AR77" s="323"/>
      <c r="AS77" s="330">
        <f>ROUND(SUM(E77:AO77),2)</f>
        <v>0</v>
      </c>
      <c r="AT77" s="331"/>
      <c r="AU77" s="332"/>
      <c r="AV77" s="330">
        <f ca="1">SUMIF($E$15:$AC$15,$AV$17,$E77:$Y77)</f>
        <v>0</v>
      </c>
      <c r="AW77" s="330">
        <f ca="1">SUMIF($F$15:$AC$15,$AW$17,$F77:$Y77)</f>
        <v>0</v>
      </c>
      <c r="AX77" s="330">
        <f ca="1">SUMIF($F$15:$AV$15,$AX$17,$F77:$AO77)</f>
        <v>0</v>
      </c>
      <c r="AY77" s="330">
        <f ca="1">SUMIF($F$15:$AV$15,$AY$17,$F77:$AO77)</f>
        <v>0</v>
      </c>
      <c r="AZ77" s="326"/>
    </row>
    <row r="78" spans="1:52" s="1" customFormat="1" ht="3.4" customHeight="1" x14ac:dyDescent="0.35">
      <c r="B78" s="333">
        <f t="shared" si="53"/>
        <v>52</v>
      </c>
      <c r="C78" s="333"/>
      <c r="D78" s="333"/>
      <c r="E78" s="158"/>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323"/>
      <c r="AS78" s="158"/>
      <c r="AT78" s="331"/>
      <c r="AU78" s="332"/>
      <c r="AV78" s="158"/>
      <c r="AW78" s="158"/>
      <c r="AX78" s="158"/>
      <c r="AY78" s="158"/>
      <c r="AZ78" s="326"/>
    </row>
    <row r="79" spans="1:52" s="336" customFormat="1" ht="20.149999999999999" customHeight="1" x14ac:dyDescent="0.35">
      <c r="A79" s="144" t="b">
        <f>IF(--ISERROR(SUM(E79:AO79))=0,TRUE,FALSE)</f>
        <v>1</v>
      </c>
      <c r="B79" s="329">
        <f>+B77+1</f>
        <v>52</v>
      </c>
      <c r="C79" s="329" t="s">
        <v>406</v>
      </c>
      <c r="D79" s="329"/>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330"/>
      <c r="AQ79" s="330"/>
      <c r="AR79" s="323"/>
      <c r="AS79" s="330">
        <f>SUM(E79:AO79)</f>
        <v>0</v>
      </c>
      <c r="AT79" s="331"/>
      <c r="AU79" s="332"/>
      <c r="AV79" s="330">
        <f>SUMIF($E$15:$AO$15,$AV$17,$E79:$AO79)</f>
        <v>0</v>
      </c>
      <c r="AW79" s="330">
        <f ca="1">SUMIF($F$15:$AC$15,$AW$17,$F79:$Y79)</f>
        <v>0</v>
      </c>
      <c r="AX79" s="330">
        <f ca="1">SUMIF($F$15:$AV$15,$AX$17,$F79:$AO79)</f>
        <v>0</v>
      </c>
      <c r="AY79" s="330">
        <f ca="1">SUMIF($F$15:$AV$15,$AY$17,$F79:$AO79)</f>
        <v>0</v>
      </c>
      <c r="AZ79" s="326"/>
    </row>
    <row r="80" spans="1:52" s="1" customFormat="1" ht="3.4" customHeight="1" x14ac:dyDescent="0.35">
      <c r="B80" s="333"/>
      <c r="C80" s="333"/>
      <c r="D80" s="333"/>
      <c r="E80" s="158"/>
      <c r="F80" s="158"/>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341"/>
      <c r="AQ80" s="341"/>
      <c r="AR80" s="323"/>
      <c r="AS80" s="341"/>
      <c r="AT80" s="331"/>
      <c r="AU80" s="332"/>
      <c r="AV80" s="341"/>
      <c r="AW80" s="341"/>
      <c r="AX80" s="341"/>
      <c r="AY80" s="341"/>
      <c r="AZ80" s="326"/>
    </row>
    <row r="81" spans="1:57" s="345" customFormat="1" ht="20.149999999999999" hidden="1" customHeight="1" x14ac:dyDescent="0.35">
      <c r="A81" s="71" t="b">
        <f>IF(--ISERROR(SUM(E81:AO81))=0,TRUE,FALSE)</f>
        <v>1</v>
      </c>
      <c r="B81" s="342">
        <f>+B79+1</f>
        <v>53</v>
      </c>
      <c r="C81" s="342" t="s">
        <v>96</v>
      </c>
      <c r="D81" s="342"/>
      <c r="E81" s="343"/>
      <c r="F81" s="343"/>
      <c r="G81" s="343"/>
      <c r="H81" s="343"/>
      <c r="I81" s="343"/>
      <c r="J81" s="343"/>
      <c r="K81" s="343"/>
      <c r="L81" s="343"/>
      <c r="M81" s="343"/>
      <c r="N81" s="343"/>
      <c r="O81" s="343"/>
      <c r="P81" s="343"/>
      <c r="Q81" s="343"/>
      <c r="R81" s="343"/>
      <c r="S81" s="343"/>
      <c r="T81" s="343"/>
      <c r="U81" s="343"/>
      <c r="V81" s="343"/>
      <c r="W81" s="343"/>
      <c r="X81" s="343"/>
      <c r="Y81" s="343"/>
      <c r="Z81" s="343"/>
      <c r="AA81" s="343"/>
      <c r="AB81" s="343"/>
      <c r="AC81" s="343"/>
      <c r="AD81" s="343"/>
      <c r="AE81" s="343"/>
      <c r="AF81" s="343"/>
      <c r="AG81" s="343"/>
      <c r="AH81" s="343"/>
      <c r="AI81" s="343"/>
      <c r="AJ81" s="343"/>
      <c r="AK81" s="343"/>
      <c r="AL81" s="343"/>
      <c r="AM81" s="343"/>
      <c r="AN81" s="343"/>
      <c r="AO81" s="343"/>
      <c r="AP81" s="344">
        <v>0</v>
      </c>
      <c r="AQ81" s="344"/>
      <c r="AR81" s="323"/>
      <c r="AS81" s="344">
        <f>ROUND(SUM(E81:AO81),2)</f>
        <v>0</v>
      </c>
      <c r="AT81" s="331"/>
      <c r="AU81" s="332"/>
      <c r="AV81" s="344">
        <f ca="1">SUMIF($E$15:$AC$15,$AV$17,$E81:$Y81)</f>
        <v>0</v>
      </c>
      <c r="AW81" s="344">
        <f ca="1">SUMIF($F$15:$AC$15,$AW$17,$F81:$Y81)</f>
        <v>0</v>
      </c>
      <c r="AX81" s="344">
        <f ca="1">SUMIF($F$15:$AV$15,$AX$17,$F81:$AO81)</f>
        <v>0</v>
      </c>
      <c r="AY81" s="344">
        <f ca="1">SUMIF($F$15:$AV$15,$AY$17,$F81:$AO81)</f>
        <v>0</v>
      </c>
      <c r="AZ81" s="326"/>
    </row>
    <row r="82" spans="1:57" s="1" customFormat="1" ht="3.4" hidden="1" customHeight="1" x14ac:dyDescent="0.35">
      <c r="B82" s="333"/>
      <c r="C82" s="333"/>
      <c r="D82" s="333"/>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341"/>
      <c r="AQ82" s="341"/>
      <c r="AR82" s="323"/>
      <c r="AS82" s="341"/>
      <c r="AT82" s="331"/>
      <c r="AU82" s="332"/>
      <c r="AV82" s="341"/>
      <c r="AW82" s="341"/>
      <c r="AX82" s="341"/>
      <c r="AY82" s="341"/>
      <c r="AZ82" s="326"/>
    </row>
    <row r="83" spans="1:57" s="336" customFormat="1" ht="20.149999999999999" customHeight="1" x14ac:dyDescent="0.35">
      <c r="A83" s="144" t="b">
        <f>IF(--ISERROR(SUM(E83:Y83))=0,TRUE,FALSE)</f>
        <v>1</v>
      </c>
      <c r="B83" s="329">
        <f>+B81+1</f>
        <v>54</v>
      </c>
      <c r="C83" s="329" t="s">
        <v>256</v>
      </c>
      <c r="D83" s="329"/>
      <c r="E83" s="330">
        <f>+E77+E79+E81</f>
        <v>0</v>
      </c>
      <c r="F83" s="330">
        <f>+F77+F79+F81</f>
        <v>0</v>
      </c>
      <c r="G83" s="330">
        <f t="shared" ref="G83:Y83" si="76">+G77+G79+G81</f>
        <v>0</v>
      </c>
      <c r="H83" s="330">
        <f t="shared" si="76"/>
        <v>0</v>
      </c>
      <c r="I83" s="330">
        <f t="shared" si="76"/>
        <v>0</v>
      </c>
      <c r="J83" s="330">
        <f t="shared" si="76"/>
        <v>0</v>
      </c>
      <c r="K83" s="330">
        <f t="shared" si="76"/>
        <v>0</v>
      </c>
      <c r="L83" s="330">
        <f t="shared" si="76"/>
        <v>0</v>
      </c>
      <c r="M83" s="330">
        <f t="shared" si="76"/>
        <v>0</v>
      </c>
      <c r="N83" s="330">
        <f t="shared" si="76"/>
        <v>0</v>
      </c>
      <c r="O83" s="330">
        <f t="shared" si="76"/>
        <v>0</v>
      </c>
      <c r="P83" s="330">
        <f t="shared" si="76"/>
        <v>0</v>
      </c>
      <c r="Q83" s="330">
        <f t="shared" si="76"/>
        <v>0</v>
      </c>
      <c r="R83" s="330">
        <f t="shared" si="76"/>
        <v>0</v>
      </c>
      <c r="S83" s="330">
        <f t="shared" si="76"/>
        <v>0</v>
      </c>
      <c r="T83" s="330">
        <f t="shared" si="76"/>
        <v>0</v>
      </c>
      <c r="U83" s="330">
        <f t="shared" si="76"/>
        <v>0</v>
      </c>
      <c r="V83" s="330">
        <f t="shared" si="76"/>
        <v>0</v>
      </c>
      <c r="W83" s="330">
        <f t="shared" si="76"/>
        <v>0</v>
      </c>
      <c r="X83" s="330">
        <f t="shared" si="76"/>
        <v>0</v>
      </c>
      <c r="Y83" s="330">
        <f t="shared" si="76"/>
        <v>0</v>
      </c>
      <c r="Z83" s="330">
        <f t="shared" ref="Z83:AN83" si="77">+Z77+Z79+Z81</f>
        <v>0</v>
      </c>
      <c r="AA83" s="330">
        <f t="shared" si="77"/>
        <v>0</v>
      </c>
      <c r="AB83" s="330">
        <f t="shared" si="77"/>
        <v>0</v>
      </c>
      <c r="AC83" s="330">
        <f t="shared" si="77"/>
        <v>0</v>
      </c>
      <c r="AD83" s="330">
        <f t="shared" si="77"/>
        <v>0</v>
      </c>
      <c r="AE83" s="330">
        <f t="shared" si="77"/>
        <v>0</v>
      </c>
      <c r="AF83" s="330">
        <f t="shared" si="77"/>
        <v>0</v>
      </c>
      <c r="AG83" s="330">
        <f t="shared" si="77"/>
        <v>0</v>
      </c>
      <c r="AH83" s="330">
        <f t="shared" si="77"/>
        <v>0</v>
      </c>
      <c r="AI83" s="330">
        <f t="shared" si="77"/>
        <v>0</v>
      </c>
      <c r="AJ83" s="330">
        <f t="shared" si="77"/>
        <v>0</v>
      </c>
      <c r="AK83" s="330">
        <f t="shared" si="77"/>
        <v>0</v>
      </c>
      <c r="AL83" s="330">
        <f t="shared" si="77"/>
        <v>0</v>
      </c>
      <c r="AM83" s="330">
        <f t="shared" si="77"/>
        <v>0</v>
      </c>
      <c r="AN83" s="330">
        <f t="shared" si="77"/>
        <v>0</v>
      </c>
      <c r="AO83" s="330">
        <f>+AO77+AO79+AO81</f>
        <v>0</v>
      </c>
      <c r="AP83" s="330"/>
      <c r="AQ83" s="330"/>
      <c r="AR83" s="323"/>
      <c r="AS83" s="339">
        <f>ROUND(SUM(E83:AO83),2)</f>
        <v>0</v>
      </c>
      <c r="AT83" s="331"/>
      <c r="AU83" s="332"/>
      <c r="AV83" s="330">
        <f>SUMIF($E$15:$AC$15,$AV$17,$E83:$AO83)</f>
        <v>0</v>
      </c>
      <c r="AW83" s="330">
        <f>SUMIF($F$15:$AO$15,$AW$17,$F83:$AO83)</f>
        <v>0</v>
      </c>
      <c r="AX83" s="330">
        <f ca="1">SUMIF($F$15:$AV$15,$AX$17,$F83:$AO83)</f>
        <v>0</v>
      </c>
      <c r="AY83" s="330">
        <f ca="1">SUMIF($F$15:$AV$15,$AY$17,$F83:$AO83)</f>
        <v>0</v>
      </c>
      <c r="AZ83" s="326"/>
      <c r="BB83" s="143" t="b">
        <f ca="1">+ROUND(AS83,0)=ROUND('1. Declaration'!M38,0)</f>
        <v>1</v>
      </c>
      <c r="BC83" s="143" t="b">
        <f ca="1">+ROUND(AS83,0)=ROUND(SUM(AV83:AY83),0)</f>
        <v>1</v>
      </c>
    </row>
    <row r="84" spans="1:57" s="1" customFormat="1" x14ac:dyDescent="0.35">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R84" s="324"/>
      <c r="AT84" s="331"/>
      <c r="AU84" s="331"/>
      <c r="AV84" s="346"/>
      <c r="AZ84" s="326"/>
      <c r="BD84" s="67"/>
    </row>
    <row r="85" spans="1:57" s="1" customFormat="1" x14ac:dyDescent="0.35">
      <c r="C85" s="347" t="s">
        <v>281</v>
      </c>
      <c r="D85" s="340"/>
      <c r="E85" s="330">
        <f>E83</f>
        <v>0</v>
      </c>
      <c r="F85" s="330"/>
      <c r="G85" s="330">
        <f>F83</f>
        <v>0</v>
      </c>
      <c r="H85" s="330"/>
      <c r="I85" s="330"/>
      <c r="J85" s="330">
        <f>SUM(G83:I83)</f>
        <v>0</v>
      </c>
      <c r="K85" s="330"/>
      <c r="L85" s="330"/>
      <c r="M85" s="330">
        <f>SUM(J83:L83)</f>
        <v>0</v>
      </c>
      <c r="N85" s="330"/>
      <c r="O85" s="330"/>
      <c r="P85" s="330">
        <f>SUM(M83:O83)</f>
        <v>0</v>
      </c>
      <c r="Q85" s="330"/>
      <c r="R85" s="330"/>
      <c r="S85" s="330">
        <f>SUM(P83:R83)</f>
        <v>0</v>
      </c>
      <c r="T85" s="330"/>
      <c r="U85" s="330"/>
      <c r="V85" s="330">
        <f>SUM(S83:U83)</f>
        <v>0</v>
      </c>
      <c r="W85" s="330"/>
      <c r="X85" s="330"/>
      <c r="Y85" s="330">
        <f>SUM(V83:X83)</f>
        <v>0</v>
      </c>
      <c r="Z85" s="330"/>
      <c r="AA85" s="330"/>
      <c r="AB85" s="330">
        <f>SUM(Y83:AA83)</f>
        <v>0</v>
      </c>
      <c r="AC85" s="330"/>
      <c r="AD85" s="330"/>
      <c r="AE85" s="330">
        <f>SUM(AB83:AD83)</f>
        <v>0</v>
      </c>
      <c r="AF85" s="330"/>
      <c r="AG85" s="330"/>
      <c r="AH85" s="330">
        <f>SUM(AE83:AG83)</f>
        <v>0</v>
      </c>
      <c r="AI85" s="330"/>
      <c r="AJ85" s="330"/>
      <c r="AK85" s="330">
        <f>SUM(AH83:AJ83)</f>
        <v>0</v>
      </c>
      <c r="AL85" s="330"/>
      <c r="AM85" s="330"/>
      <c r="AN85" s="330">
        <f>SUM(AK83:AM83)</f>
        <v>0</v>
      </c>
      <c r="AO85" s="330"/>
      <c r="AP85" s="330"/>
      <c r="AQ85" s="330">
        <f>SUM(AN83:AP83)</f>
        <v>0</v>
      </c>
      <c r="AR85" s="323"/>
      <c r="AS85" s="348">
        <f>SUM(E85:AQ85)</f>
        <v>0</v>
      </c>
      <c r="AT85" s="331"/>
      <c r="AU85" s="331"/>
      <c r="AZ85" s="326"/>
      <c r="BD85" s="67"/>
    </row>
    <row r="86" spans="1:57" s="1" customFormat="1" x14ac:dyDescent="0.35">
      <c r="AR86" s="325"/>
      <c r="AS86" s="143" t="b">
        <f>+ROUND(AS85,0)=ROUND(AS83,0)</f>
        <v>1</v>
      </c>
      <c r="AT86" s="331"/>
      <c r="AU86" s="331"/>
      <c r="AZ86" s="326"/>
      <c r="BE86" s="67"/>
    </row>
    <row r="87" spans="1:57" s="1" customFormat="1" x14ac:dyDescent="0.35">
      <c r="AR87" s="324"/>
      <c r="AT87" s="331"/>
      <c r="AU87" s="331"/>
      <c r="AX87" s="326"/>
      <c r="AZ87" s="326"/>
      <c r="BA87" s="326"/>
      <c r="BB87" s="326"/>
      <c r="BC87" s="326"/>
      <c r="BE87" s="326"/>
    </row>
    <row r="88" spans="1:57" s="1" customFormat="1" x14ac:dyDescent="0.35">
      <c r="AR88" s="324"/>
      <c r="AT88" s="331"/>
      <c r="AU88" s="331"/>
      <c r="AX88" s="326"/>
      <c r="AZ88" s="326"/>
      <c r="BA88" s="326"/>
      <c r="BB88" s="326"/>
      <c r="BC88" s="326"/>
      <c r="BE88" s="326"/>
    </row>
    <row r="89" spans="1:57" s="1" customFormat="1" ht="14.5" customHeight="1" x14ac:dyDescent="0.35">
      <c r="AR89" s="324"/>
      <c r="AT89" s="331"/>
      <c r="AU89" s="331"/>
      <c r="AX89" s="326"/>
      <c r="AZ89" s="326"/>
      <c r="BA89" s="326"/>
      <c r="BB89" s="326"/>
      <c r="BC89" s="326"/>
      <c r="BE89" s="326"/>
    </row>
    <row r="90" spans="1:57" s="39" customFormat="1" ht="32.25" customHeight="1" x14ac:dyDescent="0.35">
      <c r="B90" s="428" t="s">
        <v>235</v>
      </c>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c r="AI90" s="429"/>
      <c r="AJ90" s="429"/>
      <c r="AK90" s="429"/>
      <c r="AL90" s="429"/>
      <c r="AM90" s="429"/>
      <c r="AN90" s="429"/>
      <c r="AO90" s="429"/>
      <c r="AP90" s="429"/>
      <c r="AQ90" s="430"/>
      <c r="AR90" s="349"/>
      <c r="AS90" s="1"/>
      <c r="AT90" s="1"/>
      <c r="AU90" s="1"/>
      <c r="AV90" s="1"/>
      <c r="AW90" s="1"/>
      <c r="AX90" s="326"/>
      <c r="AZ90" s="326"/>
    </row>
    <row r="91" spans="1:57" s="1" customFormat="1" ht="16.5" customHeight="1" x14ac:dyDescent="0.35">
      <c r="B91" s="629"/>
      <c r="C91" s="630"/>
      <c r="D91" s="630"/>
      <c r="E91" s="630"/>
      <c r="F91" s="630"/>
      <c r="G91" s="630"/>
      <c r="H91" s="630"/>
      <c r="I91" s="630"/>
      <c r="J91" s="630"/>
      <c r="K91" s="630"/>
      <c r="L91" s="630"/>
      <c r="M91" s="630"/>
      <c r="N91" s="630"/>
      <c r="O91" s="630"/>
      <c r="P91" s="630"/>
      <c r="Q91" s="630"/>
      <c r="R91" s="630"/>
      <c r="S91" s="630"/>
      <c r="T91" s="630"/>
      <c r="U91" s="630"/>
      <c r="V91" s="630"/>
      <c r="W91" s="630"/>
      <c r="X91" s="630"/>
      <c r="Y91" s="630"/>
      <c r="Z91" s="630"/>
      <c r="AA91" s="630"/>
      <c r="AB91" s="630"/>
      <c r="AC91" s="630"/>
      <c r="AD91" s="630"/>
      <c r="AE91" s="630"/>
      <c r="AF91" s="630"/>
      <c r="AG91" s="630"/>
      <c r="AH91" s="630"/>
      <c r="AI91" s="630"/>
      <c r="AJ91" s="630"/>
      <c r="AK91" s="630"/>
      <c r="AL91" s="630"/>
      <c r="AM91" s="630"/>
      <c r="AN91" s="630"/>
      <c r="AO91" s="630"/>
      <c r="AP91" s="630"/>
      <c r="AQ91" s="631"/>
      <c r="AR91" s="349"/>
      <c r="AX91" s="326"/>
      <c r="AZ91" s="326"/>
    </row>
    <row r="92" spans="1:57" s="1" customFormat="1" x14ac:dyDescent="0.35">
      <c r="B92" s="632"/>
      <c r="C92" s="633"/>
      <c r="D92" s="633"/>
      <c r="E92" s="633"/>
      <c r="F92" s="633"/>
      <c r="G92" s="633"/>
      <c r="H92" s="633"/>
      <c r="I92" s="633"/>
      <c r="J92" s="633"/>
      <c r="K92" s="633"/>
      <c r="L92" s="633"/>
      <c r="M92" s="633"/>
      <c r="N92" s="633"/>
      <c r="O92" s="633"/>
      <c r="P92" s="633"/>
      <c r="Q92" s="633"/>
      <c r="R92" s="633"/>
      <c r="S92" s="633"/>
      <c r="T92" s="633"/>
      <c r="U92" s="633"/>
      <c r="V92" s="633"/>
      <c r="W92" s="633"/>
      <c r="X92" s="633"/>
      <c r="Y92" s="633"/>
      <c r="Z92" s="633"/>
      <c r="AA92" s="633"/>
      <c r="AB92" s="633"/>
      <c r="AC92" s="633"/>
      <c r="AD92" s="633"/>
      <c r="AE92" s="633"/>
      <c r="AF92" s="633"/>
      <c r="AG92" s="633"/>
      <c r="AH92" s="633"/>
      <c r="AI92" s="633"/>
      <c r="AJ92" s="633"/>
      <c r="AK92" s="633"/>
      <c r="AL92" s="633"/>
      <c r="AM92" s="633"/>
      <c r="AN92" s="633"/>
      <c r="AO92" s="633"/>
      <c r="AP92" s="633"/>
      <c r="AQ92" s="634"/>
      <c r="AR92" s="349"/>
      <c r="AX92" s="326"/>
      <c r="AZ92" s="326"/>
    </row>
    <row r="93" spans="1:57" s="1" customFormat="1" x14ac:dyDescent="0.35">
      <c r="B93" s="632"/>
      <c r="C93" s="633"/>
      <c r="D93" s="633"/>
      <c r="E93" s="633"/>
      <c r="F93" s="633"/>
      <c r="G93" s="633"/>
      <c r="H93" s="633"/>
      <c r="I93" s="633"/>
      <c r="J93" s="633"/>
      <c r="K93" s="633"/>
      <c r="L93" s="633"/>
      <c r="M93" s="633"/>
      <c r="N93" s="633"/>
      <c r="O93" s="633"/>
      <c r="P93" s="633"/>
      <c r="Q93" s="633"/>
      <c r="R93" s="633"/>
      <c r="S93" s="633"/>
      <c r="T93" s="633"/>
      <c r="U93" s="633"/>
      <c r="V93" s="633"/>
      <c r="W93" s="633"/>
      <c r="X93" s="633"/>
      <c r="Y93" s="633"/>
      <c r="Z93" s="633"/>
      <c r="AA93" s="633"/>
      <c r="AB93" s="633"/>
      <c r="AC93" s="633"/>
      <c r="AD93" s="633"/>
      <c r="AE93" s="633"/>
      <c r="AF93" s="633"/>
      <c r="AG93" s="633"/>
      <c r="AH93" s="633"/>
      <c r="AI93" s="633"/>
      <c r="AJ93" s="633"/>
      <c r="AK93" s="633"/>
      <c r="AL93" s="633"/>
      <c r="AM93" s="633"/>
      <c r="AN93" s="633"/>
      <c r="AO93" s="633"/>
      <c r="AP93" s="633"/>
      <c r="AQ93" s="634"/>
      <c r="AR93" s="349"/>
      <c r="AX93" s="326"/>
      <c r="AZ93" s="326"/>
    </row>
    <row r="94" spans="1:57" s="1" customFormat="1" x14ac:dyDescent="0.35">
      <c r="B94" s="632"/>
      <c r="C94" s="633"/>
      <c r="D94" s="633"/>
      <c r="E94" s="633"/>
      <c r="F94" s="633"/>
      <c r="G94" s="633"/>
      <c r="H94" s="633"/>
      <c r="I94" s="633"/>
      <c r="J94" s="633"/>
      <c r="K94" s="633"/>
      <c r="L94" s="633"/>
      <c r="M94" s="633"/>
      <c r="N94" s="633"/>
      <c r="O94" s="633"/>
      <c r="P94" s="633"/>
      <c r="Q94" s="633"/>
      <c r="R94" s="633"/>
      <c r="S94" s="633"/>
      <c r="T94" s="633"/>
      <c r="U94" s="633"/>
      <c r="V94" s="633"/>
      <c r="W94" s="633"/>
      <c r="X94" s="633"/>
      <c r="Y94" s="633"/>
      <c r="Z94" s="633"/>
      <c r="AA94" s="633"/>
      <c r="AB94" s="633"/>
      <c r="AC94" s="633"/>
      <c r="AD94" s="633"/>
      <c r="AE94" s="633"/>
      <c r="AF94" s="633"/>
      <c r="AG94" s="633"/>
      <c r="AH94" s="633"/>
      <c r="AI94" s="633"/>
      <c r="AJ94" s="633"/>
      <c r="AK94" s="633"/>
      <c r="AL94" s="633"/>
      <c r="AM94" s="633"/>
      <c r="AN94" s="633"/>
      <c r="AO94" s="633"/>
      <c r="AP94" s="633"/>
      <c r="AQ94" s="634"/>
      <c r="AR94" s="349"/>
      <c r="AX94" s="326"/>
      <c r="AZ94" s="326"/>
    </row>
    <row r="95" spans="1:57" s="1" customFormat="1" x14ac:dyDescent="0.35">
      <c r="B95" s="632"/>
      <c r="C95" s="633"/>
      <c r="D95" s="633"/>
      <c r="E95" s="633"/>
      <c r="F95" s="633"/>
      <c r="G95" s="633"/>
      <c r="H95" s="633"/>
      <c r="I95" s="633"/>
      <c r="J95" s="633"/>
      <c r="K95" s="633"/>
      <c r="L95" s="633"/>
      <c r="M95" s="633"/>
      <c r="N95" s="633"/>
      <c r="O95" s="633"/>
      <c r="P95" s="633"/>
      <c r="Q95" s="633"/>
      <c r="R95" s="633"/>
      <c r="S95" s="633"/>
      <c r="T95" s="633"/>
      <c r="U95" s="633"/>
      <c r="V95" s="633"/>
      <c r="W95" s="633"/>
      <c r="X95" s="633"/>
      <c r="Y95" s="633"/>
      <c r="Z95" s="633"/>
      <c r="AA95" s="633"/>
      <c r="AB95" s="633"/>
      <c r="AC95" s="633"/>
      <c r="AD95" s="633"/>
      <c r="AE95" s="633"/>
      <c r="AF95" s="633"/>
      <c r="AG95" s="633"/>
      <c r="AH95" s="633"/>
      <c r="AI95" s="633"/>
      <c r="AJ95" s="633"/>
      <c r="AK95" s="633"/>
      <c r="AL95" s="633"/>
      <c r="AM95" s="633"/>
      <c r="AN95" s="633"/>
      <c r="AO95" s="633"/>
      <c r="AP95" s="633"/>
      <c r="AQ95" s="634"/>
      <c r="AR95" s="349"/>
      <c r="AX95" s="326"/>
      <c r="AZ95" s="326"/>
    </row>
    <row r="96" spans="1:57" s="1" customFormat="1" x14ac:dyDescent="0.35">
      <c r="B96" s="632"/>
      <c r="C96" s="633"/>
      <c r="D96" s="633"/>
      <c r="E96" s="633"/>
      <c r="F96" s="633"/>
      <c r="G96" s="633"/>
      <c r="H96" s="633"/>
      <c r="I96" s="633"/>
      <c r="J96" s="633"/>
      <c r="K96" s="633"/>
      <c r="L96" s="633"/>
      <c r="M96" s="633"/>
      <c r="N96" s="633"/>
      <c r="O96" s="633"/>
      <c r="P96" s="633"/>
      <c r="Q96" s="633"/>
      <c r="R96" s="633"/>
      <c r="S96" s="633"/>
      <c r="T96" s="633"/>
      <c r="U96" s="633"/>
      <c r="V96" s="633"/>
      <c r="W96" s="633"/>
      <c r="X96" s="633"/>
      <c r="Y96" s="633"/>
      <c r="Z96" s="633"/>
      <c r="AA96" s="633"/>
      <c r="AB96" s="633"/>
      <c r="AC96" s="633"/>
      <c r="AD96" s="633"/>
      <c r="AE96" s="633"/>
      <c r="AF96" s="633"/>
      <c r="AG96" s="633"/>
      <c r="AH96" s="633"/>
      <c r="AI96" s="633"/>
      <c r="AJ96" s="633"/>
      <c r="AK96" s="633"/>
      <c r="AL96" s="633"/>
      <c r="AM96" s="633"/>
      <c r="AN96" s="633"/>
      <c r="AO96" s="633"/>
      <c r="AP96" s="633"/>
      <c r="AQ96" s="634"/>
      <c r="AR96" s="349"/>
      <c r="AX96" s="326"/>
      <c r="AZ96" s="326"/>
    </row>
    <row r="97" spans="1:52" s="1" customFormat="1" x14ac:dyDescent="0.35">
      <c r="B97" s="632"/>
      <c r="C97" s="633"/>
      <c r="D97" s="633"/>
      <c r="E97" s="633"/>
      <c r="F97" s="633"/>
      <c r="G97" s="633"/>
      <c r="H97" s="633"/>
      <c r="I97" s="633"/>
      <c r="J97" s="633"/>
      <c r="K97" s="633"/>
      <c r="L97" s="633"/>
      <c r="M97" s="633"/>
      <c r="N97" s="633"/>
      <c r="O97" s="633"/>
      <c r="P97" s="633"/>
      <c r="Q97" s="633"/>
      <c r="R97" s="633"/>
      <c r="S97" s="633"/>
      <c r="T97" s="633"/>
      <c r="U97" s="633"/>
      <c r="V97" s="633"/>
      <c r="W97" s="633"/>
      <c r="X97" s="633"/>
      <c r="Y97" s="633"/>
      <c r="Z97" s="633"/>
      <c r="AA97" s="633"/>
      <c r="AB97" s="633"/>
      <c r="AC97" s="633"/>
      <c r="AD97" s="633"/>
      <c r="AE97" s="633"/>
      <c r="AF97" s="633"/>
      <c r="AG97" s="633"/>
      <c r="AH97" s="633"/>
      <c r="AI97" s="633"/>
      <c r="AJ97" s="633"/>
      <c r="AK97" s="633"/>
      <c r="AL97" s="633"/>
      <c r="AM97" s="633"/>
      <c r="AN97" s="633"/>
      <c r="AO97" s="633"/>
      <c r="AP97" s="633"/>
      <c r="AQ97" s="634"/>
      <c r="AR97" s="349"/>
      <c r="AX97" s="326"/>
      <c r="AZ97" s="326"/>
    </row>
    <row r="98" spans="1:52" s="1" customFormat="1" x14ac:dyDescent="0.35">
      <c r="B98" s="632"/>
      <c r="C98" s="633"/>
      <c r="D98" s="633"/>
      <c r="E98" s="633"/>
      <c r="F98" s="633"/>
      <c r="G98" s="633"/>
      <c r="H98" s="633"/>
      <c r="I98" s="633"/>
      <c r="J98" s="633"/>
      <c r="K98" s="633"/>
      <c r="L98" s="633"/>
      <c r="M98" s="633"/>
      <c r="N98" s="633"/>
      <c r="O98" s="633"/>
      <c r="P98" s="633"/>
      <c r="Q98" s="633"/>
      <c r="R98" s="633"/>
      <c r="S98" s="633"/>
      <c r="T98" s="633"/>
      <c r="U98" s="633"/>
      <c r="V98" s="633"/>
      <c r="W98" s="633"/>
      <c r="X98" s="633"/>
      <c r="Y98" s="633"/>
      <c r="Z98" s="633"/>
      <c r="AA98" s="633"/>
      <c r="AB98" s="633"/>
      <c r="AC98" s="633"/>
      <c r="AD98" s="633"/>
      <c r="AE98" s="633"/>
      <c r="AF98" s="633"/>
      <c r="AG98" s="633"/>
      <c r="AH98" s="633"/>
      <c r="AI98" s="633"/>
      <c r="AJ98" s="633"/>
      <c r="AK98" s="633"/>
      <c r="AL98" s="633"/>
      <c r="AM98" s="633"/>
      <c r="AN98" s="633"/>
      <c r="AO98" s="633"/>
      <c r="AP98" s="633"/>
      <c r="AQ98" s="634"/>
      <c r="AR98" s="349"/>
      <c r="AX98" s="326"/>
      <c r="AZ98" s="326"/>
    </row>
    <row r="99" spans="1:52" s="1" customFormat="1" x14ac:dyDescent="0.35">
      <c r="B99" s="635"/>
      <c r="C99" s="636"/>
      <c r="D99" s="636"/>
      <c r="E99" s="636"/>
      <c r="F99" s="636"/>
      <c r="G99" s="636"/>
      <c r="H99" s="636"/>
      <c r="I99" s="636"/>
      <c r="J99" s="636"/>
      <c r="K99" s="636"/>
      <c r="L99" s="636"/>
      <c r="M99" s="636"/>
      <c r="N99" s="636"/>
      <c r="O99" s="636"/>
      <c r="P99" s="636"/>
      <c r="Q99" s="636"/>
      <c r="R99" s="636"/>
      <c r="S99" s="636"/>
      <c r="T99" s="636"/>
      <c r="U99" s="636"/>
      <c r="V99" s="636"/>
      <c r="W99" s="636"/>
      <c r="X99" s="636"/>
      <c r="Y99" s="636"/>
      <c r="Z99" s="636"/>
      <c r="AA99" s="636"/>
      <c r="AB99" s="636"/>
      <c r="AC99" s="636"/>
      <c r="AD99" s="636"/>
      <c r="AE99" s="636"/>
      <c r="AF99" s="636"/>
      <c r="AG99" s="636"/>
      <c r="AH99" s="636"/>
      <c r="AI99" s="636"/>
      <c r="AJ99" s="636"/>
      <c r="AK99" s="636"/>
      <c r="AL99" s="636"/>
      <c r="AM99" s="636"/>
      <c r="AN99" s="636"/>
      <c r="AO99" s="636"/>
      <c r="AP99" s="636"/>
      <c r="AQ99" s="637"/>
      <c r="AR99" s="349"/>
      <c r="AX99" s="326"/>
      <c r="AZ99" s="326"/>
    </row>
    <row r="100" spans="1:52" s="1" customFormat="1" x14ac:dyDescent="0.35">
      <c r="AQ100" s="346"/>
      <c r="AR100" s="324"/>
      <c r="AX100" s="326"/>
      <c r="AZ100" s="326"/>
    </row>
    <row r="101" spans="1:52" s="39" customFormat="1" ht="32.25" customHeight="1" x14ac:dyDescent="0.35">
      <c r="B101" s="428" t="s">
        <v>407</v>
      </c>
      <c r="C101" s="429"/>
      <c r="D101" s="429"/>
      <c r="E101" s="429"/>
      <c r="F101" s="429"/>
      <c r="G101" s="429"/>
      <c r="H101" s="429"/>
      <c r="I101" s="429"/>
      <c r="J101" s="429"/>
      <c r="K101" s="429"/>
      <c r="L101" s="429"/>
      <c r="M101" s="429"/>
      <c r="N101" s="429"/>
      <c r="O101" s="429"/>
      <c r="P101" s="429"/>
      <c r="Q101" s="429"/>
      <c r="R101" s="429"/>
      <c r="S101" s="429"/>
      <c r="T101" s="429"/>
      <c r="U101" s="429"/>
      <c r="V101" s="429"/>
      <c r="W101" s="429"/>
      <c r="X101" s="429"/>
      <c r="Y101" s="429"/>
      <c r="Z101" s="429"/>
      <c r="AA101" s="429"/>
      <c r="AB101" s="429"/>
      <c r="AC101" s="429"/>
      <c r="AD101" s="429"/>
      <c r="AE101" s="429"/>
      <c r="AF101" s="429"/>
      <c r="AG101" s="429"/>
      <c r="AH101" s="429"/>
      <c r="AI101" s="429"/>
      <c r="AJ101" s="429"/>
      <c r="AK101" s="429"/>
      <c r="AL101" s="429"/>
      <c r="AM101" s="429"/>
      <c r="AN101" s="429"/>
      <c r="AO101" s="429"/>
      <c r="AP101" s="429"/>
      <c r="AQ101" s="430"/>
      <c r="AR101" s="349"/>
      <c r="AS101" s="1"/>
      <c r="AT101" s="1"/>
      <c r="AU101" s="1"/>
      <c r="AV101" s="1"/>
      <c r="AW101" s="1"/>
      <c r="AX101" s="326"/>
      <c r="AZ101" s="326"/>
    </row>
    <row r="102" spans="1:52" s="1" customFormat="1" ht="16.5" customHeight="1" x14ac:dyDescent="0.35">
      <c r="B102" s="629"/>
      <c r="C102" s="630"/>
      <c r="D102" s="630"/>
      <c r="E102" s="630"/>
      <c r="F102" s="630"/>
      <c r="G102" s="630"/>
      <c r="H102" s="630"/>
      <c r="I102" s="630"/>
      <c r="J102" s="630"/>
      <c r="K102" s="630"/>
      <c r="L102" s="630"/>
      <c r="M102" s="630"/>
      <c r="N102" s="630"/>
      <c r="O102" s="630"/>
      <c r="P102" s="630"/>
      <c r="Q102" s="630"/>
      <c r="R102" s="630"/>
      <c r="S102" s="630"/>
      <c r="T102" s="630"/>
      <c r="U102" s="630"/>
      <c r="V102" s="630"/>
      <c r="W102" s="630"/>
      <c r="X102" s="630"/>
      <c r="Y102" s="630"/>
      <c r="Z102" s="630"/>
      <c r="AA102" s="630"/>
      <c r="AB102" s="630"/>
      <c r="AC102" s="630"/>
      <c r="AD102" s="630"/>
      <c r="AE102" s="630"/>
      <c r="AF102" s="630"/>
      <c r="AG102" s="630"/>
      <c r="AH102" s="630"/>
      <c r="AI102" s="630"/>
      <c r="AJ102" s="630"/>
      <c r="AK102" s="630"/>
      <c r="AL102" s="630"/>
      <c r="AM102" s="630"/>
      <c r="AN102" s="630"/>
      <c r="AO102" s="630"/>
      <c r="AP102" s="630"/>
      <c r="AQ102" s="631"/>
      <c r="AR102" s="349"/>
      <c r="AX102" s="326"/>
      <c r="AZ102" s="326"/>
    </row>
    <row r="103" spans="1:52" s="1" customFormat="1" x14ac:dyDescent="0.35">
      <c r="B103" s="632"/>
      <c r="C103" s="633"/>
      <c r="D103" s="633"/>
      <c r="E103" s="633"/>
      <c r="F103" s="633"/>
      <c r="G103" s="633"/>
      <c r="H103" s="633"/>
      <c r="I103" s="633"/>
      <c r="J103" s="633"/>
      <c r="K103" s="633"/>
      <c r="L103" s="633"/>
      <c r="M103" s="633"/>
      <c r="N103" s="633"/>
      <c r="O103" s="633"/>
      <c r="P103" s="633"/>
      <c r="Q103" s="633"/>
      <c r="R103" s="633"/>
      <c r="S103" s="633"/>
      <c r="T103" s="633"/>
      <c r="U103" s="633"/>
      <c r="V103" s="633"/>
      <c r="W103" s="633"/>
      <c r="X103" s="633"/>
      <c r="Y103" s="633"/>
      <c r="Z103" s="633"/>
      <c r="AA103" s="633"/>
      <c r="AB103" s="633"/>
      <c r="AC103" s="633"/>
      <c r="AD103" s="633"/>
      <c r="AE103" s="633"/>
      <c r="AF103" s="633"/>
      <c r="AG103" s="633"/>
      <c r="AH103" s="633"/>
      <c r="AI103" s="633"/>
      <c r="AJ103" s="633"/>
      <c r="AK103" s="633"/>
      <c r="AL103" s="633"/>
      <c r="AM103" s="633"/>
      <c r="AN103" s="633"/>
      <c r="AO103" s="633"/>
      <c r="AP103" s="633"/>
      <c r="AQ103" s="634"/>
      <c r="AR103" s="349"/>
      <c r="AX103" s="326"/>
      <c r="AZ103" s="326"/>
    </row>
    <row r="104" spans="1:52" s="1" customFormat="1" x14ac:dyDescent="0.35">
      <c r="B104" s="632"/>
      <c r="C104" s="633"/>
      <c r="D104" s="633"/>
      <c r="E104" s="633"/>
      <c r="F104" s="633"/>
      <c r="G104" s="633"/>
      <c r="H104" s="633"/>
      <c r="I104" s="633"/>
      <c r="J104" s="633"/>
      <c r="K104" s="633"/>
      <c r="L104" s="633"/>
      <c r="M104" s="633"/>
      <c r="N104" s="633"/>
      <c r="O104" s="633"/>
      <c r="P104" s="633"/>
      <c r="Q104" s="633"/>
      <c r="R104" s="633"/>
      <c r="S104" s="633"/>
      <c r="T104" s="633"/>
      <c r="U104" s="633"/>
      <c r="V104" s="633"/>
      <c r="W104" s="633"/>
      <c r="X104" s="633"/>
      <c r="Y104" s="633"/>
      <c r="Z104" s="633"/>
      <c r="AA104" s="633"/>
      <c r="AB104" s="633"/>
      <c r="AC104" s="633"/>
      <c r="AD104" s="633"/>
      <c r="AE104" s="633"/>
      <c r="AF104" s="633"/>
      <c r="AG104" s="633"/>
      <c r="AH104" s="633"/>
      <c r="AI104" s="633"/>
      <c r="AJ104" s="633"/>
      <c r="AK104" s="633"/>
      <c r="AL104" s="633"/>
      <c r="AM104" s="633"/>
      <c r="AN104" s="633"/>
      <c r="AO104" s="633"/>
      <c r="AP104" s="633"/>
      <c r="AQ104" s="634"/>
      <c r="AR104" s="349"/>
      <c r="AX104" s="326"/>
      <c r="AZ104" s="326"/>
    </row>
    <row r="105" spans="1:52" s="1" customFormat="1" x14ac:dyDescent="0.35">
      <c r="B105" s="632"/>
      <c r="C105" s="633"/>
      <c r="D105" s="633"/>
      <c r="E105" s="633"/>
      <c r="F105" s="633"/>
      <c r="G105" s="633"/>
      <c r="H105" s="633"/>
      <c r="I105" s="633"/>
      <c r="J105" s="633"/>
      <c r="K105" s="633"/>
      <c r="L105" s="633"/>
      <c r="M105" s="633"/>
      <c r="N105" s="633"/>
      <c r="O105" s="633"/>
      <c r="P105" s="633"/>
      <c r="Q105" s="633"/>
      <c r="R105" s="633"/>
      <c r="S105" s="633"/>
      <c r="T105" s="633"/>
      <c r="U105" s="633"/>
      <c r="V105" s="633"/>
      <c r="W105" s="633"/>
      <c r="X105" s="633"/>
      <c r="Y105" s="633"/>
      <c r="Z105" s="633"/>
      <c r="AA105" s="633"/>
      <c r="AB105" s="633"/>
      <c r="AC105" s="633"/>
      <c r="AD105" s="633"/>
      <c r="AE105" s="633"/>
      <c r="AF105" s="633"/>
      <c r="AG105" s="633"/>
      <c r="AH105" s="633"/>
      <c r="AI105" s="633"/>
      <c r="AJ105" s="633"/>
      <c r="AK105" s="633"/>
      <c r="AL105" s="633"/>
      <c r="AM105" s="633"/>
      <c r="AN105" s="633"/>
      <c r="AO105" s="633"/>
      <c r="AP105" s="633"/>
      <c r="AQ105" s="634"/>
      <c r="AR105" s="349"/>
      <c r="AX105" s="326"/>
      <c r="AZ105" s="326"/>
    </row>
    <row r="106" spans="1:52" s="1" customFormat="1" x14ac:dyDescent="0.35">
      <c r="B106" s="632"/>
      <c r="C106" s="633"/>
      <c r="D106" s="633"/>
      <c r="E106" s="633"/>
      <c r="F106" s="633"/>
      <c r="G106" s="633"/>
      <c r="H106" s="633"/>
      <c r="I106" s="633"/>
      <c r="J106" s="633"/>
      <c r="K106" s="633"/>
      <c r="L106" s="633"/>
      <c r="M106" s="633"/>
      <c r="N106" s="633"/>
      <c r="O106" s="633"/>
      <c r="P106" s="633"/>
      <c r="Q106" s="633"/>
      <c r="R106" s="633"/>
      <c r="S106" s="633"/>
      <c r="T106" s="633"/>
      <c r="U106" s="633"/>
      <c r="V106" s="633"/>
      <c r="W106" s="633"/>
      <c r="X106" s="633"/>
      <c r="Y106" s="633"/>
      <c r="Z106" s="633"/>
      <c r="AA106" s="633"/>
      <c r="AB106" s="633"/>
      <c r="AC106" s="633"/>
      <c r="AD106" s="633"/>
      <c r="AE106" s="633"/>
      <c r="AF106" s="633"/>
      <c r="AG106" s="633"/>
      <c r="AH106" s="633"/>
      <c r="AI106" s="633"/>
      <c r="AJ106" s="633"/>
      <c r="AK106" s="633"/>
      <c r="AL106" s="633"/>
      <c r="AM106" s="633"/>
      <c r="AN106" s="633"/>
      <c r="AO106" s="633"/>
      <c r="AP106" s="633"/>
      <c r="AQ106" s="634"/>
      <c r="AR106" s="349"/>
      <c r="AX106" s="326"/>
      <c r="AZ106" s="326"/>
    </row>
    <row r="107" spans="1:52" s="1" customFormat="1" x14ac:dyDescent="0.35">
      <c r="B107" s="632"/>
      <c r="C107" s="633"/>
      <c r="D107" s="633"/>
      <c r="E107" s="633"/>
      <c r="F107" s="633"/>
      <c r="G107" s="633"/>
      <c r="H107" s="633"/>
      <c r="I107" s="633"/>
      <c r="J107" s="633"/>
      <c r="K107" s="633"/>
      <c r="L107" s="633"/>
      <c r="M107" s="633"/>
      <c r="N107" s="633"/>
      <c r="O107" s="633"/>
      <c r="P107" s="633"/>
      <c r="Q107" s="633"/>
      <c r="R107" s="633"/>
      <c r="S107" s="633"/>
      <c r="T107" s="633"/>
      <c r="U107" s="633"/>
      <c r="V107" s="633"/>
      <c r="W107" s="633"/>
      <c r="X107" s="633"/>
      <c r="Y107" s="633"/>
      <c r="Z107" s="633"/>
      <c r="AA107" s="633"/>
      <c r="AB107" s="633"/>
      <c r="AC107" s="633"/>
      <c r="AD107" s="633"/>
      <c r="AE107" s="633"/>
      <c r="AF107" s="633"/>
      <c r="AG107" s="633"/>
      <c r="AH107" s="633"/>
      <c r="AI107" s="633"/>
      <c r="AJ107" s="633"/>
      <c r="AK107" s="633"/>
      <c r="AL107" s="633"/>
      <c r="AM107" s="633"/>
      <c r="AN107" s="633"/>
      <c r="AO107" s="633"/>
      <c r="AP107" s="633"/>
      <c r="AQ107" s="634"/>
      <c r="AR107" s="349"/>
      <c r="AX107" s="326"/>
      <c r="AZ107" s="326"/>
    </row>
    <row r="108" spans="1:52" s="1" customFormat="1" x14ac:dyDescent="0.35">
      <c r="B108" s="632"/>
      <c r="C108" s="633"/>
      <c r="D108" s="633"/>
      <c r="E108" s="633"/>
      <c r="F108" s="633"/>
      <c r="G108" s="633"/>
      <c r="H108" s="633"/>
      <c r="I108" s="633"/>
      <c r="J108" s="633"/>
      <c r="K108" s="633"/>
      <c r="L108" s="633"/>
      <c r="M108" s="633"/>
      <c r="N108" s="633"/>
      <c r="O108" s="633"/>
      <c r="P108" s="633"/>
      <c r="Q108" s="633"/>
      <c r="R108" s="633"/>
      <c r="S108" s="633"/>
      <c r="T108" s="633"/>
      <c r="U108" s="633"/>
      <c r="V108" s="633"/>
      <c r="W108" s="633"/>
      <c r="X108" s="633"/>
      <c r="Y108" s="633"/>
      <c r="Z108" s="633"/>
      <c r="AA108" s="633"/>
      <c r="AB108" s="633"/>
      <c r="AC108" s="633"/>
      <c r="AD108" s="633"/>
      <c r="AE108" s="633"/>
      <c r="AF108" s="633"/>
      <c r="AG108" s="633"/>
      <c r="AH108" s="633"/>
      <c r="AI108" s="633"/>
      <c r="AJ108" s="633"/>
      <c r="AK108" s="633"/>
      <c r="AL108" s="633"/>
      <c r="AM108" s="633"/>
      <c r="AN108" s="633"/>
      <c r="AO108" s="633"/>
      <c r="AP108" s="633"/>
      <c r="AQ108" s="634"/>
      <c r="AR108" s="349"/>
      <c r="AX108" s="326"/>
      <c r="AZ108" s="326"/>
    </row>
    <row r="109" spans="1:52" s="1" customFormat="1" x14ac:dyDescent="0.35">
      <c r="B109" s="632"/>
      <c r="C109" s="633"/>
      <c r="D109" s="633"/>
      <c r="E109" s="633"/>
      <c r="F109" s="633"/>
      <c r="G109" s="633"/>
      <c r="H109" s="633"/>
      <c r="I109" s="633"/>
      <c r="J109" s="633"/>
      <c r="K109" s="633"/>
      <c r="L109" s="633"/>
      <c r="M109" s="633"/>
      <c r="N109" s="633"/>
      <c r="O109" s="633"/>
      <c r="P109" s="633"/>
      <c r="Q109" s="633"/>
      <c r="R109" s="633"/>
      <c r="S109" s="633"/>
      <c r="T109" s="633"/>
      <c r="U109" s="633"/>
      <c r="V109" s="633"/>
      <c r="W109" s="633"/>
      <c r="X109" s="633"/>
      <c r="Y109" s="633"/>
      <c r="Z109" s="633"/>
      <c r="AA109" s="633"/>
      <c r="AB109" s="633"/>
      <c r="AC109" s="633"/>
      <c r="AD109" s="633"/>
      <c r="AE109" s="633"/>
      <c r="AF109" s="633"/>
      <c r="AG109" s="633"/>
      <c r="AH109" s="633"/>
      <c r="AI109" s="633"/>
      <c r="AJ109" s="633"/>
      <c r="AK109" s="633"/>
      <c r="AL109" s="633"/>
      <c r="AM109" s="633"/>
      <c r="AN109" s="633"/>
      <c r="AO109" s="633"/>
      <c r="AP109" s="633"/>
      <c r="AQ109" s="634"/>
      <c r="AR109" s="349"/>
      <c r="AX109" s="326"/>
      <c r="AZ109" s="326"/>
    </row>
    <row r="110" spans="1:52" s="1" customFormat="1" x14ac:dyDescent="0.35">
      <c r="B110" s="635"/>
      <c r="C110" s="636"/>
      <c r="D110" s="636"/>
      <c r="E110" s="636"/>
      <c r="F110" s="636"/>
      <c r="G110" s="636"/>
      <c r="H110" s="636"/>
      <c r="I110" s="636"/>
      <c r="J110" s="636"/>
      <c r="K110" s="636"/>
      <c r="L110" s="636"/>
      <c r="M110" s="636"/>
      <c r="N110" s="636"/>
      <c r="O110" s="636"/>
      <c r="P110" s="636"/>
      <c r="Q110" s="636"/>
      <c r="R110" s="636"/>
      <c r="S110" s="636"/>
      <c r="T110" s="636"/>
      <c r="U110" s="636"/>
      <c r="V110" s="636"/>
      <c r="W110" s="636"/>
      <c r="X110" s="636"/>
      <c r="Y110" s="636"/>
      <c r="Z110" s="636"/>
      <c r="AA110" s="636"/>
      <c r="AB110" s="636"/>
      <c r="AC110" s="636"/>
      <c r="AD110" s="636"/>
      <c r="AE110" s="636"/>
      <c r="AF110" s="636"/>
      <c r="AG110" s="636"/>
      <c r="AH110" s="636"/>
      <c r="AI110" s="636"/>
      <c r="AJ110" s="636"/>
      <c r="AK110" s="636"/>
      <c r="AL110" s="636"/>
      <c r="AM110" s="636"/>
      <c r="AN110" s="636"/>
      <c r="AO110" s="636"/>
      <c r="AP110" s="636"/>
      <c r="AQ110" s="637"/>
      <c r="AR110" s="349"/>
      <c r="AX110" s="326"/>
      <c r="AZ110" s="326"/>
    </row>
    <row r="111" spans="1:52" s="1" customFormat="1" x14ac:dyDescent="0.35">
      <c r="AQ111" s="346"/>
      <c r="AR111" s="324"/>
      <c r="AX111" s="326"/>
      <c r="AZ111" s="326"/>
    </row>
    <row r="112" spans="1:52" customFormat="1" x14ac:dyDescent="0.35">
      <c r="A112" s="1"/>
      <c r="B112" s="443" t="s">
        <v>74</v>
      </c>
      <c r="C112" s="443"/>
      <c r="D112" s="443"/>
      <c r="E112" s="443"/>
      <c r="F112" s="443"/>
      <c r="G112" s="443"/>
      <c r="H112" s="443"/>
      <c r="I112" s="443"/>
      <c r="J112" s="443"/>
      <c r="K112" s="443"/>
      <c r="L112" s="443"/>
      <c r="M112" s="443"/>
      <c r="N112" s="443"/>
      <c r="O112" s="443"/>
      <c r="P112" s="443"/>
      <c r="Q112" s="443"/>
      <c r="R112" s="443"/>
      <c r="S112" s="443"/>
      <c r="T112" s="443"/>
      <c r="U112" s="443"/>
      <c r="V112" s="443"/>
      <c r="W112" s="443"/>
      <c r="X112" s="443"/>
      <c r="Y112" s="443"/>
      <c r="Z112" s="443"/>
      <c r="AA112" s="443"/>
      <c r="AB112" s="443"/>
      <c r="AC112" s="443"/>
      <c r="AD112" s="443"/>
      <c r="AE112" s="443"/>
      <c r="AF112" s="443"/>
      <c r="AG112" s="443"/>
      <c r="AH112" s="443"/>
      <c r="AI112" s="443"/>
      <c r="AJ112" s="443"/>
      <c r="AK112" s="443"/>
      <c r="AL112" s="443"/>
      <c r="AM112" s="443"/>
      <c r="AN112" s="443"/>
      <c r="AO112" s="443"/>
      <c r="AP112" s="443"/>
      <c r="AQ112" s="443"/>
      <c r="AR112" s="61"/>
      <c r="AS112" s="61"/>
      <c r="AT112" s="61"/>
    </row>
    <row r="113" spans="44:52" s="1" customFormat="1" x14ac:dyDescent="0.35">
      <c r="AR113" s="324"/>
      <c r="AX113" s="326"/>
      <c r="AZ113" s="326"/>
    </row>
    <row r="114" spans="44:52" s="1" customFormat="1" x14ac:dyDescent="0.35">
      <c r="AR114" s="324"/>
      <c r="AZ114" s="326"/>
    </row>
    <row r="115" spans="44:52" s="1" customFormat="1" x14ac:dyDescent="0.35">
      <c r="AR115" s="324"/>
      <c r="AZ115" s="326"/>
    </row>
    <row r="116" spans="44:52" s="1" customFormat="1" x14ac:dyDescent="0.35">
      <c r="AR116" s="324"/>
      <c r="AZ116" s="326"/>
    </row>
    <row r="117" spans="44:52" s="1" customFormat="1" x14ac:dyDescent="0.35">
      <c r="AR117" s="324"/>
      <c r="AZ117" s="326"/>
    </row>
    <row r="118" spans="44:52" s="1" customFormat="1" x14ac:dyDescent="0.35">
      <c r="AR118" s="324"/>
      <c r="AZ118" s="326"/>
    </row>
    <row r="119" spans="44:52" s="1" customFormat="1" x14ac:dyDescent="0.35">
      <c r="AR119" s="324"/>
      <c r="AZ119" s="326"/>
    </row>
    <row r="120" spans="44:52" s="1" customFormat="1" x14ac:dyDescent="0.35">
      <c r="AR120" s="324"/>
      <c r="AZ120" s="326"/>
    </row>
    <row r="121" spans="44:52" s="1" customFormat="1" x14ac:dyDescent="0.35">
      <c r="AR121" s="324"/>
      <c r="AZ121" s="326"/>
    </row>
    <row r="122" spans="44:52" s="1" customFormat="1" x14ac:dyDescent="0.35">
      <c r="AR122" s="324"/>
      <c r="AZ122" s="326"/>
    </row>
    <row r="123" spans="44:52" s="1" customFormat="1" x14ac:dyDescent="0.35">
      <c r="AR123" s="324"/>
      <c r="AZ123" s="326"/>
    </row>
    <row r="124" spans="44:52" s="1" customFormat="1" x14ac:dyDescent="0.35">
      <c r="AR124" s="324"/>
      <c r="AZ124" s="326"/>
    </row>
    <row r="125" spans="44:52" s="1" customFormat="1" x14ac:dyDescent="0.35">
      <c r="AR125" s="324"/>
      <c r="AZ125" s="326"/>
    </row>
    <row r="126" spans="44:52" s="1" customFormat="1" x14ac:dyDescent="0.35">
      <c r="AR126" s="324"/>
      <c r="AZ126" s="326"/>
    </row>
    <row r="127" spans="44:52" s="1" customFormat="1" x14ac:dyDescent="0.35">
      <c r="AR127" s="324"/>
      <c r="AZ127" s="326"/>
    </row>
    <row r="128" spans="44:52" s="1" customFormat="1" x14ac:dyDescent="0.35">
      <c r="AR128" s="324"/>
      <c r="AZ128" s="326"/>
    </row>
    <row r="129" spans="44:52" s="1" customFormat="1" x14ac:dyDescent="0.35">
      <c r="AR129" s="324"/>
      <c r="AZ129" s="326"/>
    </row>
    <row r="130" spans="44:52" s="1" customFormat="1" x14ac:dyDescent="0.35">
      <c r="AR130" s="324"/>
      <c r="AZ130" s="326"/>
    </row>
    <row r="131" spans="44:52" s="1" customFormat="1" x14ac:dyDescent="0.35">
      <c r="AR131" s="324"/>
      <c r="AZ131" s="326"/>
    </row>
    <row r="132" spans="44:52" s="1" customFormat="1" x14ac:dyDescent="0.35">
      <c r="AR132" s="324"/>
      <c r="AZ132" s="326"/>
    </row>
    <row r="133" spans="44:52" s="1" customFormat="1" x14ac:dyDescent="0.35">
      <c r="AR133" s="324"/>
      <c r="AZ133" s="326"/>
    </row>
    <row r="134" spans="44:52" s="1" customFormat="1" x14ac:dyDescent="0.35">
      <c r="AR134" s="324"/>
      <c r="AZ134" s="326"/>
    </row>
    <row r="135" spans="44:52" s="1" customFormat="1" x14ac:dyDescent="0.35">
      <c r="AR135" s="324"/>
      <c r="AZ135" s="326"/>
    </row>
    <row r="136" spans="44:52" s="1" customFormat="1" x14ac:dyDescent="0.35">
      <c r="AR136" s="324"/>
      <c r="AZ136" s="326"/>
    </row>
    <row r="137" spans="44:52" s="1" customFormat="1" x14ac:dyDescent="0.35">
      <c r="AR137" s="324"/>
      <c r="AZ137" s="326"/>
    </row>
    <row r="138" spans="44:52" s="1" customFormat="1" x14ac:dyDescent="0.35">
      <c r="AR138" s="324"/>
      <c r="AZ138" s="326"/>
    </row>
    <row r="139" spans="44:52" s="1" customFormat="1" x14ac:dyDescent="0.35">
      <c r="AR139" s="324"/>
      <c r="AZ139" s="326"/>
    </row>
    <row r="140" spans="44:52" s="1" customFormat="1" x14ac:dyDescent="0.35">
      <c r="AR140" s="324"/>
      <c r="AZ140" s="326"/>
    </row>
    <row r="141" spans="44:52" s="1" customFormat="1" x14ac:dyDescent="0.35">
      <c r="AR141" s="324"/>
      <c r="AZ141" s="326"/>
    </row>
    <row r="142" spans="44:52" s="1" customFormat="1" x14ac:dyDescent="0.35">
      <c r="AR142" s="324"/>
      <c r="AZ142" s="326"/>
    </row>
    <row r="143" spans="44:52" s="1" customFormat="1" x14ac:dyDescent="0.35">
      <c r="AR143" s="324"/>
      <c r="AZ143" s="326"/>
    </row>
    <row r="144" spans="44:52" s="1" customFormat="1" x14ac:dyDescent="0.35">
      <c r="AR144" s="324"/>
      <c r="AZ144" s="326"/>
    </row>
    <row r="145" spans="44:52" s="1" customFormat="1" x14ac:dyDescent="0.35">
      <c r="AR145" s="324"/>
      <c r="AZ145" s="326"/>
    </row>
    <row r="146" spans="44:52" s="1" customFormat="1" x14ac:dyDescent="0.35">
      <c r="AR146" s="324"/>
      <c r="AZ146" s="326"/>
    </row>
    <row r="147" spans="44:52" s="1" customFormat="1" x14ac:dyDescent="0.35">
      <c r="AR147" s="324"/>
      <c r="AZ147" s="326"/>
    </row>
    <row r="148" spans="44:52" s="1" customFormat="1" x14ac:dyDescent="0.35">
      <c r="AR148" s="324"/>
      <c r="AZ148" s="326"/>
    </row>
    <row r="149" spans="44:52" s="1" customFormat="1" x14ac:dyDescent="0.35">
      <c r="AR149" s="324"/>
      <c r="AZ149" s="326"/>
    </row>
    <row r="150" spans="44:52" s="1" customFormat="1" x14ac:dyDescent="0.35">
      <c r="AR150" s="324"/>
      <c r="AZ150" s="326"/>
    </row>
    <row r="151" spans="44:52" s="1" customFormat="1" x14ac:dyDescent="0.35">
      <c r="AR151" s="324"/>
      <c r="AZ151" s="326"/>
    </row>
    <row r="152" spans="44:52" s="1" customFormat="1" x14ac:dyDescent="0.35">
      <c r="AR152" s="324"/>
      <c r="AZ152" s="326"/>
    </row>
    <row r="153" spans="44:52" s="1" customFormat="1" x14ac:dyDescent="0.35">
      <c r="AR153" s="324"/>
      <c r="AZ153" s="326"/>
    </row>
    <row r="154" spans="44:52" s="1" customFormat="1" x14ac:dyDescent="0.35">
      <c r="AR154" s="324"/>
      <c r="AZ154" s="326"/>
    </row>
    <row r="155" spans="44:52" s="1" customFormat="1" x14ac:dyDescent="0.35">
      <c r="AR155" s="324"/>
      <c r="AZ155" s="326"/>
    </row>
    <row r="156" spans="44:52" s="1" customFormat="1" x14ac:dyDescent="0.35">
      <c r="AR156" s="324"/>
      <c r="AZ156" s="326"/>
    </row>
    <row r="157" spans="44:52" s="1" customFormat="1" x14ac:dyDescent="0.35">
      <c r="AR157" s="324"/>
      <c r="AZ157" s="326"/>
    </row>
    <row r="158" spans="44:52" s="1" customFormat="1" x14ac:dyDescent="0.35">
      <c r="AR158" s="324"/>
      <c r="AZ158" s="326"/>
    </row>
    <row r="159" spans="44:52" s="1" customFormat="1" x14ac:dyDescent="0.35">
      <c r="AR159" s="324"/>
      <c r="AZ159" s="326"/>
    </row>
    <row r="160" spans="44:52" s="1" customFormat="1" x14ac:dyDescent="0.35">
      <c r="AR160" s="324"/>
      <c r="AZ160" s="326"/>
    </row>
    <row r="161" spans="44:52" s="1" customFormat="1" x14ac:dyDescent="0.35">
      <c r="AR161" s="324"/>
      <c r="AZ161" s="326"/>
    </row>
    <row r="162" spans="44:52" s="1" customFormat="1" x14ac:dyDescent="0.35">
      <c r="AR162" s="324"/>
      <c r="AZ162" s="326"/>
    </row>
    <row r="163" spans="44:52" s="1" customFormat="1" x14ac:dyDescent="0.35">
      <c r="AR163" s="324"/>
      <c r="AZ163" s="326"/>
    </row>
    <row r="164" spans="44:52" s="1" customFormat="1" x14ac:dyDescent="0.35">
      <c r="AR164" s="324"/>
      <c r="AZ164" s="326"/>
    </row>
    <row r="165" spans="44:52" s="1" customFormat="1" x14ac:dyDescent="0.35">
      <c r="AR165" s="324"/>
      <c r="AZ165" s="326"/>
    </row>
    <row r="166" spans="44:52" s="1" customFormat="1" x14ac:dyDescent="0.35">
      <c r="AR166" s="324"/>
      <c r="AZ166" s="326"/>
    </row>
    <row r="167" spans="44:52" s="1" customFormat="1" x14ac:dyDescent="0.35">
      <c r="AR167" s="324"/>
      <c r="AZ167" s="326"/>
    </row>
    <row r="168" spans="44:52" s="1" customFormat="1" x14ac:dyDescent="0.35">
      <c r="AR168" s="324"/>
      <c r="AZ168" s="326"/>
    </row>
    <row r="169" spans="44:52" s="1" customFormat="1" x14ac:dyDescent="0.35">
      <c r="AR169" s="324"/>
      <c r="AZ169" s="326"/>
    </row>
    <row r="170" spans="44:52" s="1" customFormat="1" x14ac:dyDescent="0.35">
      <c r="AR170" s="324"/>
      <c r="AZ170" s="326"/>
    </row>
    <row r="171" spans="44:52" s="1" customFormat="1" x14ac:dyDescent="0.35">
      <c r="AR171" s="324"/>
      <c r="AZ171" s="326"/>
    </row>
    <row r="172" spans="44:52" s="1" customFormat="1" x14ac:dyDescent="0.35">
      <c r="AR172" s="324"/>
      <c r="AZ172" s="326"/>
    </row>
    <row r="173" spans="44:52" s="1" customFormat="1" x14ac:dyDescent="0.35">
      <c r="AR173" s="324"/>
      <c r="AZ173" s="326"/>
    </row>
    <row r="174" spans="44:52" s="1" customFormat="1" x14ac:dyDescent="0.35">
      <c r="AR174" s="324"/>
      <c r="AZ174" s="326"/>
    </row>
    <row r="175" spans="44:52" s="1" customFormat="1" x14ac:dyDescent="0.35">
      <c r="AR175" s="324"/>
      <c r="AZ175" s="326"/>
    </row>
    <row r="176" spans="44:52" s="1" customFormat="1" x14ac:dyDescent="0.35">
      <c r="AR176" s="324"/>
      <c r="AZ176" s="326"/>
    </row>
    <row r="177" spans="44:52" s="1" customFormat="1" x14ac:dyDescent="0.35">
      <c r="AR177" s="324"/>
      <c r="AZ177" s="326"/>
    </row>
    <row r="178" spans="44:52" s="1" customFormat="1" x14ac:dyDescent="0.35">
      <c r="AR178" s="324"/>
      <c r="AZ178" s="326"/>
    </row>
    <row r="179" spans="44:52" s="1" customFormat="1" x14ac:dyDescent="0.35">
      <c r="AR179" s="324"/>
      <c r="AZ179" s="326"/>
    </row>
    <row r="180" spans="44:52" s="1" customFormat="1" x14ac:dyDescent="0.35">
      <c r="AR180" s="324"/>
      <c r="AZ180" s="326"/>
    </row>
    <row r="181" spans="44:52" s="1" customFormat="1" x14ac:dyDescent="0.35">
      <c r="AR181" s="324"/>
      <c r="AZ181" s="326"/>
    </row>
    <row r="182" spans="44:52" s="1" customFormat="1" x14ac:dyDescent="0.35">
      <c r="AR182" s="324"/>
      <c r="AZ182" s="326"/>
    </row>
    <row r="183" spans="44:52" s="1" customFormat="1" x14ac:dyDescent="0.35">
      <c r="AR183" s="324"/>
      <c r="AZ183" s="326"/>
    </row>
    <row r="184" spans="44:52" s="1" customFormat="1" x14ac:dyDescent="0.35">
      <c r="AR184" s="324"/>
      <c r="AZ184" s="326"/>
    </row>
    <row r="185" spans="44:52" s="1" customFormat="1" x14ac:dyDescent="0.35">
      <c r="AR185" s="324"/>
      <c r="AZ185" s="326"/>
    </row>
    <row r="186" spans="44:52" s="1" customFormat="1" x14ac:dyDescent="0.35">
      <c r="AR186" s="324"/>
      <c r="AZ186" s="326"/>
    </row>
    <row r="187" spans="44:52" s="1" customFormat="1" x14ac:dyDescent="0.35">
      <c r="AR187" s="324"/>
      <c r="AZ187" s="326"/>
    </row>
    <row r="188" spans="44:52" s="1" customFormat="1" x14ac:dyDescent="0.35">
      <c r="AR188" s="324"/>
      <c r="AZ188" s="326"/>
    </row>
    <row r="189" spans="44:52" s="1" customFormat="1" x14ac:dyDescent="0.35">
      <c r="AR189" s="324"/>
      <c r="AZ189" s="326"/>
    </row>
    <row r="190" spans="44:52" s="1" customFormat="1" x14ac:dyDescent="0.35">
      <c r="AR190" s="324"/>
      <c r="AZ190" s="326"/>
    </row>
    <row r="191" spans="44:52" s="1" customFormat="1" x14ac:dyDescent="0.35">
      <c r="AR191" s="324"/>
      <c r="AZ191" s="326"/>
    </row>
    <row r="192" spans="44:52" s="1" customFormat="1" x14ac:dyDescent="0.35">
      <c r="AR192" s="324"/>
      <c r="AZ192" s="326"/>
    </row>
    <row r="193" spans="44:52" s="1" customFormat="1" x14ac:dyDescent="0.35">
      <c r="AR193" s="324"/>
      <c r="AZ193" s="326"/>
    </row>
    <row r="194" spans="44:52" s="1" customFormat="1" x14ac:dyDescent="0.35">
      <c r="AR194" s="324"/>
      <c r="AZ194" s="326"/>
    </row>
    <row r="195" spans="44:52" s="1" customFormat="1" x14ac:dyDescent="0.35">
      <c r="AR195" s="324"/>
      <c r="AZ195" s="326"/>
    </row>
    <row r="196" spans="44:52" s="1" customFormat="1" x14ac:dyDescent="0.35">
      <c r="AR196" s="324"/>
      <c r="AZ196" s="326"/>
    </row>
    <row r="197" spans="44:52" s="1" customFormat="1" x14ac:dyDescent="0.35">
      <c r="AR197" s="324"/>
      <c r="AZ197" s="326"/>
    </row>
    <row r="198" spans="44:52" s="1" customFormat="1" x14ac:dyDescent="0.35">
      <c r="AR198" s="324"/>
      <c r="AZ198" s="326"/>
    </row>
    <row r="199" spans="44:52" s="1" customFormat="1" x14ac:dyDescent="0.35">
      <c r="AR199" s="324"/>
      <c r="AZ199" s="326"/>
    </row>
    <row r="200" spans="44:52" s="1" customFormat="1" x14ac:dyDescent="0.35">
      <c r="AR200" s="324"/>
      <c r="AZ200" s="326"/>
    </row>
    <row r="201" spans="44:52" s="1" customFormat="1" x14ac:dyDescent="0.35">
      <c r="AR201" s="324"/>
      <c r="AZ201" s="326"/>
    </row>
    <row r="202" spans="44:52" s="1" customFormat="1" x14ac:dyDescent="0.35">
      <c r="AR202" s="324"/>
      <c r="AZ202" s="326"/>
    </row>
    <row r="203" spans="44:52" s="1" customFormat="1" x14ac:dyDescent="0.35">
      <c r="AR203" s="324"/>
      <c r="AZ203" s="326"/>
    </row>
    <row r="204" spans="44:52" s="1" customFormat="1" x14ac:dyDescent="0.35">
      <c r="AR204" s="324"/>
      <c r="AZ204" s="326"/>
    </row>
    <row r="205" spans="44:52" s="1" customFormat="1" x14ac:dyDescent="0.35">
      <c r="AR205" s="324"/>
      <c r="AZ205" s="326"/>
    </row>
    <row r="206" spans="44:52" s="1" customFormat="1" x14ac:dyDescent="0.35">
      <c r="AR206" s="324"/>
      <c r="AZ206" s="326"/>
    </row>
    <row r="207" spans="44:52" s="1" customFormat="1" x14ac:dyDescent="0.35">
      <c r="AR207" s="324"/>
      <c r="AZ207" s="326"/>
    </row>
    <row r="208" spans="44:52" s="1" customFormat="1" x14ac:dyDescent="0.35">
      <c r="AR208" s="324"/>
      <c r="AZ208" s="326"/>
    </row>
    <row r="209" spans="44:52" s="1" customFormat="1" x14ac:dyDescent="0.35">
      <c r="AR209" s="324"/>
      <c r="AZ209" s="326"/>
    </row>
    <row r="210" spans="44:52" s="1" customFormat="1" x14ac:dyDescent="0.35">
      <c r="AR210" s="324"/>
      <c r="AZ210" s="326"/>
    </row>
    <row r="211" spans="44:52" s="1" customFormat="1" x14ac:dyDescent="0.35">
      <c r="AR211" s="324"/>
      <c r="AZ211" s="326"/>
    </row>
    <row r="212" spans="44:52" s="1" customFormat="1" x14ac:dyDescent="0.35">
      <c r="AR212" s="324"/>
      <c r="AZ212" s="326"/>
    </row>
    <row r="213" spans="44:52" s="1" customFormat="1" x14ac:dyDescent="0.35">
      <c r="AR213" s="324"/>
      <c r="AZ213" s="326"/>
    </row>
    <row r="214" spans="44:52" s="1" customFormat="1" x14ac:dyDescent="0.35">
      <c r="AR214" s="324"/>
      <c r="AZ214" s="326"/>
    </row>
    <row r="215" spans="44:52" s="1" customFormat="1" x14ac:dyDescent="0.35">
      <c r="AR215" s="324"/>
      <c r="AZ215" s="326"/>
    </row>
    <row r="216" spans="44:52" s="1" customFormat="1" x14ac:dyDescent="0.35">
      <c r="AR216" s="324"/>
      <c r="AZ216" s="326"/>
    </row>
    <row r="217" spans="44:52" s="1" customFormat="1" x14ac:dyDescent="0.35">
      <c r="AR217" s="324"/>
      <c r="AZ217" s="326"/>
    </row>
    <row r="218" spans="44:52" s="1" customFormat="1" x14ac:dyDescent="0.35">
      <c r="AR218" s="324"/>
      <c r="AZ218" s="326"/>
    </row>
    <row r="219" spans="44:52" s="1" customFormat="1" x14ac:dyDescent="0.35">
      <c r="AR219" s="324"/>
      <c r="AZ219" s="326"/>
    </row>
    <row r="220" spans="44:52" s="1" customFormat="1" x14ac:dyDescent="0.35">
      <c r="AR220" s="324"/>
      <c r="AZ220" s="326"/>
    </row>
    <row r="221" spans="44:52" s="1" customFormat="1" x14ac:dyDescent="0.35">
      <c r="AR221" s="324"/>
      <c r="AZ221" s="326"/>
    </row>
    <row r="222" spans="44:52" s="1" customFormat="1" x14ac:dyDescent="0.35">
      <c r="AR222" s="324"/>
      <c r="AZ222" s="326"/>
    </row>
    <row r="223" spans="44:52" s="1" customFormat="1" x14ac:dyDescent="0.35">
      <c r="AR223" s="324"/>
      <c r="AZ223" s="326"/>
    </row>
    <row r="224" spans="44:52" s="1" customFormat="1" x14ac:dyDescent="0.35">
      <c r="AR224" s="324"/>
      <c r="AZ224" s="326"/>
    </row>
    <row r="225" spans="44:52" s="1" customFormat="1" x14ac:dyDescent="0.35">
      <c r="AR225" s="324"/>
      <c r="AZ225" s="326"/>
    </row>
    <row r="226" spans="44:52" s="1" customFormat="1" x14ac:dyDescent="0.35">
      <c r="AR226" s="324"/>
      <c r="AZ226" s="326"/>
    </row>
    <row r="227" spans="44:52" s="1" customFormat="1" x14ac:dyDescent="0.35">
      <c r="AR227" s="324"/>
      <c r="AZ227" s="326"/>
    </row>
    <row r="228" spans="44:52" s="1" customFormat="1" x14ac:dyDescent="0.35">
      <c r="AR228" s="324"/>
      <c r="AZ228" s="326"/>
    </row>
    <row r="229" spans="44:52" s="1" customFormat="1" x14ac:dyDescent="0.35">
      <c r="AR229" s="324"/>
      <c r="AZ229" s="326"/>
    </row>
    <row r="230" spans="44:52" s="1" customFormat="1" x14ac:dyDescent="0.35">
      <c r="AR230" s="324"/>
      <c r="AZ230" s="326"/>
    </row>
    <row r="231" spans="44:52" s="1" customFormat="1" x14ac:dyDescent="0.35">
      <c r="AR231" s="324"/>
      <c r="AZ231" s="326"/>
    </row>
    <row r="232" spans="44:52" s="1" customFormat="1" x14ac:dyDescent="0.35">
      <c r="AR232" s="324"/>
      <c r="AZ232" s="326"/>
    </row>
    <row r="233" spans="44:52" s="1" customFormat="1" x14ac:dyDescent="0.35">
      <c r="AR233" s="324"/>
      <c r="AZ233" s="326"/>
    </row>
    <row r="234" spans="44:52" s="1" customFormat="1" x14ac:dyDescent="0.35">
      <c r="AR234" s="324"/>
      <c r="AZ234" s="326"/>
    </row>
    <row r="235" spans="44:52" s="1" customFormat="1" x14ac:dyDescent="0.35">
      <c r="AR235" s="324"/>
      <c r="AZ235" s="326"/>
    </row>
    <row r="236" spans="44:52" s="1" customFormat="1" x14ac:dyDescent="0.35">
      <c r="AR236" s="324"/>
      <c r="AZ236" s="326"/>
    </row>
    <row r="237" spans="44:52" s="1" customFormat="1" x14ac:dyDescent="0.35">
      <c r="AR237" s="324"/>
      <c r="AZ237" s="326"/>
    </row>
    <row r="238" spans="44:52" s="1" customFormat="1" x14ac:dyDescent="0.35">
      <c r="AR238" s="324"/>
      <c r="AZ238" s="326"/>
    </row>
    <row r="239" spans="44:52" s="1" customFormat="1" x14ac:dyDescent="0.35">
      <c r="AR239" s="324"/>
      <c r="AZ239" s="326"/>
    </row>
    <row r="240" spans="44:52" s="1" customFormat="1" x14ac:dyDescent="0.35">
      <c r="AR240" s="324"/>
      <c r="AZ240" s="326"/>
    </row>
    <row r="241" spans="44:52" s="1" customFormat="1" x14ac:dyDescent="0.35">
      <c r="AR241" s="324"/>
      <c r="AZ241" s="326"/>
    </row>
    <row r="242" spans="44:52" s="1" customFormat="1" x14ac:dyDescent="0.35">
      <c r="AR242" s="324"/>
      <c r="AZ242" s="326"/>
    </row>
    <row r="243" spans="44:52" s="1" customFormat="1" x14ac:dyDescent="0.35">
      <c r="AR243" s="324"/>
      <c r="AZ243" s="326"/>
    </row>
    <row r="244" spans="44:52" s="1" customFormat="1" x14ac:dyDescent="0.35">
      <c r="AR244" s="324"/>
      <c r="AZ244" s="326"/>
    </row>
    <row r="245" spans="44:52" s="1" customFormat="1" x14ac:dyDescent="0.35">
      <c r="AR245" s="324"/>
      <c r="AZ245" s="326"/>
    </row>
    <row r="246" spans="44:52" s="1" customFormat="1" x14ac:dyDescent="0.35">
      <c r="AR246" s="324"/>
      <c r="AZ246" s="326"/>
    </row>
    <row r="247" spans="44:52" s="1" customFormat="1" x14ac:dyDescent="0.35">
      <c r="AR247" s="324"/>
      <c r="AZ247" s="326"/>
    </row>
    <row r="248" spans="44:52" s="1" customFormat="1" x14ac:dyDescent="0.35">
      <c r="AR248" s="324"/>
      <c r="AZ248" s="326"/>
    </row>
    <row r="249" spans="44:52" s="1" customFormat="1" x14ac:dyDescent="0.35">
      <c r="AR249" s="324"/>
      <c r="AZ249" s="326"/>
    </row>
    <row r="250" spans="44:52" s="1" customFormat="1" x14ac:dyDescent="0.35">
      <c r="AR250" s="324"/>
      <c r="AZ250" s="326"/>
    </row>
    <row r="251" spans="44:52" s="1" customFormat="1" x14ac:dyDescent="0.35">
      <c r="AR251" s="324"/>
      <c r="AZ251" s="326"/>
    </row>
    <row r="252" spans="44:52" s="1" customFormat="1" x14ac:dyDescent="0.35">
      <c r="AR252" s="324"/>
      <c r="AZ252" s="326"/>
    </row>
    <row r="253" spans="44:52" s="1" customFormat="1" x14ac:dyDescent="0.35">
      <c r="AR253" s="324"/>
      <c r="AZ253" s="326"/>
    </row>
    <row r="254" spans="44:52" s="1" customFormat="1" x14ac:dyDescent="0.35">
      <c r="AR254" s="324"/>
      <c r="AZ254" s="326"/>
    </row>
    <row r="255" spans="44:52" s="1" customFormat="1" x14ac:dyDescent="0.35">
      <c r="AR255" s="324"/>
      <c r="AZ255" s="326"/>
    </row>
    <row r="256" spans="44:52" s="1" customFormat="1" x14ac:dyDescent="0.35">
      <c r="AR256" s="324"/>
      <c r="AZ256" s="326"/>
    </row>
    <row r="257" spans="44:52" s="1" customFormat="1" x14ac:dyDescent="0.35">
      <c r="AR257" s="324"/>
      <c r="AZ257" s="326"/>
    </row>
    <row r="258" spans="44:52" s="1" customFormat="1" x14ac:dyDescent="0.35">
      <c r="AR258" s="324"/>
      <c r="AZ258" s="326"/>
    </row>
    <row r="259" spans="44:52" s="1" customFormat="1" x14ac:dyDescent="0.35">
      <c r="AR259" s="324"/>
      <c r="AZ259" s="326"/>
    </row>
    <row r="260" spans="44:52" s="1" customFormat="1" x14ac:dyDescent="0.35">
      <c r="AR260" s="324"/>
      <c r="AZ260" s="326"/>
    </row>
    <row r="261" spans="44:52" s="1" customFormat="1" x14ac:dyDescent="0.35">
      <c r="AR261" s="324"/>
      <c r="AZ261" s="326"/>
    </row>
    <row r="262" spans="44:52" s="1" customFormat="1" x14ac:dyDescent="0.35">
      <c r="AR262" s="324"/>
      <c r="AZ262" s="326"/>
    </row>
    <row r="263" spans="44:52" s="1" customFormat="1" x14ac:dyDescent="0.35">
      <c r="AR263" s="324"/>
      <c r="AZ263" s="326"/>
    </row>
    <row r="264" spans="44:52" s="1" customFormat="1" x14ac:dyDescent="0.35">
      <c r="AR264" s="324"/>
      <c r="AZ264" s="326"/>
    </row>
    <row r="265" spans="44:52" s="1" customFormat="1" x14ac:dyDescent="0.35">
      <c r="AR265" s="324"/>
      <c r="AZ265" s="326"/>
    </row>
    <row r="266" spans="44:52" s="1" customFormat="1" x14ac:dyDescent="0.35">
      <c r="AR266" s="324"/>
      <c r="AZ266" s="326"/>
    </row>
    <row r="267" spans="44:52" s="1" customFormat="1" x14ac:dyDescent="0.35">
      <c r="AR267" s="324"/>
      <c r="AZ267" s="326"/>
    </row>
    <row r="268" spans="44:52" s="1" customFormat="1" x14ac:dyDescent="0.35">
      <c r="AR268" s="324"/>
      <c r="AZ268" s="326"/>
    </row>
    <row r="269" spans="44:52" s="1" customFormat="1" x14ac:dyDescent="0.35">
      <c r="AR269" s="324"/>
      <c r="AZ269" s="326"/>
    </row>
    <row r="270" spans="44:52" s="1" customFormat="1" x14ac:dyDescent="0.35">
      <c r="AR270" s="324"/>
      <c r="AZ270" s="326"/>
    </row>
    <row r="271" spans="44:52" s="1" customFormat="1" x14ac:dyDescent="0.35">
      <c r="AR271" s="324"/>
      <c r="AZ271" s="326"/>
    </row>
    <row r="272" spans="44:52" s="1" customFormat="1" x14ac:dyDescent="0.35">
      <c r="AR272" s="324"/>
      <c r="AZ272" s="326"/>
    </row>
    <row r="273" spans="44:52" s="1" customFormat="1" x14ac:dyDescent="0.35">
      <c r="AR273" s="324"/>
      <c r="AZ273" s="326"/>
    </row>
    <row r="274" spans="44:52" s="1" customFormat="1" x14ac:dyDescent="0.35">
      <c r="AR274" s="324"/>
      <c r="AZ274" s="326"/>
    </row>
    <row r="275" spans="44:52" s="1" customFormat="1" x14ac:dyDescent="0.35">
      <c r="AR275" s="324"/>
      <c r="AZ275" s="326"/>
    </row>
    <row r="276" spans="44:52" s="1" customFormat="1" x14ac:dyDescent="0.35">
      <c r="AR276" s="324"/>
      <c r="AZ276" s="326"/>
    </row>
    <row r="277" spans="44:52" s="1" customFormat="1" x14ac:dyDescent="0.35">
      <c r="AR277" s="324"/>
      <c r="AZ277" s="326"/>
    </row>
    <row r="278" spans="44:52" s="1" customFormat="1" x14ac:dyDescent="0.35">
      <c r="AR278" s="324"/>
      <c r="AZ278" s="326"/>
    </row>
    <row r="279" spans="44:52" s="1" customFormat="1" x14ac:dyDescent="0.35">
      <c r="AR279" s="324"/>
      <c r="AZ279" s="326"/>
    </row>
    <row r="280" spans="44:52" s="1" customFormat="1" x14ac:dyDescent="0.35">
      <c r="AR280" s="324"/>
      <c r="AZ280" s="326"/>
    </row>
    <row r="281" spans="44:52" s="1" customFormat="1" x14ac:dyDescent="0.35">
      <c r="AR281" s="324"/>
      <c r="AZ281" s="326"/>
    </row>
    <row r="282" spans="44:52" s="1" customFormat="1" x14ac:dyDescent="0.35">
      <c r="AR282" s="324"/>
      <c r="AZ282" s="326"/>
    </row>
    <row r="283" spans="44:52" s="1" customFormat="1" x14ac:dyDescent="0.35">
      <c r="AR283" s="324"/>
      <c r="AZ283" s="326"/>
    </row>
    <row r="284" spans="44:52" s="1" customFormat="1" x14ac:dyDescent="0.35">
      <c r="AR284" s="324"/>
      <c r="AZ284" s="326"/>
    </row>
    <row r="285" spans="44:52" s="1" customFormat="1" x14ac:dyDescent="0.35">
      <c r="AR285" s="324"/>
      <c r="AZ285" s="326"/>
    </row>
    <row r="286" spans="44:52" s="1" customFormat="1" x14ac:dyDescent="0.35">
      <c r="AR286" s="324"/>
      <c r="AZ286" s="326"/>
    </row>
    <row r="287" spans="44:52" s="1" customFormat="1" x14ac:dyDescent="0.35">
      <c r="AR287" s="324"/>
      <c r="AZ287" s="326"/>
    </row>
    <row r="288" spans="44:52" s="1" customFormat="1" x14ac:dyDescent="0.35">
      <c r="AR288" s="324"/>
      <c r="AZ288" s="326"/>
    </row>
    <row r="289" spans="44:52" s="1" customFormat="1" x14ac:dyDescent="0.35">
      <c r="AR289" s="324"/>
      <c r="AZ289" s="326"/>
    </row>
    <row r="290" spans="44:52" s="1" customFormat="1" x14ac:dyDescent="0.35">
      <c r="AR290" s="324"/>
      <c r="AZ290" s="326"/>
    </row>
    <row r="291" spans="44:52" s="1" customFormat="1" x14ac:dyDescent="0.35">
      <c r="AR291" s="324"/>
      <c r="AZ291" s="326"/>
    </row>
    <row r="292" spans="44:52" s="1" customFormat="1" x14ac:dyDescent="0.35">
      <c r="AR292" s="324"/>
      <c r="AZ292" s="326"/>
    </row>
    <row r="293" spans="44:52" s="1" customFormat="1" x14ac:dyDescent="0.35">
      <c r="AR293" s="324"/>
      <c r="AZ293" s="326"/>
    </row>
    <row r="294" spans="44:52" s="1" customFormat="1" x14ac:dyDescent="0.35">
      <c r="AR294" s="324"/>
      <c r="AZ294" s="326"/>
    </row>
    <row r="295" spans="44:52" s="1" customFormat="1" x14ac:dyDescent="0.35">
      <c r="AR295" s="324"/>
      <c r="AZ295" s="326"/>
    </row>
    <row r="296" spans="44:52" s="1" customFormat="1" x14ac:dyDescent="0.35">
      <c r="AR296" s="324"/>
      <c r="AZ296" s="326"/>
    </row>
    <row r="297" spans="44:52" s="1" customFormat="1" x14ac:dyDescent="0.35">
      <c r="AR297" s="324"/>
      <c r="AZ297" s="326"/>
    </row>
    <row r="298" spans="44:52" s="1" customFormat="1" x14ac:dyDescent="0.35">
      <c r="AR298" s="324"/>
      <c r="AZ298" s="326"/>
    </row>
    <row r="299" spans="44:52" s="1" customFormat="1" x14ac:dyDescent="0.35">
      <c r="AR299" s="324"/>
      <c r="AZ299" s="326"/>
    </row>
    <row r="300" spans="44:52" s="1" customFormat="1" x14ac:dyDescent="0.35">
      <c r="AR300" s="324"/>
      <c r="AZ300" s="326"/>
    </row>
    <row r="301" spans="44:52" s="1" customFormat="1" x14ac:dyDescent="0.35">
      <c r="AR301" s="324"/>
      <c r="AZ301" s="326"/>
    </row>
    <row r="302" spans="44:52" s="1" customFormat="1" x14ac:dyDescent="0.35">
      <c r="AR302" s="324"/>
      <c r="AZ302" s="326"/>
    </row>
    <row r="303" spans="44:52" s="1" customFormat="1" x14ac:dyDescent="0.35">
      <c r="AR303" s="324"/>
      <c r="AZ303" s="326"/>
    </row>
    <row r="304" spans="44:52" s="1" customFormat="1" x14ac:dyDescent="0.35">
      <c r="AR304" s="324"/>
      <c r="AZ304" s="326"/>
    </row>
    <row r="305" spans="44:52" s="1" customFormat="1" x14ac:dyDescent="0.35">
      <c r="AR305" s="324"/>
      <c r="AZ305" s="326"/>
    </row>
    <row r="306" spans="44:52" s="1" customFormat="1" x14ac:dyDescent="0.35">
      <c r="AR306" s="324"/>
      <c r="AZ306" s="326"/>
    </row>
    <row r="307" spans="44:52" s="1" customFormat="1" x14ac:dyDescent="0.35">
      <c r="AR307" s="324"/>
      <c r="AZ307" s="326"/>
    </row>
    <row r="308" spans="44:52" s="1" customFormat="1" x14ac:dyDescent="0.35">
      <c r="AR308" s="324"/>
      <c r="AZ308" s="326"/>
    </row>
    <row r="309" spans="44:52" s="1" customFormat="1" x14ac:dyDescent="0.35">
      <c r="AR309" s="324"/>
      <c r="AZ309" s="326"/>
    </row>
    <row r="310" spans="44:52" s="1" customFormat="1" x14ac:dyDescent="0.35">
      <c r="AR310" s="324"/>
      <c r="AZ310" s="326"/>
    </row>
    <row r="311" spans="44:52" s="1" customFormat="1" x14ac:dyDescent="0.35">
      <c r="AR311" s="324"/>
      <c r="AZ311" s="326"/>
    </row>
    <row r="312" spans="44:52" s="1" customFormat="1" x14ac:dyDescent="0.35">
      <c r="AR312" s="324"/>
      <c r="AZ312" s="326"/>
    </row>
    <row r="313" spans="44:52" s="1" customFormat="1" x14ac:dyDescent="0.35">
      <c r="AR313" s="324"/>
      <c r="AZ313" s="326"/>
    </row>
    <row r="314" spans="44:52" s="1" customFormat="1" x14ac:dyDescent="0.35">
      <c r="AR314" s="324"/>
      <c r="AZ314" s="326"/>
    </row>
    <row r="315" spans="44:52" s="1" customFormat="1" x14ac:dyDescent="0.35">
      <c r="AR315" s="324"/>
      <c r="AZ315" s="326"/>
    </row>
    <row r="316" spans="44:52" s="1" customFormat="1" x14ac:dyDescent="0.35">
      <c r="AR316" s="324"/>
      <c r="AZ316" s="326"/>
    </row>
    <row r="317" spans="44:52" s="1" customFormat="1" x14ac:dyDescent="0.35">
      <c r="AR317" s="324"/>
      <c r="AZ317" s="326"/>
    </row>
    <row r="318" spans="44:52" s="1" customFormat="1" x14ac:dyDescent="0.35">
      <c r="AR318" s="324"/>
      <c r="AZ318" s="326"/>
    </row>
    <row r="319" spans="44:52" s="1" customFormat="1" x14ac:dyDescent="0.35">
      <c r="AR319" s="324"/>
      <c r="AZ319" s="326"/>
    </row>
    <row r="320" spans="44:52" s="1" customFormat="1" x14ac:dyDescent="0.35">
      <c r="AR320" s="324"/>
      <c r="AZ320" s="326"/>
    </row>
    <row r="321" spans="44:52" s="1" customFormat="1" x14ac:dyDescent="0.35">
      <c r="AR321" s="324"/>
      <c r="AZ321" s="326"/>
    </row>
    <row r="322" spans="44:52" s="1" customFormat="1" x14ac:dyDescent="0.35">
      <c r="AR322" s="324"/>
      <c r="AZ322" s="326"/>
    </row>
    <row r="323" spans="44:52" s="1" customFormat="1" x14ac:dyDescent="0.35">
      <c r="AR323" s="324"/>
      <c r="AZ323" s="326"/>
    </row>
    <row r="324" spans="44:52" s="1" customFormat="1" x14ac:dyDescent="0.35">
      <c r="AR324" s="324"/>
      <c r="AZ324" s="326"/>
    </row>
    <row r="325" spans="44:52" s="1" customFormat="1" x14ac:dyDescent="0.35">
      <c r="AR325" s="324"/>
      <c r="AZ325" s="326"/>
    </row>
    <row r="326" spans="44:52" s="1" customFormat="1" x14ac:dyDescent="0.35">
      <c r="AR326" s="324"/>
      <c r="AZ326" s="326"/>
    </row>
    <row r="327" spans="44:52" s="1" customFormat="1" x14ac:dyDescent="0.35">
      <c r="AR327" s="324"/>
      <c r="AZ327" s="326"/>
    </row>
    <row r="328" spans="44:52" s="1" customFormat="1" x14ac:dyDescent="0.35">
      <c r="AR328" s="324"/>
      <c r="AZ328" s="326"/>
    </row>
    <row r="329" spans="44:52" s="1" customFormat="1" x14ac:dyDescent="0.35">
      <c r="AR329" s="324"/>
      <c r="AZ329" s="326"/>
    </row>
    <row r="330" spans="44:52" s="1" customFormat="1" x14ac:dyDescent="0.35">
      <c r="AR330" s="324"/>
      <c r="AZ330" s="326"/>
    </row>
    <row r="331" spans="44:52" s="1" customFormat="1" x14ac:dyDescent="0.35">
      <c r="AR331" s="324"/>
      <c r="AZ331" s="326"/>
    </row>
    <row r="332" spans="44:52" s="1" customFormat="1" x14ac:dyDescent="0.35">
      <c r="AR332" s="324"/>
      <c r="AZ332" s="326"/>
    </row>
    <row r="333" spans="44:52" s="1" customFormat="1" x14ac:dyDescent="0.35">
      <c r="AR333" s="324"/>
      <c r="AZ333" s="326"/>
    </row>
    <row r="334" spans="44:52" s="1" customFormat="1" x14ac:dyDescent="0.35">
      <c r="AR334" s="324"/>
      <c r="AZ334" s="326"/>
    </row>
    <row r="335" spans="44:52" s="1" customFormat="1" x14ac:dyDescent="0.35">
      <c r="AR335" s="324"/>
      <c r="AZ335" s="326"/>
    </row>
    <row r="336" spans="44:52" s="1" customFormat="1" x14ac:dyDescent="0.35">
      <c r="AR336" s="324"/>
      <c r="AZ336" s="326"/>
    </row>
    <row r="337" spans="44:52" s="1" customFormat="1" x14ac:dyDescent="0.35">
      <c r="AR337" s="324"/>
      <c r="AZ337" s="326"/>
    </row>
    <row r="338" spans="44:52" s="1" customFormat="1" x14ac:dyDescent="0.35">
      <c r="AR338" s="324"/>
      <c r="AZ338" s="326"/>
    </row>
    <row r="339" spans="44:52" s="1" customFormat="1" x14ac:dyDescent="0.35">
      <c r="AR339" s="324"/>
      <c r="AZ339" s="326"/>
    </row>
    <row r="340" spans="44:52" s="1" customFormat="1" x14ac:dyDescent="0.35">
      <c r="AR340" s="324"/>
      <c r="AZ340" s="326"/>
    </row>
    <row r="341" spans="44:52" s="1" customFormat="1" x14ac:dyDescent="0.35">
      <c r="AR341" s="324"/>
      <c r="AZ341" s="326"/>
    </row>
    <row r="342" spans="44:52" s="1" customFormat="1" x14ac:dyDescent="0.35">
      <c r="AR342" s="324"/>
      <c r="AZ342" s="326"/>
    </row>
    <row r="343" spans="44:52" s="1" customFormat="1" x14ac:dyDescent="0.35">
      <c r="AR343" s="324"/>
      <c r="AZ343" s="326"/>
    </row>
    <row r="344" spans="44:52" s="1" customFormat="1" x14ac:dyDescent="0.35">
      <c r="AR344" s="324"/>
      <c r="AZ344" s="326"/>
    </row>
    <row r="345" spans="44:52" s="1" customFormat="1" x14ac:dyDescent="0.35">
      <c r="AR345" s="324"/>
      <c r="AZ345" s="326"/>
    </row>
    <row r="346" spans="44:52" s="1" customFormat="1" x14ac:dyDescent="0.35">
      <c r="AR346" s="324"/>
      <c r="AZ346" s="326"/>
    </row>
    <row r="347" spans="44:52" s="1" customFormat="1" x14ac:dyDescent="0.35">
      <c r="AR347" s="324"/>
      <c r="AZ347" s="326"/>
    </row>
    <row r="348" spans="44:52" s="1" customFormat="1" x14ac:dyDescent="0.35">
      <c r="AR348" s="324"/>
      <c r="AZ348" s="326"/>
    </row>
    <row r="349" spans="44:52" s="1" customFormat="1" x14ac:dyDescent="0.35">
      <c r="AR349" s="324"/>
      <c r="AZ349" s="326"/>
    </row>
    <row r="350" spans="44:52" s="1" customFormat="1" x14ac:dyDescent="0.35">
      <c r="AR350" s="324"/>
      <c r="AZ350" s="326"/>
    </row>
    <row r="351" spans="44:52" s="1" customFormat="1" x14ac:dyDescent="0.35">
      <c r="AR351" s="324"/>
      <c r="AZ351" s="326"/>
    </row>
    <row r="352" spans="44:52" s="1" customFormat="1" x14ac:dyDescent="0.35">
      <c r="AR352" s="324"/>
      <c r="AZ352" s="326"/>
    </row>
    <row r="353" spans="44:52" s="1" customFormat="1" x14ac:dyDescent="0.35">
      <c r="AR353" s="324"/>
      <c r="AZ353" s="326"/>
    </row>
    <row r="354" spans="44:52" s="1" customFormat="1" x14ac:dyDescent="0.35">
      <c r="AR354" s="324"/>
      <c r="AZ354" s="326"/>
    </row>
    <row r="355" spans="44:52" s="1" customFormat="1" x14ac:dyDescent="0.35">
      <c r="AR355" s="324"/>
      <c r="AZ355" s="326"/>
    </row>
    <row r="356" spans="44:52" s="1" customFormat="1" x14ac:dyDescent="0.35">
      <c r="AR356" s="324"/>
      <c r="AZ356" s="326"/>
    </row>
    <row r="357" spans="44:52" s="1" customFormat="1" x14ac:dyDescent="0.35">
      <c r="AR357" s="324"/>
      <c r="AZ357" s="326"/>
    </row>
    <row r="358" spans="44:52" s="1" customFormat="1" x14ac:dyDescent="0.35">
      <c r="AR358" s="324"/>
      <c r="AZ358" s="326"/>
    </row>
  </sheetData>
  <sheetProtection algorithmName="SHA-512" hashValue="wlnjFPwDCC8U2eoxNmdruqQQknQudbLHl9v+iSeiUMakWDjN4Y8br726rp0FzaCQVv43B7Ln6n/LOueD1Z1gXg==" saltValue="hBtaO2Ps6P2Tcwnz0QcP3w==" spinCount="100000" sheet="1" objects="1" scenarios="1"/>
  <mergeCells count="18">
    <mergeCell ref="C12:N12"/>
    <mergeCell ref="AD16:AO16"/>
    <mergeCell ref="F16:Q16"/>
    <mergeCell ref="R16:AC16"/>
    <mergeCell ref="AP16:AQ16"/>
    <mergeCell ref="C8:D8"/>
    <mergeCell ref="C2:D2"/>
    <mergeCell ref="C4:D4"/>
    <mergeCell ref="C6:D6"/>
    <mergeCell ref="E2:F2"/>
    <mergeCell ref="E4:F4"/>
    <mergeCell ref="E6:F6"/>
    <mergeCell ref="E8:F8"/>
    <mergeCell ref="B90:AQ90"/>
    <mergeCell ref="B91:AQ99"/>
    <mergeCell ref="B101:AQ101"/>
    <mergeCell ref="B102:AQ110"/>
    <mergeCell ref="B112:AQ112"/>
  </mergeCells>
  <phoneticPr fontId="46" type="noConversion"/>
  <conditionalFormatting sqref="A18:A24">
    <cfRule type="cellIs" dxfId="47" priority="36" operator="equal">
      <formula>FALSE</formula>
    </cfRule>
    <cfRule type="cellIs" dxfId="46" priority="35" operator="equal">
      <formula>TRUE</formula>
    </cfRule>
  </conditionalFormatting>
  <conditionalFormatting sqref="A26:A32">
    <cfRule type="cellIs" dxfId="45" priority="34" operator="equal">
      <formula>FALSE</formula>
    </cfRule>
    <cfRule type="cellIs" dxfId="44" priority="33" operator="equal">
      <formula>TRUE</formula>
    </cfRule>
  </conditionalFormatting>
  <conditionalFormatting sqref="A34:A40">
    <cfRule type="cellIs" dxfId="43" priority="32" operator="equal">
      <formula>FALSE</formula>
    </cfRule>
    <cfRule type="cellIs" dxfId="42" priority="31" operator="equal">
      <formula>TRUE</formula>
    </cfRule>
  </conditionalFormatting>
  <conditionalFormatting sqref="A42:A50">
    <cfRule type="cellIs" dxfId="41" priority="30" operator="equal">
      <formula>FALSE</formula>
    </cfRule>
    <cfRule type="cellIs" dxfId="40" priority="29" operator="equal">
      <formula>TRUE</formula>
    </cfRule>
  </conditionalFormatting>
  <conditionalFormatting sqref="A52">
    <cfRule type="cellIs" dxfId="39" priority="38" operator="equal">
      <formula>FALSE</formula>
    </cfRule>
    <cfRule type="cellIs" dxfId="38" priority="37" operator="equal">
      <formula>TRUE</formula>
    </cfRule>
  </conditionalFormatting>
  <conditionalFormatting sqref="A54:A61">
    <cfRule type="cellIs" dxfId="37" priority="28" operator="equal">
      <formula>FALSE</formula>
    </cfRule>
    <cfRule type="cellIs" dxfId="36" priority="27" operator="equal">
      <formula>TRUE</formula>
    </cfRule>
  </conditionalFormatting>
  <conditionalFormatting sqref="A63:A67">
    <cfRule type="cellIs" dxfId="35" priority="26" operator="equal">
      <formula>FALSE</formula>
    </cfRule>
    <cfRule type="cellIs" dxfId="34" priority="25" operator="equal">
      <formula>TRUE</formula>
    </cfRule>
  </conditionalFormatting>
  <conditionalFormatting sqref="A69:A73">
    <cfRule type="cellIs" dxfId="33" priority="24" operator="equal">
      <formula>FALSE</formula>
    </cfRule>
    <cfRule type="cellIs" dxfId="32" priority="23" operator="equal">
      <formula>TRUE</formula>
    </cfRule>
  </conditionalFormatting>
  <conditionalFormatting sqref="A75">
    <cfRule type="cellIs" dxfId="31" priority="21" operator="equal">
      <formula>TRUE</formula>
    </cfRule>
    <cfRule type="cellIs" dxfId="30" priority="22" operator="equal">
      <formula>FALSE</formula>
    </cfRule>
  </conditionalFormatting>
  <conditionalFormatting sqref="A77">
    <cfRule type="cellIs" dxfId="29" priority="20" operator="equal">
      <formula>FALSE</formula>
    </cfRule>
    <cfRule type="cellIs" dxfId="28" priority="19" operator="equal">
      <formula>TRUE</formula>
    </cfRule>
  </conditionalFormatting>
  <conditionalFormatting sqref="A79">
    <cfRule type="cellIs" dxfId="27" priority="18" operator="equal">
      <formula>FALSE</formula>
    </cfRule>
    <cfRule type="cellIs" dxfId="26" priority="17" operator="equal">
      <formula>TRUE</formula>
    </cfRule>
  </conditionalFormatting>
  <conditionalFormatting sqref="A81">
    <cfRule type="cellIs" dxfId="25" priority="12" operator="equal">
      <formula>FALSE</formula>
    </cfRule>
    <cfRule type="cellIs" dxfId="24" priority="11" operator="equal">
      <formula>TRUE</formula>
    </cfRule>
  </conditionalFormatting>
  <conditionalFormatting sqref="A83">
    <cfRule type="cellIs" dxfId="23" priority="16" operator="equal">
      <formula>FALSE</formula>
    </cfRule>
    <cfRule type="cellIs" dxfId="22" priority="15" operator="equal">
      <formula>TRUE</formula>
    </cfRule>
  </conditionalFormatting>
  <conditionalFormatting sqref="I6">
    <cfRule type="cellIs" dxfId="21" priority="2" operator="equal">
      <formula>"Warning: Errors detected"</formula>
    </cfRule>
    <cfRule type="containsText" dxfId="20" priority="1" operator="containsText" text="WORKBOOK:   No Errors Detected">
      <formula>NOT(ISERROR(SEARCH("WORKBOOK:   No Errors Detected",I6)))</formula>
    </cfRule>
  </conditionalFormatting>
  <conditionalFormatting sqref="AS86">
    <cfRule type="containsText" dxfId="19" priority="3" operator="containsText" text="FALSE">
      <formula>NOT(ISERROR(SEARCH("FALSE",AS86)))</formula>
    </cfRule>
    <cfRule type="cellIs" dxfId="18" priority="6" operator="equal">
      <formula>FALSE</formula>
    </cfRule>
    <cfRule type="cellIs" dxfId="17" priority="5" operator="equal">
      <formula>TRUE</formula>
    </cfRule>
    <cfRule type="containsText" dxfId="16" priority="4" operator="containsText" text="TRUE">
      <formula>NOT(ISERROR(SEARCH("TRUE",AS86)))</formula>
    </cfRule>
  </conditionalFormatting>
  <conditionalFormatting sqref="BB83:BC83">
    <cfRule type="cellIs" dxfId="15" priority="14" operator="equal">
      <formula>FALSE</formula>
    </cfRule>
    <cfRule type="cellIs" dxfId="14" priority="13" operator="equal">
      <formula>TRUE</formula>
    </cfRule>
    <cfRule type="containsText" dxfId="13" priority="8" operator="containsText" text="TRUE">
      <formula>NOT(ISERROR(SEARCH("TRUE",BB83)))</formula>
    </cfRule>
    <cfRule type="containsText" dxfId="12" priority="7" operator="containsText" text="FALSE">
      <formula>NOT(ISERROR(SEARCH("FALSE",BB83)))</formula>
    </cfRule>
  </conditionalFormatting>
  <dataValidations count="2">
    <dataValidation type="decimal" allowBlank="1" showInputMessage="1" showErrorMessage="1" sqref="F26:AO31 C36:D36 K23 J20:O20 P20:Q21 J22:J23 R20:AO23 F20:I23 E34:AO39 E42:AO49 E54:AO60 E63:AO66 E69:AO72 E75:AO75" xr:uid="{00000000-0002-0000-0100-000000000000}">
      <formula1>-1000000000</formula1>
      <formula2>1000000000</formula2>
    </dataValidation>
    <dataValidation type="decimal" allowBlank="1" showInputMessage="1" showErrorMessage="1" sqref="E20" xr:uid="{EE83BB0E-CC4E-4557-83DF-3BD05741041F}">
      <formula1>0</formula1>
      <formula2>100000000000000</formula2>
    </dataValidation>
  </dataValidations>
  <pageMargins left="0.7" right="0.7" top="0.75" bottom="0.75" header="0.3" footer="0.3"/>
  <pageSetup orientation="portrait" r:id="rId1"/>
  <headerFooter>
    <oddHeader>&amp;C&amp;"Aptos"&amp;12&amp;K000000 Official - DWP Use Only&amp;1#_x000D_</oddHeader>
    <oddFooter>&amp;C_x000D_&amp;1#&amp;"Aptos"&amp;12&amp;K000000 Official - DWP Use Only</oddFooter>
  </headerFooter>
  <ignoredErrors>
    <ignoredError sqref="B7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191C-3031-4776-ACF8-E0D6C0653479}">
  <sheetPr codeName="Sheet7">
    <tabColor rgb="FF92D050"/>
  </sheetPr>
  <dimension ref="A1:BH112"/>
  <sheetViews>
    <sheetView showGridLines="0" topLeftCell="A4" zoomScaleNormal="100" workbookViewId="0">
      <selection activeCell="E8" sqref="E8:G8"/>
    </sheetView>
  </sheetViews>
  <sheetFormatPr defaultColWidth="8.7265625" defaultRowHeight="14.5" x14ac:dyDescent="0.35"/>
  <cols>
    <col min="2" max="2" width="3.54296875" customWidth="1"/>
    <col min="3" max="43" width="16.1796875" customWidth="1"/>
    <col min="44" max="44" width="18.1796875" bestFit="1" customWidth="1"/>
  </cols>
  <sheetData>
    <row r="1" spans="1:60" ht="15.5" x14ac:dyDescent="0.35">
      <c r="A1" s="113"/>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row>
    <row r="2" spans="1:60" s="1" customFormat="1" ht="30" customHeight="1" x14ac:dyDescent="0.35">
      <c r="C2" s="444" t="str">
        <f>'1. Declaration'!C2</f>
        <v>GRANT COST REGISTER</v>
      </c>
      <c r="D2" s="445"/>
      <c r="E2" s="447" t="str">
        <f>+'1. Declaration'!E2</f>
        <v>Jobs Guarantee</v>
      </c>
      <c r="F2" s="445"/>
      <c r="G2" s="448"/>
    </row>
    <row r="3" spans="1:60" s="1" customFormat="1" ht="12" customHeight="1" x14ac:dyDescent="0.35">
      <c r="C3" s="57"/>
      <c r="D3" s="57"/>
      <c r="E3" s="57"/>
      <c r="F3" s="57"/>
    </row>
    <row r="4" spans="1:60" s="1" customFormat="1" ht="30" customHeight="1" x14ac:dyDescent="0.35">
      <c r="C4" s="444" t="str" cm="1">
        <f t="array" ref="C4:D4">'1. Declaration'!C4:D4</f>
        <v>BIDDER NAME:</v>
      </c>
      <c r="D4" s="445">
        <v>0</v>
      </c>
      <c r="E4" s="447">
        <f>+'1. Declaration'!E4</f>
        <v>0</v>
      </c>
      <c r="F4" s="445"/>
      <c r="G4" s="448"/>
    </row>
    <row r="5" spans="1:60" s="1" customFormat="1" ht="12" customHeight="1" x14ac:dyDescent="0.35">
      <c r="C5" s="57"/>
      <c r="D5" s="57"/>
      <c r="E5" s="57"/>
      <c r="F5" s="57"/>
      <c r="I5" s="120"/>
      <c r="J5" s="120"/>
      <c r="K5" s="120"/>
      <c r="L5" s="120"/>
    </row>
    <row r="6" spans="1:60" s="18" customFormat="1" ht="30" customHeight="1" x14ac:dyDescent="0.35">
      <c r="A6" s="120"/>
      <c r="B6" s="120"/>
      <c r="C6" s="444" t="s">
        <v>60</v>
      </c>
      <c r="D6" s="445"/>
      <c r="E6" s="447" t="str">
        <f ca="1">MID(CELL("filename",B2),FIND("]",CELL("filename",B2))+1,99)</f>
        <v>6. Volumes</v>
      </c>
      <c r="F6" s="445"/>
      <c r="G6" s="448"/>
      <c r="H6" s="139"/>
      <c r="I6" s="45" t="s">
        <v>238</v>
      </c>
      <c r="J6" s="45"/>
      <c r="K6" s="45"/>
      <c r="L6" s="200">
        <f ca="1">+'Error Checks'!E23</f>
        <v>0</v>
      </c>
      <c r="M6" s="120"/>
      <c r="N6" s="120"/>
      <c r="O6" s="120"/>
      <c r="P6" s="120"/>
      <c r="Q6" s="120"/>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
      <c r="AV6" s="1"/>
      <c r="AW6" s="120"/>
      <c r="AX6" s="120"/>
      <c r="AY6" s="120"/>
      <c r="AZ6" s="120"/>
      <c r="BA6" s="120"/>
      <c r="BB6" s="120"/>
      <c r="BC6" s="120"/>
      <c r="BD6" s="120"/>
      <c r="BE6" s="120"/>
      <c r="BF6" s="120"/>
      <c r="BG6" s="120"/>
    </row>
    <row r="7" spans="1:60" s="1" customFormat="1" ht="12" customHeight="1" x14ac:dyDescent="0.35">
      <c r="C7" s="57"/>
      <c r="D7" s="57"/>
      <c r="E7" s="57"/>
      <c r="F7" s="57"/>
      <c r="I7" s="120"/>
      <c r="J7" s="120"/>
      <c r="K7" s="120"/>
      <c r="L7" s="120"/>
    </row>
    <row r="8" spans="1:60" s="1" customFormat="1" ht="30" customHeight="1" x14ac:dyDescent="0.35">
      <c r="C8" s="444" t="s">
        <v>285</v>
      </c>
      <c r="D8" s="588"/>
      <c r="E8" s="447">
        <f>+'1. Declaration'!E8</f>
        <v>0</v>
      </c>
      <c r="F8" s="445"/>
      <c r="G8" s="448"/>
      <c r="I8" s="45" t="s">
        <v>61</v>
      </c>
      <c r="J8" s="55"/>
      <c r="K8" s="55"/>
      <c r="L8" s="200">
        <f>COUNTIF(A18:A171,FALSE)+COUNTIF(AO13:AO166,FALSE)</f>
        <v>0</v>
      </c>
    </row>
    <row r="9" spans="1:60" s="18" customFormat="1" ht="12" customHeight="1" x14ac:dyDescent="0.35">
      <c r="A9" s="120"/>
      <c r="B9" s="120"/>
      <c r="C9" s="120"/>
      <c r="D9" s="120"/>
      <c r="E9" s="120"/>
      <c r="F9" s="120"/>
      <c r="G9" s="120"/>
      <c r="H9" s="139"/>
      <c r="I9" s="120"/>
      <c r="J9" s="120"/>
      <c r="K9" s="120"/>
      <c r="L9" s="120"/>
      <c r="M9" s="120"/>
      <c r="N9" s="120"/>
      <c r="O9" s="120"/>
      <c r="P9" s="120"/>
      <c r="Q9" s="120"/>
      <c r="R9" s="120"/>
      <c r="S9" s="120"/>
      <c r="T9" s="120"/>
      <c r="U9" s="120"/>
      <c r="V9" s="120"/>
      <c r="W9" s="120"/>
      <c r="X9" s="120"/>
      <c r="Y9" s="14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350"/>
      <c r="BB9" s="120"/>
      <c r="BC9" s="120"/>
      <c r="BD9" s="120"/>
      <c r="BE9" s="120"/>
      <c r="BF9" s="120"/>
      <c r="BG9" s="120"/>
      <c r="BH9" s="120"/>
    </row>
    <row r="10" spans="1:60" s="18" customFormat="1" ht="12" customHeight="1" x14ac:dyDescent="0.35">
      <c r="A10" s="120"/>
      <c r="B10" s="120"/>
      <c r="C10" s="120"/>
      <c r="D10" s="120"/>
      <c r="E10" s="120"/>
      <c r="F10" s="120"/>
      <c r="G10" s="120"/>
      <c r="H10" s="139"/>
      <c r="I10" s="120"/>
      <c r="J10" s="120"/>
      <c r="K10" s="120"/>
      <c r="L10" s="120"/>
      <c r="M10" s="120"/>
      <c r="N10" s="120"/>
      <c r="O10" s="120"/>
      <c r="P10" s="120"/>
      <c r="Q10" s="120"/>
      <c r="R10" s="120"/>
      <c r="S10" s="120"/>
      <c r="T10" s="120"/>
      <c r="U10" s="120"/>
      <c r="V10" s="120"/>
      <c r="W10" s="120"/>
      <c r="X10" s="120"/>
      <c r="Y10" s="14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350"/>
      <c r="BB10" s="120"/>
      <c r="BC10" s="120"/>
      <c r="BD10" s="120"/>
      <c r="BE10" s="120"/>
      <c r="BF10" s="120"/>
      <c r="BG10" s="120"/>
      <c r="BH10" s="120"/>
    </row>
    <row r="11" spans="1:60" s="18" customFormat="1" ht="18" x14ac:dyDescent="0.4">
      <c r="A11" s="120"/>
      <c r="B11" s="120"/>
      <c r="C11" s="288" t="s">
        <v>237</v>
      </c>
      <c r="D11" s="120"/>
      <c r="E11" s="120"/>
      <c r="F11" s="120"/>
      <c r="G11" s="120"/>
      <c r="H11" s="139"/>
      <c r="I11" s="120"/>
      <c r="J11" s="120"/>
      <c r="K11" s="120"/>
      <c r="L11" s="120"/>
      <c r="M11" s="120"/>
      <c r="N11" s="120"/>
      <c r="O11" s="120"/>
      <c r="P11" s="120"/>
      <c r="Q11" s="120"/>
      <c r="R11" s="120"/>
      <c r="S11" s="120"/>
      <c r="T11" s="120"/>
      <c r="U11" s="120"/>
      <c r="V11" s="120"/>
      <c r="W11" s="120"/>
      <c r="X11" s="120"/>
      <c r="Y11" s="14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350"/>
      <c r="BB11" s="120"/>
      <c r="BC11" s="120"/>
      <c r="BD11" s="120"/>
      <c r="BE11" s="120"/>
      <c r="BF11" s="120"/>
      <c r="BG11" s="120"/>
      <c r="BH11" s="120"/>
    </row>
    <row r="12" spans="1:60" ht="15.5" x14ac:dyDescent="0.35">
      <c r="A12" s="113"/>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BA12" s="351"/>
    </row>
    <row r="13" spans="1:60" ht="33" customHeight="1" x14ac:dyDescent="0.35">
      <c r="A13" s="113"/>
      <c r="B13" s="113"/>
      <c r="C13" s="644" t="s">
        <v>390</v>
      </c>
      <c r="D13" s="645"/>
      <c r="E13" s="645"/>
      <c r="F13" s="645"/>
      <c r="G13" s="645"/>
      <c r="H13" s="645"/>
      <c r="I13" s="645"/>
      <c r="J13" s="645"/>
      <c r="K13" s="645"/>
      <c r="L13" s="646"/>
      <c r="M13" s="352"/>
      <c r="N13" s="353"/>
      <c r="O13" s="353"/>
      <c r="P13" s="353"/>
      <c r="Q13" s="353"/>
      <c r="R13" s="353"/>
      <c r="S13" s="353"/>
      <c r="T13" s="354"/>
      <c r="U13" s="354"/>
      <c r="V13" s="354"/>
      <c r="W13" s="355"/>
      <c r="X13" s="355"/>
      <c r="Y13" s="355"/>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113"/>
      <c r="BA13" s="351"/>
      <c r="BC13" s="356"/>
      <c r="BD13" s="356"/>
      <c r="BE13" s="356"/>
      <c r="BF13" s="357"/>
      <c r="BG13" s="357"/>
      <c r="BH13" s="357"/>
    </row>
    <row r="14" spans="1:60" ht="15.65" customHeight="1" x14ac:dyDescent="0.35">
      <c r="A14" s="113"/>
      <c r="B14" s="113"/>
      <c r="C14" s="647"/>
      <c r="D14" s="648"/>
      <c r="E14" s="648"/>
      <c r="F14" s="648"/>
      <c r="G14" s="648"/>
      <c r="H14" s="648"/>
      <c r="I14" s="648"/>
      <c r="J14" s="648"/>
      <c r="K14" s="648"/>
      <c r="L14" s="649"/>
      <c r="M14" s="352"/>
      <c r="N14" s="353"/>
      <c r="O14" s="353"/>
      <c r="P14" s="353"/>
      <c r="Q14" s="353"/>
      <c r="R14" s="353"/>
      <c r="S14" s="353"/>
      <c r="T14" s="354"/>
      <c r="U14" s="354"/>
      <c r="V14" s="354"/>
      <c r="W14" s="355"/>
      <c r="X14" s="355"/>
      <c r="Y14" s="355"/>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BA14" s="351"/>
      <c r="BC14" s="356"/>
      <c r="BD14" s="356"/>
      <c r="BE14" s="356"/>
      <c r="BF14" s="357"/>
      <c r="BG14" s="357"/>
    </row>
    <row r="15" spans="1:60" ht="15.65" customHeight="1" x14ac:dyDescent="0.35">
      <c r="A15" s="113"/>
      <c r="B15" s="113"/>
      <c r="C15" s="647"/>
      <c r="D15" s="648"/>
      <c r="E15" s="648"/>
      <c r="F15" s="648"/>
      <c r="G15" s="648"/>
      <c r="H15" s="648"/>
      <c r="I15" s="648"/>
      <c r="J15" s="648"/>
      <c r="K15" s="648"/>
      <c r="L15" s="649"/>
      <c r="M15" s="352"/>
      <c r="N15" s="353"/>
      <c r="O15" s="353"/>
      <c r="P15" s="353"/>
      <c r="Q15" s="353"/>
      <c r="R15" s="353"/>
      <c r="S15" s="353"/>
      <c r="T15" s="354"/>
      <c r="U15" s="354"/>
      <c r="V15" s="354"/>
      <c r="W15" s="355"/>
      <c r="X15" s="355"/>
      <c r="Y15" s="355"/>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BA15" s="351"/>
      <c r="BC15" s="356"/>
      <c r="BD15" s="356"/>
      <c r="BE15" s="356"/>
      <c r="BF15" s="357"/>
      <c r="BG15" s="357"/>
    </row>
    <row r="16" spans="1:60" ht="15.65" customHeight="1" x14ac:dyDescent="0.35">
      <c r="A16" s="113"/>
      <c r="B16" s="113"/>
      <c r="C16" s="647"/>
      <c r="D16" s="648"/>
      <c r="E16" s="648"/>
      <c r="F16" s="648"/>
      <c r="G16" s="648"/>
      <c r="H16" s="648"/>
      <c r="I16" s="648"/>
      <c r="J16" s="648"/>
      <c r="K16" s="648"/>
      <c r="L16" s="649"/>
      <c r="M16" s="352"/>
      <c r="N16" s="353"/>
      <c r="O16" s="353"/>
      <c r="P16" s="353"/>
      <c r="Q16" s="353"/>
      <c r="R16" s="353"/>
      <c r="S16" s="353"/>
      <c r="T16" s="354"/>
      <c r="U16" s="354"/>
      <c r="V16" s="354"/>
      <c r="W16" s="355"/>
      <c r="X16" s="355"/>
      <c r="Y16" s="355"/>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BA16" s="351"/>
      <c r="BC16" s="356"/>
      <c r="BD16" s="356"/>
      <c r="BE16" s="356"/>
      <c r="BF16" s="357"/>
      <c r="BG16" s="357"/>
    </row>
    <row r="17" spans="1:60" ht="15.65" customHeight="1" x14ac:dyDescent="0.35">
      <c r="A17" s="113"/>
      <c r="B17" s="113"/>
      <c r="C17" s="647"/>
      <c r="D17" s="648"/>
      <c r="E17" s="648"/>
      <c r="F17" s="648"/>
      <c r="G17" s="648"/>
      <c r="H17" s="648"/>
      <c r="I17" s="648"/>
      <c r="J17" s="648"/>
      <c r="K17" s="648"/>
      <c r="L17" s="649"/>
      <c r="M17" s="352"/>
      <c r="N17" s="353"/>
      <c r="O17" s="353"/>
      <c r="P17" s="353"/>
      <c r="Q17" s="353"/>
      <c r="R17" s="353"/>
      <c r="S17" s="353"/>
      <c r="T17" s="354"/>
      <c r="U17" s="354"/>
      <c r="V17" s="354"/>
      <c r="W17" s="355"/>
      <c r="X17" s="355"/>
      <c r="Y17" s="355"/>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BA17" s="351"/>
      <c r="BC17" s="356"/>
      <c r="BD17" s="356"/>
      <c r="BE17" s="356"/>
      <c r="BF17" s="357"/>
      <c r="BG17" s="357"/>
    </row>
    <row r="18" spans="1:60" ht="15.5" x14ac:dyDescent="0.35">
      <c r="A18" s="113"/>
      <c r="B18" s="113"/>
      <c r="C18" s="647"/>
      <c r="D18" s="648"/>
      <c r="E18" s="648"/>
      <c r="F18" s="648"/>
      <c r="G18" s="648"/>
      <c r="H18" s="648"/>
      <c r="I18" s="648"/>
      <c r="J18" s="648"/>
      <c r="K18" s="648"/>
      <c r="L18" s="649"/>
      <c r="M18" s="352"/>
      <c r="N18" s="353"/>
      <c r="O18" s="353"/>
      <c r="P18" s="353"/>
      <c r="Q18" s="353"/>
      <c r="R18" s="353"/>
      <c r="S18" s="353"/>
      <c r="T18" s="354"/>
      <c r="U18" s="354"/>
      <c r="V18" s="354"/>
      <c r="W18" s="355"/>
      <c r="X18" s="355"/>
      <c r="Y18" s="355"/>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BA18" s="351"/>
      <c r="BC18" s="356"/>
      <c r="BD18" s="356"/>
      <c r="BE18" s="356"/>
      <c r="BF18" s="357"/>
      <c r="BG18" s="357"/>
    </row>
    <row r="19" spans="1:60" ht="9.65" customHeight="1" x14ac:dyDescent="0.35">
      <c r="A19" s="113"/>
      <c r="B19" s="113"/>
      <c r="C19" s="650"/>
      <c r="D19" s="651"/>
      <c r="E19" s="651"/>
      <c r="F19" s="651"/>
      <c r="G19" s="651"/>
      <c r="H19" s="651"/>
      <c r="I19" s="651"/>
      <c r="J19" s="651"/>
      <c r="K19" s="651"/>
      <c r="L19" s="652"/>
      <c r="M19" s="352"/>
      <c r="N19" s="353"/>
      <c r="O19" s="353"/>
      <c r="P19" s="353"/>
      <c r="Q19" s="353"/>
      <c r="R19" s="353"/>
      <c r="S19" s="353"/>
      <c r="T19" s="354"/>
      <c r="U19" s="354"/>
      <c r="V19" s="354"/>
      <c r="W19" s="355"/>
      <c r="X19" s="355"/>
      <c r="Y19" s="355"/>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BA19" s="351"/>
      <c r="BE19" s="356"/>
      <c r="BF19" s="357"/>
      <c r="BG19" s="357"/>
    </row>
    <row r="20" spans="1:60" ht="9.65" customHeight="1" x14ac:dyDescent="0.35">
      <c r="A20" s="113"/>
      <c r="B20" s="113"/>
      <c r="C20" s="358"/>
      <c r="D20" s="358"/>
      <c r="E20" s="358"/>
      <c r="F20" s="358"/>
      <c r="G20" s="358"/>
      <c r="H20" s="358"/>
      <c r="I20" s="358"/>
      <c r="J20" s="358"/>
      <c r="K20" s="358"/>
      <c r="L20" s="358"/>
      <c r="M20" s="353"/>
      <c r="N20" s="353"/>
      <c r="O20" s="353"/>
      <c r="P20" s="353"/>
      <c r="Q20" s="353"/>
      <c r="R20" s="353"/>
      <c r="S20" s="353"/>
      <c r="T20" s="354"/>
      <c r="U20" s="354"/>
      <c r="V20" s="354"/>
      <c r="W20" s="355"/>
      <c r="X20" s="355"/>
      <c r="Y20" s="355"/>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BA20" s="351"/>
      <c r="BE20" s="356"/>
      <c r="BF20" s="357"/>
      <c r="BG20" s="357"/>
    </row>
    <row r="21" spans="1:60" s="362" customFormat="1" ht="30" customHeight="1" x14ac:dyDescent="0.35">
      <c r="A21" s="359"/>
      <c r="B21" s="359"/>
      <c r="C21" s="638" t="s">
        <v>374</v>
      </c>
      <c r="D21" s="639"/>
      <c r="E21" s="640"/>
      <c r="F21" s="641">
        <f>E8</f>
        <v>0</v>
      </c>
      <c r="G21" s="642"/>
      <c r="H21" s="643"/>
      <c r="I21" s="360">
        <f>IFERROR(_xlfn.XLOOKUP(F21,'Volume By DA'!L2:L26,'Volume By DA'!M2:M26),0)</f>
        <v>0</v>
      </c>
      <c r="J21" s="359"/>
      <c r="K21" s="359"/>
      <c r="L21" s="359"/>
      <c r="M21" s="359"/>
      <c r="N21" s="359"/>
      <c r="O21" s="359"/>
      <c r="P21" s="359"/>
      <c r="Q21" s="359"/>
      <c r="R21" s="359"/>
      <c r="S21" s="359"/>
      <c r="T21" s="359"/>
      <c r="U21" s="359"/>
      <c r="V21" s="359"/>
      <c r="W21" s="359"/>
      <c r="X21" s="359"/>
      <c r="Y21" s="361"/>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row>
    <row r="22" spans="1:60" s="365" customFormat="1" ht="15.5" x14ac:dyDescent="0.35">
      <c r="A22" s="356"/>
      <c r="B22" s="356"/>
      <c r="C22" s="356"/>
      <c r="D22" s="356"/>
      <c r="E22" s="356"/>
      <c r="F22" s="356"/>
      <c r="G22" s="363"/>
      <c r="H22" s="356"/>
      <c r="I22" s="356"/>
      <c r="J22" s="356"/>
      <c r="K22" s="356"/>
      <c r="L22" s="356"/>
      <c r="M22" s="356"/>
      <c r="N22" s="356"/>
      <c r="O22" s="356"/>
      <c r="P22" s="356"/>
      <c r="Q22" s="356"/>
      <c r="R22" s="356"/>
      <c r="S22" s="356"/>
      <c r="T22" s="354"/>
      <c r="U22" s="354"/>
      <c r="V22" s="354"/>
      <c r="W22" s="355"/>
      <c r="X22" s="355"/>
      <c r="Y22" s="355"/>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64"/>
      <c r="BB22" s="356"/>
      <c r="BC22" s="356"/>
      <c r="BD22" s="356"/>
      <c r="BE22" s="356"/>
      <c r="BF22" s="357"/>
      <c r="BG22" s="357"/>
    </row>
    <row r="23" spans="1:60" ht="30" customHeight="1" x14ac:dyDescent="0.35">
      <c r="A23" s="113"/>
      <c r="B23" s="356"/>
      <c r="C23" s="614" t="s">
        <v>82</v>
      </c>
      <c r="D23" s="615"/>
      <c r="E23" s="615"/>
      <c r="F23" s="615"/>
      <c r="G23" s="615"/>
      <c r="H23" s="615"/>
      <c r="I23" s="615"/>
      <c r="J23" s="615"/>
      <c r="K23" s="615"/>
      <c r="L23" s="615"/>
      <c r="M23" s="615"/>
      <c r="N23" s="616"/>
      <c r="O23" s="614" t="s">
        <v>83</v>
      </c>
      <c r="P23" s="615"/>
      <c r="Q23" s="615"/>
      <c r="R23" s="615"/>
      <c r="S23" s="615"/>
      <c r="T23" s="615"/>
      <c r="U23" s="615"/>
      <c r="V23" s="615"/>
      <c r="W23" s="615"/>
      <c r="X23" s="615"/>
      <c r="Y23" s="615"/>
      <c r="Z23" s="616"/>
      <c r="AA23" s="614" t="s">
        <v>84</v>
      </c>
      <c r="AB23" s="615"/>
      <c r="AC23" s="615"/>
      <c r="AD23" s="615"/>
      <c r="AE23" s="615"/>
      <c r="AF23" s="615"/>
      <c r="AG23" s="615"/>
      <c r="AH23" s="615"/>
      <c r="AI23" s="615"/>
      <c r="AJ23" s="615"/>
      <c r="AK23" s="615"/>
      <c r="AL23" s="615"/>
      <c r="AM23" s="125"/>
      <c r="AN23" s="125"/>
      <c r="AO23" s="125"/>
      <c r="AP23" s="125"/>
      <c r="AQ23" s="125"/>
      <c r="AR23" s="125"/>
    </row>
    <row r="24" spans="1:60" ht="15.5" x14ac:dyDescent="0.35">
      <c r="A24" s="113"/>
      <c r="B24" s="366"/>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row>
    <row r="25" spans="1:60" s="371" customFormat="1" ht="30" customHeight="1" x14ac:dyDescent="0.35">
      <c r="A25" s="367"/>
      <c r="B25" s="368"/>
      <c r="C25" s="369">
        <v>46327</v>
      </c>
      <c r="D25" s="369">
        <f t="shared" ref="D25:K25" si="0">C25+31</f>
        <v>46358</v>
      </c>
      <c r="E25" s="369">
        <f t="shared" si="0"/>
        <v>46389</v>
      </c>
      <c r="F25" s="369">
        <f t="shared" si="0"/>
        <v>46420</v>
      </c>
      <c r="G25" s="369">
        <f t="shared" si="0"/>
        <v>46451</v>
      </c>
      <c r="H25" s="369">
        <f t="shared" si="0"/>
        <v>46482</v>
      </c>
      <c r="I25" s="369">
        <f t="shared" si="0"/>
        <v>46513</v>
      </c>
      <c r="J25" s="369">
        <f t="shared" si="0"/>
        <v>46544</v>
      </c>
      <c r="K25" s="369">
        <f t="shared" si="0"/>
        <v>46575</v>
      </c>
      <c r="L25" s="369">
        <f t="shared" ref="L25:V25" si="1">K25+31</f>
        <v>46606</v>
      </c>
      <c r="M25" s="369">
        <f t="shared" si="1"/>
        <v>46637</v>
      </c>
      <c r="N25" s="369">
        <f t="shared" si="1"/>
        <v>46668</v>
      </c>
      <c r="O25" s="369">
        <f t="shared" si="1"/>
        <v>46699</v>
      </c>
      <c r="P25" s="369">
        <f t="shared" si="1"/>
        <v>46730</v>
      </c>
      <c r="Q25" s="369">
        <f t="shared" si="1"/>
        <v>46761</v>
      </c>
      <c r="R25" s="369">
        <f t="shared" si="1"/>
        <v>46792</v>
      </c>
      <c r="S25" s="369">
        <f t="shared" si="1"/>
        <v>46823</v>
      </c>
      <c r="T25" s="369">
        <f t="shared" si="1"/>
        <v>46854</v>
      </c>
      <c r="U25" s="369">
        <f t="shared" si="1"/>
        <v>46885</v>
      </c>
      <c r="V25" s="369">
        <f t="shared" si="1"/>
        <v>46916</v>
      </c>
      <c r="W25" s="369">
        <f t="shared" ref="W25" si="2">V25+31</f>
        <v>46947</v>
      </c>
      <c r="X25" s="369">
        <f t="shared" ref="X25" si="3">W25+31</f>
        <v>46978</v>
      </c>
      <c r="Y25" s="369">
        <f t="shared" ref="Y25" si="4">X25+31</f>
        <v>47009</v>
      </c>
      <c r="Z25" s="369">
        <f t="shared" ref="Z25" si="5">Y25+31</f>
        <v>47040</v>
      </c>
      <c r="AA25" s="369">
        <f t="shared" ref="AA25" si="6">Z25+31</f>
        <v>47071</v>
      </c>
      <c r="AB25" s="369">
        <f t="shared" ref="AB25" si="7">AA25+31</f>
        <v>47102</v>
      </c>
      <c r="AC25" s="369">
        <f t="shared" ref="AC25" si="8">AB25+31</f>
        <v>47133</v>
      </c>
      <c r="AD25" s="369">
        <f t="shared" ref="AD25" si="9">AC25+31</f>
        <v>47164</v>
      </c>
      <c r="AE25" s="369">
        <f t="shared" ref="AE25" si="10">AD25+31</f>
        <v>47195</v>
      </c>
      <c r="AF25" s="369">
        <f t="shared" ref="AF25" si="11">AE25+31</f>
        <v>47226</v>
      </c>
      <c r="AG25" s="369">
        <f t="shared" ref="AG25" si="12">AF25+31</f>
        <v>47257</v>
      </c>
      <c r="AH25" s="369">
        <f t="shared" ref="AH25" si="13">AG25+31</f>
        <v>47288</v>
      </c>
      <c r="AI25" s="369">
        <f t="shared" ref="AI25" si="14">AH25+31</f>
        <v>47319</v>
      </c>
      <c r="AJ25" s="369">
        <f t="shared" ref="AJ25" si="15">AI25+31</f>
        <v>47350</v>
      </c>
      <c r="AK25" s="369">
        <f t="shared" ref="AK25" si="16">AJ25+31</f>
        <v>47381</v>
      </c>
      <c r="AL25" s="369">
        <f t="shared" ref="AL25" si="17">AK25+31</f>
        <v>47412</v>
      </c>
      <c r="AM25" s="369" t="s">
        <v>32</v>
      </c>
      <c r="AN25" s="370"/>
      <c r="AO25" s="370"/>
      <c r="AP25" s="370"/>
      <c r="AQ25" s="370"/>
      <c r="AR25" s="370"/>
    </row>
    <row r="26" spans="1:60" s="371" customFormat="1" ht="30" customHeight="1" x14ac:dyDescent="0.35">
      <c r="A26" s="143" t="b">
        <f>IF(--ISERROR(SUM(C26:AM26))=0,TRUE,FALSE)</f>
        <v>1</v>
      </c>
      <c r="B26" s="368"/>
      <c r="C26" s="204">
        <v>0</v>
      </c>
      <c r="D26" s="204">
        <v>0</v>
      </c>
      <c r="E26" s="204">
        <v>0</v>
      </c>
      <c r="F26" s="204">
        <v>0</v>
      </c>
      <c r="G26" s="204">
        <v>0</v>
      </c>
      <c r="H26" s="204">
        <v>0</v>
      </c>
      <c r="I26" s="204">
        <v>0</v>
      </c>
      <c r="J26" s="204">
        <v>0</v>
      </c>
      <c r="K26" s="204">
        <v>0</v>
      </c>
      <c r="L26" s="204">
        <v>0</v>
      </c>
      <c r="M26" s="204">
        <v>0</v>
      </c>
      <c r="N26" s="204">
        <v>0</v>
      </c>
      <c r="O26" s="204">
        <v>0</v>
      </c>
      <c r="P26" s="204">
        <v>0</v>
      </c>
      <c r="Q26" s="204">
        <v>0</v>
      </c>
      <c r="R26" s="204">
        <v>0</v>
      </c>
      <c r="S26" s="204">
        <v>0</v>
      </c>
      <c r="T26" s="204">
        <v>0</v>
      </c>
      <c r="U26" s="204">
        <v>0</v>
      </c>
      <c r="V26" s="204">
        <v>0</v>
      </c>
      <c r="W26" s="204">
        <v>0</v>
      </c>
      <c r="X26" s="204">
        <v>0</v>
      </c>
      <c r="Y26" s="204">
        <v>0</v>
      </c>
      <c r="Z26" s="204">
        <v>0</v>
      </c>
      <c r="AA26" s="204">
        <v>0</v>
      </c>
      <c r="AB26" s="204">
        <v>0</v>
      </c>
      <c r="AC26" s="204">
        <v>0</v>
      </c>
      <c r="AD26" s="204">
        <v>0</v>
      </c>
      <c r="AE26" s="204">
        <v>0</v>
      </c>
      <c r="AF26" s="204">
        <v>0</v>
      </c>
      <c r="AG26" s="204">
        <v>0</v>
      </c>
      <c r="AH26" s="204">
        <v>0</v>
      </c>
      <c r="AI26" s="204">
        <v>0</v>
      </c>
      <c r="AJ26" s="204">
        <v>0</v>
      </c>
      <c r="AK26" s="204">
        <v>0</v>
      </c>
      <c r="AL26" s="389">
        <v>0</v>
      </c>
      <c r="AM26" s="360">
        <f>SUM(C26:AL26)</f>
        <v>0</v>
      </c>
      <c r="AN26" s="367"/>
      <c r="AO26" s="372" t="b">
        <f>AM26=I21</f>
        <v>1</v>
      </c>
      <c r="AP26" s="367"/>
      <c r="AQ26" s="367"/>
      <c r="AR26" s="367"/>
    </row>
    <row r="27" spans="1:60" ht="15.5" x14ac:dyDescent="0.35">
      <c r="A27" s="113"/>
      <c r="B27" s="366"/>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row>
    <row r="28" spans="1:60" ht="15.5" x14ac:dyDescent="0.35">
      <c r="A28" s="113"/>
      <c r="B28" s="366"/>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N28" s="113"/>
      <c r="AO28" s="113"/>
      <c r="AP28" s="113"/>
      <c r="AQ28" s="113"/>
      <c r="AR28" s="113"/>
      <c r="AS28" s="113"/>
      <c r="AT28" s="113"/>
      <c r="AU28" s="113"/>
      <c r="AV28" s="113"/>
    </row>
    <row r="29" spans="1:60" ht="15.5" x14ac:dyDescent="0.35">
      <c r="A29" s="113"/>
      <c r="B29" s="366"/>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13"/>
      <c r="AU29" s="113"/>
      <c r="AV29" s="113"/>
    </row>
    <row r="30" spans="1:60" ht="15.5" x14ac:dyDescent="0.35">
      <c r="A30" s="113"/>
      <c r="B30" s="356"/>
      <c r="C30" s="373" t="s">
        <v>197</v>
      </c>
      <c r="D30" s="380"/>
      <c r="E30" s="380">
        <v>46327</v>
      </c>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c r="AU30" s="113"/>
      <c r="AV30" s="113"/>
    </row>
    <row r="31" spans="1:60" ht="15.5" x14ac:dyDescent="0.35">
      <c r="A31" s="113"/>
      <c r="B31" s="366"/>
      <c r="C31" s="382" t="s">
        <v>198</v>
      </c>
      <c r="D31" s="383"/>
      <c r="E31" s="383">
        <v>46874</v>
      </c>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row>
    <row r="32" spans="1:60" ht="15.5" x14ac:dyDescent="0.35">
      <c r="A32" s="113"/>
      <c r="B32" s="366"/>
      <c r="C32" s="382" t="s">
        <v>391</v>
      </c>
      <c r="D32" s="383"/>
      <c r="E32" s="383">
        <v>47058</v>
      </c>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row>
    <row r="33" spans="1:48" ht="15.5" x14ac:dyDescent="0.35">
      <c r="A33" s="113"/>
      <c r="B33" s="366"/>
      <c r="C33" s="374" t="s">
        <v>392</v>
      </c>
      <c r="D33" s="381"/>
      <c r="E33" s="381">
        <v>47178</v>
      </c>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3"/>
      <c r="AO33" s="113"/>
      <c r="AP33" s="113"/>
      <c r="AQ33" s="113"/>
      <c r="AR33" s="113"/>
      <c r="AS33" s="113"/>
      <c r="AT33" s="113"/>
      <c r="AU33" s="113"/>
      <c r="AV33" s="113"/>
    </row>
    <row r="34" spans="1:48" ht="15.5" x14ac:dyDescent="0.35">
      <c r="A34" s="113"/>
      <c r="B34" s="366"/>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row>
    <row r="35" spans="1:48" ht="15.5" x14ac:dyDescent="0.35">
      <c r="A35" s="113"/>
      <c r="B35" s="356"/>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row>
    <row r="36" spans="1:48" ht="15.5" x14ac:dyDescent="0.35">
      <c r="A36" s="1"/>
      <c r="B36" s="443" t="s">
        <v>74</v>
      </c>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443"/>
      <c r="AA36" s="443"/>
      <c r="AB36" s="443"/>
      <c r="AC36" s="443"/>
      <c r="AD36" s="443"/>
      <c r="AE36" s="443"/>
      <c r="AF36" s="443"/>
      <c r="AG36" s="443"/>
      <c r="AH36" s="443"/>
      <c r="AI36" s="443"/>
      <c r="AJ36" s="443"/>
      <c r="AK36" s="443"/>
      <c r="AL36" s="443"/>
      <c r="AM36" s="443"/>
      <c r="AN36" s="113"/>
      <c r="AO36" s="113"/>
      <c r="AP36" s="113"/>
      <c r="AQ36" s="113"/>
      <c r="AR36" s="113"/>
      <c r="AS36" s="61"/>
      <c r="AT36" s="61"/>
    </row>
    <row r="37" spans="1:48" ht="15.5" x14ac:dyDescent="0.35">
      <c r="A37" s="113"/>
      <c r="B37" s="356"/>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13"/>
      <c r="AQ37" s="113"/>
      <c r="AR37" s="113"/>
      <c r="AS37" s="113"/>
      <c r="AT37" s="113"/>
      <c r="AU37" s="113"/>
      <c r="AV37" s="113"/>
    </row>
    <row r="38" spans="1:48" ht="15.5" x14ac:dyDescent="0.35">
      <c r="A38" s="113"/>
      <c r="B38" s="356"/>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row>
    <row r="39" spans="1:48" ht="15.5" x14ac:dyDescent="0.35">
      <c r="B39" s="356"/>
      <c r="AN39" s="113"/>
      <c r="AO39" s="113"/>
      <c r="AP39" s="113"/>
      <c r="AQ39" s="113"/>
      <c r="AR39" s="113"/>
    </row>
    <row r="40" spans="1:48" ht="15.5" x14ac:dyDescent="0.35">
      <c r="B40" s="356"/>
      <c r="C40" s="375"/>
    </row>
    <row r="41" spans="1:48" ht="20.5" x14ac:dyDescent="0.35">
      <c r="B41" s="356"/>
      <c r="C41" s="376"/>
    </row>
    <row r="42" spans="1:48" ht="15.5" x14ac:dyDescent="0.35">
      <c r="B42" s="356"/>
    </row>
    <row r="43" spans="1:48" ht="15.5" x14ac:dyDescent="0.35">
      <c r="B43" s="356"/>
    </row>
    <row r="44" spans="1:48" ht="15.5" x14ac:dyDescent="0.35">
      <c r="B44" s="356"/>
    </row>
    <row r="45" spans="1:48" ht="15.5" x14ac:dyDescent="0.35">
      <c r="B45" s="356"/>
    </row>
    <row r="46" spans="1:48" ht="15.5" x14ac:dyDescent="0.35">
      <c r="B46" s="356"/>
    </row>
    <row r="47" spans="1:48" ht="15.5" x14ac:dyDescent="0.35">
      <c r="B47" s="356"/>
    </row>
    <row r="48" spans="1:48" ht="15.5" x14ac:dyDescent="0.35">
      <c r="B48" s="356"/>
    </row>
    <row r="49" spans="2:2" ht="15.5" x14ac:dyDescent="0.35">
      <c r="B49" s="356"/>
    </row>
    <row r="50" spans="2:2" ht="15.5" x14ac:dyDescent="0.35">
      <c r="B50" s="356"/>
    </row>
    <row r="51" spans="2:2" ht="15.5" x14ac:dyDescent="0.35">
      <c r="B51" s="356"/>
    </row>
    <row r="52" spans="2:2" ht="15.5" x14ac:dyDescent="0.35">
      <c r="B52" s="356"/>
    </row>
    <row r="53" spans="2:2" ht="15.5" x14ac:dyDescent="0.35">
      <c r="B53" s="356"/>
    </row>
    <row r="54" spans="2:2" ht="15.5" x14ac:dyDescent="0.35">
      <c r="B54" s="356"/>
    </row>
    <row r="55" spans="2:2" ht="15.5" x14ac:dyDescent="0.35">
      <c r="B55" s="356"/>
    </row>
    <row r="56" spans="2:2" ht="15.5" x14ac:dyDescent="0.35">
      <c r="B56" s="356"/>
    </row>
    <row r="57" spans="2:2" ht="15.5" x14ac:dyDescent="0.35">
      <c r="B57" s="356"/>
    </row>
    <row r="58" spans="2:2" ht="15.5" x14ac:dyDescent="0.35">
      <c r="B58" s="356"/>
    </row>
    <row r="59" spans="2:2" ht="15.5" x14ac:dyDescent="0.35">
      <c r="B59" s="356"/>
    </row>
    <row r="60" spans="2:2" ht="15.5" x14ac:dyDescent="0.35">
      <c r="B60" s="356"/>
    </row>
    <row r="61" spans="2:2" ht="15.5" x14ac:dyDescent="0.35">
      <c r="B61" s="356"/>
    </row>
    <row r="62" spans="2:2" ht="15.5" x14ac:dyDescent="0.35">
      <c r="B62" s="356"/>
    </row>
    <row r="63" spans="2:2" ht="15.5" x14ac:dyDescent="0.35">
      <c r="B63" s="356"/>
    </row>
    <row r="64" spans="2:2" ht="15.5" x14ac:dyDescent="0.35">
      <c r="B64" s="356"/>
    </row>
    <row r="65" spans="2:2" ht="15.5" x14ac:dyDescent="0.35">
      <c r="B65" s="356"/>
    </row>
    <row r="66" spans="2:2" ht="15.5" x14ac:dyDescent="0.35">
      <c r="B66" s="356"/>
    </row>
    <row r="67" spans="2:2" ht="15.5" x14ac:dyDescent="0.35">
      <c r="B67" s="356"/>
    </row>
    <row r="68" spans="2:2" ht="15.5" x14ac:dyDescent="0.35">
      <c r="B68" s="356"/>
    </row>
    <row r="69" spans="2:2" ht="15.5" x14ac:dyDescent="0.35">
      <c r="B69" s="356"/>
    </row>
    <row r="70" spans="2:2" ht="15.5" x14ac:dyDescent="0.35">
      <c r="B70" s="356"/>
    </row>
    <row r="71" spans="2:2" ht="15.5" x14ac:dyDescent="0.35">
      <c r="B71" s="356"/>
    </row>
    <row r="72" spans="2:2" ht="15.5" x14ac:dyDescent="0.35">
      <c r="B72" s="377"/>
    </row>
    <row r="73" spans="2:2" ht="15.5" x14ac:dyDescent="0.35">
      <c r="B73" s="378"/>
    </row>
    <row r="74" spans="2:2" ht="15.5" x14ac:dyDescent="0.35">
      <c r="B74" s="378"/>
    </row>
    <row r="75" spans="2:2" ht="15.5" x14ac:dyDescent="0.35">
      <c r="B75" s="378"/>
    </row>
    <row r="76" spans="2:2" ht="15.5" x14ac:dyDescent="0.35">
      <c r="B76" s="378"/>
    </row>
    <row r="77" spans="2:2" ht="15.5" x14ac:dyDescent="0.35">
      <c r="B77" s="378"/>
    </row>
    <row r="78" spans="2:2" ht="15.5" x14ac:dyDescent="0.35">
      <c r="B78" s="378"/>
    </row>
    <row r="79" spans="2:2" ht="15.5" x14ac:dyDescent="0.35">
      <c r="B79" s="378"/>
    </row>
    <row r="80" spans="2:2" ht="15.5" x14ac:dyDescent="0.35">
      <c r="B80" s="378"/>
    </row>
    <row r="81" spans="2:2" ht="15.5" x14ac:dyDescent="0.35">
      <c r="B81" s="378"/>
    </row>
    <row r="82" spans="2:2" ht="15.5" x14ac:dyDescent="0.35">
      <c r="B82" s="378"/>
    </row>
    <row r="83" spans="2:2" ht="15.5" x14ac:dyDescent="0.35">
      <c r="B83" s="379"/>
    </row>
    <row r="84" spans="2:2" ht="15.5" x14ac:dyDescent="0.35">
      <c r="B84" s="378"/>
    </row>
    <row r="85" spans="2:2" ht="15.5" x14ac:dyDescent="0.35">
      <c r="B85" s="378"/>
    </row>
    <row r="86" spans="2:2" ht="15.5" x14ac:dyDescent="0.35">
      <c r="B86" s="378"/>
    </row>
    <row r="87" spans="2:2" ht="15.5" x14ac:dyDescent="0.35">
      <c r="B87" s="356"/>
    </row>
    <row r="88" spans="2:2" ht="15.5" x14ac:dyDescent="0.35">
      <c r="B88" s="356"/>
    </row>
    <row r="89" spans="2:2" ht="15.5" x14ac:dyDescent="0.35">
      <c r="B89" s="379"/>
    </row>
    <row r="90" spans="2:2" ht="15.5" x14ac:dyDescent="0.35">
      <c r="B90" s="378"/>
    </row>
    <row r="91" spans="2:2" ht="15.5" x14ac:dyDescent="0.35">
      <c r="B91" s="378"/>
    </row>
    <row r="92" spans="2:2" ht="15.5" x14ac:dyDescent="0.35">
      <c r="B92" s="378"/>
    </row>
    <row r="93" spans="2:2" ht="15.5" x14ac:dyDescent="0.35">
      <c r="B93" s="378"/>
    </row>
    <row r="94" spans="2:2" ht="15.5" x14ac:dyDescent="0.35">
      <c r="B94" s="356"/>
    </row>
    <row r="95" spans="2:2" ht="15.5" x14ac:dyDescent="0.35">
      <c r="B95" s="379"/>
    </row>
    <row r="96" spans="2:2" ht="15.5" x14ac:dyDescent="0.35">
      <c r="B96" s="378"/>
    </row>
    <row r="97" spans="2:2" ht="15.5" x14ac:dyDescent="0.35">
      <c r="B97" s="378"/>
    </row>
    <row r="98" spans="2:2" ht="15.5" x14ac:dyDescent="0.35">
      <c r="B98" s="378"/>
    </row>
    <row r="99" spans="2:2" ht="15.5" x14ac:dyDescent="0.35">
      <c r="B99" s="356"/>
    </row>
    <row r="100" spans="2:2" ht="15.5" x14ac:dyDescent="0.35">
      <c r="B100" s="356"/>
    </row>
    <row r="101" spans="2:2" ht="15.5" x14ac:dyDescent="0.35">
      <c r="B101" s="356"/>
    </row>
    <row r="102" spans="2:2" ht="15.5" x14ac:dyDescent="0.35">
      <c r="B102" s="356"/>
    </row>
    <row r="103" spans="2:2" ht="15.5" x14ac:dyDescent="0.35">
      <c r="B103" s="356"/>
    </row>
    <row r="104" spans="2:2" ht="15.5" x14ac:dyDescent="0.35">
      <c r="B104" s="356"/>
    </row>
    <row r="105" spans="2:2" ht="15.5" x14ac:dyDescent="0.35">
      <c r="B105" s="356"/>
    </row>
    <row r="106" spans="2:2" ht="15.5" x14ac:dyDescent="0.35">
      <c r="B106" s="356"/>
    </row>
    <row r="107" spans="2:2" ht="15.5" x14ac:dyDescent="0.35">
      <c r="B107" s="356"/>
    </row>
    <row r="108" spans="2:2" ht="15.5" x14ac:dyDescent="0.35">
      <c r="B108" s="356"/>
    </row>
    <row r="109" spans="2:2" ht="15.5" x14ac:dyDescent="0.35">
      <c r="B109" s="356"/>
    </row>
    <row r="110" spans="2:2" ht="15.5" x14ac:dyDescent="0.35">
      <c r="B110" s="356"/>
    </row>
    <row r="111" spans="2:2" ht="15.5" x14ac:dyDescent="0.35">
      <c r="B111" s="356"/>
    </row>
    <row r="112" spans="2:2" ht="15.5" x14ac:dyDescent="0.35">
      <c r="B112" s="356"/>
    </row>
  </sheetData>
  <sheetProtection algorithmName="SHA-512" hashValue="P1pF3ATuc3pziO2AJj/zbmgoNUOTnPBlbus+Yr8zZp/XXyRQB5J5dCXErPEnMhJuO6t4tBIQLLgBg0dT5WAWIA==" saltValue="0rfWdKP4OoGEx0xBhyHHNQ==" spinCount="100000" sheet="1" objects="1" scenarios="1"/>
  <mergeCells count="15">
    <mergeCell ref="C2:D2"/>
    <mergeCell ref="C4:D4"/>
    <mergeCell ref="C6:D6"/>
    <mergeCell ref="C23:N23"/>
    <mergeCell ref="O23:Z23"/>
    <mergeCell ref="E2:G2"/>
    <mergeCell ref="E4:G4"/>
    <mergeCell ref="E6:G6"/>
    <mergeCell ref="C8:D8"/>
    <mergeCell ref="E8:G8"/>
    <mergeCell ref="B36:AM36"/>
    <mergeCell ref="C21:E21"/>
    <mergeCell ref="F21:H21"/>
    <mergeCell ref="AA23:AL23"/>
    <mergeCell ref="C13:L19"/>
  </mergeCells>
  <phoneticPr fontId="46" type="noConversion"/>
  <conditionalFormatting sqref="A26">
    <cfRule type="cellIs" dxfId="11" priority="11" operator="equal">
      <formula>TRUE</formula>
    </cfRule>
    <cfRule type="cellIs" dxfId="10" priority="12" operator="equal">
      <formula>FALSE</formula>
    </cfRule>
  </conditionalFormatting>
  <conditionalFormatting sqref="I6:K6">
    <cfRule type="containsText" dxfId="9" priority="3" operator="containsText" text="WORKBOOK:   No Errors Detected">
      <formula>NOT(ISERROR(SEARCH("WORKBOOK:   No Errors Detected",I6)))</formula>
    </cfRule>
    <cfRule type="cellIs" dxfId="8" priority="4" operator="equal">
      <formula>"Warning: Errors detected"</formula>
    </cfRule>
  </conditionalFormatting>
  <conditionalFormatting sqref="AO26">
    <cfRule type="containsText" dxfId="7" priority="1" operator="containsText" text="FALSE">
      <formula>NOT(ISERROR(SEARCH("FALSE",AO26)))</formula>
    </cfRule>
    <cfRule type="containsText" dxfId="6" priority="2" operator="containsText" text="TRUE">
      <formula>NOT(ISERROR(SEARCH("TRUE",AO26)))</formula>
    </cfRule>
  </conditionalFormatting>
  <dataValidations count="1">
    <dataValidation type="whole" allowBlank="1" showInputMessage="1" showErrorMessage="1" sqref="C26:AL26" xr:uid="{15A0038C-68C0-47C6-BFF5-817801CFB5AC}">
      <formula1>0</formula1>
      <formula2>5000</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sheetPr>
  <dimension ref="A1:AT237"/>
  <sheetViews>
    <sheetView zoomScale="70" zoomScaleNormal="70" workbookViewId="0">
      <selection activeCell="L5" sqref="L5"/>
    </sheetView>
  </sheetViews>
  <sheetFormatPr defaultColWidth="10.54296875" defaultRowHeight="15.5" x14ac:dyDescent="0.35"/>
  <cols>
    <col min="1" max="1" width="18.81640625" style="6" customWidth="1"/>
    <col min="2" max="12" width="18.1796875" style="6" customWidth="1"/>
    <col min="13" max="13" width="5.54296875" style="1" customWidth="1"/>
    <col min="14" max="24" width="18.1796875" style="6" customWidth="1"/>
    <col min="25" max="25" width="5.54296875" style="6" customWidth="1"/>
    <col min="26" max="36" width="18.1796875" style="6" customWidth="1"/>
    <col min="37" max="111" width="18.81640625" style="6" customWidth="1"/>
    <col min="112" max="112" width="3.453125" style="6" customWidth="1"/>
    <col min="113" max="131" width="18.81640625" style="6" customWidth="1"/>
    <col min="132" max="16384" width="10.54296875" style="6"/>
  </cols>
  <sheetData>
    <row r="1" spans="2:36" s="1" customFormat="1" ht="30" customHeight="1" x14ac:dyDescent="0.35"/>
    <row r="2" spans="2:36" s="1" customFormat="1" ht="30" customHeight="1" x14ac:dyDescent="0.35">
      <c r="B2" s="665" t="str">
        <f>'1. Declaration'!C2</f>
        <v>GRANT COST REGISTER</v>
      </c>
      <c r="C2" s="666"/>
      <c r="D2" s="673" t="str">
        <f>'1. Declaration'!E2</f>
        <v>Jobs Guarantee</v>
      </c>
      <c r="E2" s="666"/>
      <c r="F2" s="674"/>
      <c r="G2" s="125"/>
      <c r="H2" s="125"/>
      <c r="I2" s="125"/>
      <c r="J2" s="125"/>
      <c r="K2" s="125"/>
      <c r="L2" s="125"/>
    </row>
    <row r="3" spans="2:36" s="1" customFormat="1" ht="12" customHeight="1" x14ac:dyDescent="0.35">
      <c r="B3" s="384"/>
      <c r="C3" s="384"/>
      <c r="D3" s="384"/>
      <c r="E3" s="384"/>
      <c r="F3" s="384"/>
      <c r="G3" s="384"/>
      <c r="H3" s="384"/>
      <c r="I3" s="384"/>
      <c r="J3" s="384"/>
      <c r="K3" s="384"/>
      <c r="L3" s="384"/>
      <c r="M3" s="384"/>
    </row>
    <row r="4" spans="2:36" s="1" customFormat="1" ht="30" customHeight="1" x14ac:dyDescent="0.35">
      <c r="B4" s="665" t="str">
        <f>'1. Declaration'!C4</f>
        <v>BIDDER NAME:</v>
      </c>
      <c r="C4" s="666"/>
      <c r="D4" s="673">
        <f>'1. Declaration'!E4</f>
        <v>0</v>
      </c>
      <c r="E4" s="666"/>
      <c r="F4" s="674"/>
      <c r="G4" s="125"/>
      <c r="H4" s="125"/>
      <c r="I4" s="45" t="s">
        <v>238</v>
      </c>
      <c r="J4" s="55"/>
      <c r="K4" s="55"/>
      <c r="L4" s="200">
        <f ca="1">+'Error Checks'!E23</f>
        <v>0</v>
      </c>
    </row>
    <row r="5" spans="2:36" s="1" customFormat="1" ht="12" customHeight="1" x14ac:dyDescent="0.35">
      <c r="B5" s="384"/>
      <c r="C5" s="384"/>
      <c r="D5" s="384"/>
      <c r="E5" s="384"/>
      <c r="F5" s="384"/>
      <c r="G5" s="384"/>
      <c r="H5" s="384"/>
      <c r="I5" s="120"/>
      <c r="J5" s="120"/>
      <c r="K5" s="120"/>
      <c r="L5" s="120"/>
      <c r="M5" s="384"/>
    </row>
    <row r="6" spans="2:36" s="1" customFormat="1" ht="30" customHeight="1" x14ac:dyDescent="0.35">
      <c r="B6" s="665" t="s">
        <v>285</v>
      </c>
      <c r="C6" s="666"/>
      <c r="D6" s="673">
        <f>'1. Declaration'!E8</f>
        <v>0</v>
      </c>
      <c r="E6" s="666"/>
      <c r="F6" s="674"/>
      <c r="G6" s="125"/>
      <c r="H6" s="125"/>
      <c r="I6" s="45" t="s">
        <v>61</v>
      </c>
      <c r="J6" s="55"/>
      <c r="K6" s="55"/>
      <c r="L6" s="200">
        <f>COUNTIF(A16:A202,FALSE)+COUNTIF(AM16:AM26,FALSE)</f>
        <v>0</v>
      </c>
    </row>
    <row r="7" spans="2:36" s="1" customFormat="1" ht="12" customHeight="1" x14ac:dyDescent="0.35">
      <c r="B7" s="384"/>
      <c r="C7" s="384"/>
      <c r="D7" s="384"/>
      <c r="E7" s="384"/>
      <c r="F7" s="384"/>
      <c r="G7" s="384"/>
      <c r="H7" s="384"/>
      <c r="I7" s="384"/>
      <c r="J7" s="384"/>
      <c r="K7" s="384"/>
      <c r="L7" s="384"/>
    </row>
    <row r="8" spans="2:36" s="39" customFormat="1" ht="30" customHeight="1" x14ac:dyDescent="0.4">
      <c r="B8" s="385" t="s">
        <v>199</v>
      </c>
    </row>
    <row r="9" spans="2:36" s="39" customFormat="1" ht="30" customHeight="1" x14ac:dyDescent="0.35"/>
    <row r="10" spans="2:36" s="39" customFormat="1" ht="45" customHeight="1" x14ac:dyDescent="0.35">
      <c r="B10" s="667" t="s">
        <v>314</v>
      </c>
      <c r="C10" s="668"/>
      <c r="D10" s="668"/>
      <c r="E10" s="668"/>
      <c r="F10" s="668"/>
      <c r="G10" s="668"/>
      <c r="H10" s="668"/>
      <c r="I10" s="668"/>
      <c r="J10" s="668"/>
      <c r="K10" s="668"/>
      <c r="L10" s="669"/>
      <c r="M10" s="386"/>
    </row>
    <row r="11" spans="2:36" s="39" customFormat="1" ht="45" customHeight="1" x14ac:dyDescent="0.35">
      <c r="B11" s="670"/>
      <c r="C11" s="671"/>
      <c r="D11" s="671"/>
      <c r="E11" s="671"/>
      <c r="F11" s="671"/>
      <c r="G11" s="671"/>
      <c r="H11" s="671"/>
      <c r="I11" s="671"/>
      <c r="J11" s="671"/>
      <c r="K11" s="671"/>
      <c r="L11" s="672"/>
      <c r="M11" s="386"/>
    </row>
    <row r="12" spans="2:36" s="1" customFormat="1" x14ac:dyDescent="0.35"/>
    <row r="13" spans="2:36" s="370" customFormat="1" ht="35.5" customHeight="1" x14ac:dyDescent="0.35">
      <c r="B13" s="653" t="s">
        <v>200</v>
      </c>
      <c r="C13" s="654"/>
      <c r="D13" s="654"/>
      <c r="E13" s="654"/>
      <c r="F13" s="654"/>
      <c r="G13" s="654"/>
      <c r="H13" s="654"/>
      <c r="I13" s="654"/>
      <c r="J13" s="654"/>
      <c r="K13" s="654"/>
      <c r="L13" s="655"/>
      <c r="N13" s="653" t="s">
        <v>201</v>
      </c>
      <c r="O13" s="654"/>
      <c r="P13" s="654"/>
      <c r="Q13" s="654"/>
      <c r="R13" s="654"/>
      <c r="S13" s="654"/>
      <c r="T13" s="654"/>
      <c r="U13" s="654"/>
      <c r="V13" s="654"/>
      <c r="W13" s="654"/>
      <c r="X13" s="655"/>
      <c r="Z13" s="653" t="s">
        <v>68</v>
      </c>
      <c r="AA13" s="654"/>
      <c r="AB13" s="654"/>
      <c r="AC13" s="654"/>
      <c r="AD13" s="654"/>
      <c r="AE13" s="654"/>
      <c r="AF13" s="654"/>
      <c r="AG13" s="654"/>
      <c r="AH13" s="654"/>
      <c r="AI13" s="654"/>
      <c r="AJ13" s="655"/>
    </row>
    <row r="14" spans="2:36" s="1" customFormat="1" x14ac:dyDescent="0.35">
      <c r="B14" s="656"/>
      <c r="C14" s="657"/>
      <c r="D14" s="657"/>
      <c r="E14" s="657"/>
      <c r="F14" s="657"/>
      <c r="G14" s="657"/>
      <c r="H14" s="657"/>
      <c r="I14" s="657"/>
      <c r="J14" s="657"/>
      <c r="K14" s="657"/>
      <c r="L14" s="658"/>
      <c r="N14" s="656"/>
      <c r="O14" s="657"/>
      <c r="P14" s="657"/>
      <c r="Q14" s="657"/>
      <c r="R14" s="657"/>
      <c r="S14" s="657"/>
      <c r="T14" s="657"/>
      <c r="U14" s="657"/>
      <c r="V14" s="657"/>
      <c r="W14" s="657"/>
      <c r="X14" s="658"/>
      <c r="Z14" s="656"/>
      <c r="AA14" s="657"/>
      <c r="AB14" s="657"/>
      <c r="AC14" s="657"/>
      <c r="AD14" s="657"/>
      <c r="AE14" s="657"/>
      <c r="AF14" s="657"/>
      <c r="AG14" s="657"/>
      <c r="AH14" s="657"/>
      <c r="AI14" s="657"/>
      <c r="AJ14" s="658"/>
    </row>
    <row r="15" spans="2:36" s="1" customFormat="1" x14ac:dyDescent="0.35">
      <c r="B15" s="659"/>
      <c r="C15" s="660"/>
      <c r="D15" s="660"/>
      <c r="E15" s="660"/>
      <c r="F15" s="660"/>
      <c r="G15" s="660"/>
      <c r="H15" s="660"/>
      <c r="I15" s="660"/>
      <c r="J15" s="660"/>
      <c r="K15" s="660"/>
      <c r="L15" s="661"/>
      <c r="N15" s="659"/>
      <c r="O15" s="660"/>
      <c r="P15" s="660"/>
      <c r="Q15" s="660"/>
      <c r="R15" s="660"/>
      <c r="S15" s="660"/>
      <c r="T15" s="660"/>
      <c r="U15" s="660"/>
      <c r="V15" s="660"/>
      <c r="W15" s="660"/>
      <c r="X15" s="661"/>
      <c r="Z15" s="659"/>
      <c r="AA15" s="660"/>
      <c r="AB15" s="660"/>
      <c r="AC15" s="660"/>
      <c r="AD15" s="660"/>
      <c r="AE15" s="660"/>
      <c r="AF15" s="660"/>
      <c r="AG15" s="660"/>
      <c r="AH15" s="660"/>
      <c r="AI15" s="660"/>
      <c r="AJ15" s="661"/>
    </row>
    <row r="16" spans="2:36" s="1" customFormat="1" x14ac:dyDescent="0.35">
      <c r="B16" s="659"/>
      <c r="C16" s="660"/>
      <c r="D16" s="660"/>
      <c r="E16" s="660"/>
      <c r="F16" s="660"/>
      <c r="G16" s="660"/>
      <c r="H16" s="660"/>
      <c r="I16" s="660"/>
      <c r="J16" s="660"/>
      <c r="K16" s="660"/>
      <c r="L16" s="661"/>
      <c r="N16" s="659"/>
      <c r="O16" s="660"/>
      <c r="P16" s="660"/>
      <c r="Q16" s="660"/>
      <c r="R16" s="660"/>
      <c r="S16" s="660"/>
      <c r="T16" s="660"/>
      <c r="U16" s="660"/>
      <c r="V16" s="660"/>
      <c r="W16" s="660"/>
      <c r="X16" s="661"/>
      <c r="Z16" s="659"/>
      <c r="AA16" s="660"/>
      <c r="AB16" s="660"/>
      <c r="AC16" s="660"/>
      <c r="AD16" s="660"/>
      <c r="AE16" s="660"/>
      <c r="AF16" s="660"/>
      <c r="AG16" s="660"/>
      <c r="AH16" s="660"/>
      <c r="AI16" s="660"/>
      <c r="AJ16" s="661"/>
    </row>
    <row r="17" spans="2:36" s="1" customFormat="1" x14ac:dyDescent="0.35">
      <c r="B17" s="659"/>
      <c r="C17" s="660"/>
      <c r="D17" s="660"/>
      <c r="E17" s="660"/>
      <c r="F17" s="660"/>
      <c r="G17" s="660"/>
      <c r="H17" s="660"/>
      <c r="I17" s="660"/>
      <c r="J17" s="660"/>
      <c r="K17" s="660"/>
      <c r="L17" s="661"/>
      <c r="N17" s="659"/>
      <c r="O17" s="660"/>
      <c r="P17" s="660"/>
      <c r="Q17" s="660"/>
      <c r="R17" s="660"/>
      <c r="S17" s="660"/>
      <c r="T17" s="660"/>
      <c r="U17" s="660"/>
      <c r="V17" s="660"/>
      <c r="W17" s="660"/>
      <c r="X17" s="661"/>
      <c r="Z17" s="659"/>
      <c r="AA17" s="660"/>
      <c r="AB17" s="660"/>
      <c r="AC17" s="660"/>
      <c r="AD17" s="660"/>
      <c r="AE17" s="660"/>
      <c r="AF17" s="660"/>
      <c r="AG17" s="660"/>
      <c r="AH17" s="660"/>
      <c r="AI17" s="660"/>
      <c r="AJ17" s="661"/>
    </row>
    <row r="18" spans="2:36" s="1" customFormat="1" x14ac:dyDescent="0.35">
      <c r="B18" s="659"/>
      <c r="C18" s="660"/>
      <c r="D18" s="660"/>
      <c r="E18" s="660"/>
      <c r="F18" s="660"/>
      <c r="G18" s="660"/>
      <c r="H18" s="660"/>
      <c r="I18" s="660"/>
      <c r="J18" s="660"/>
      <c r="K18" s="660"/>
      <c r="L18" s="661"/>
      <c r="N18" s="659"/>
      <c r="O18" s="660"/>
      <c r="P18" s="660"/>
      <c r="Q18" s="660"/>
      <c r="R18" s="660"/>
      <c r="S18" s="660"/>
      <c r="T18" s="660"/>
      <c r="U18" s="660"/>
      <c r="V18" s="660"/>
      <c r="W18" s="660"/>
      <c r="X18" s="661"/>
      <c r="Z18" s="659"/>
      <c r="AA18" s="660"/>
      <c r="AB18" s="660"/>
      <c r="AC18" s="660"/>
      <c r="AD18" s="660"/>
      <c r="AE18" s="660"/>
      <c r="AF18" s="660"/>
      <c r="AG18" s="660"/>
      <c r="AH18" s="660"/>
      <c r="AI18" s="660"/>
      <c r="AJ18" s="661"/>
    </row>
    <row r="19" spans="2:36" s="1" customFormat="1" x14ac:dyDescent="0.35">
      <c r="B19" s="659"/>
      <c r="C19" s="660"/>
      <c r="D19" s="660"/>
      <c r="E19" s="660"/>
      <c r="F19" s="660"/>
      <c r="G19" s="660"/>
      <c r="H19" s="660"/>
      <c r="I19" s="660"/>
      <c r="J19" s="660"/>
      <c r="K19" s="660"/>
      <c r="L19" s="661"/>
      <c r="N19" s="659"/>
      <c r="O19" s="660"/>
      <c r="P19" s="660"/>
      <c r="Q19" s="660"/>
      <c r="R19" s="660"/>
      <c r="S19" s="660"/>
      <c r="T19" s="660"/>
      <c r="U19" s="660"/>
      <c r="V19" s="660"/>
      <c r="W19" s="660"/>
      <c r="X19" s="661"/>
      <c r="Z19" s="659"/>
      <c r="AA19" s="660"/>
      <c r="AB19" s="660"/>
      <c r="AC19" s="660"/>
      <c r="AD19" s="660"/>
      <c r="AE19" s="660"/>
      <c r="AF19" s="660"/>
      <c r="AG19" s="660"/>
      <c r="AH19" s="660"/>
      <c r="AI19" s="660"/>
      <c r="AJ19" s="661"/>
    </row>
    <row r="20" spans="2:36" s="1" customFormat="1" x14ac:dyDescent="0.35">
      <c r="B20" s="659"/>
      <c r="C20" s="660"/>
      <c r="D20" s="660"/>
      <c r="E20" s="660"/>
      <c r="F20" s="660"/>
      <c r="G20" s="660"/>
      <c r="H20" s="660"/>
      <c r="I20" s="660"/>
      <c r="J20" s="660"/>
      <c r="K20" s="660"/>
      <c r="L20" s="661"/>
      <c r="N20" s="659"/>
      <c r="O20" s="660"/>
      <c r="P20" s="660"/>
      <c r="Q20" s="660"/>
      <c r="R20" s="660"/>
      <c r="S20" s="660"/>
      <c r="T20" s="660"/>
      <c r="U20" s="660"/>
      <c r="V20" s="660"/>
      <c r="W20" s="660"/>
      <c r="X20" s="661"/>
      <c r="Z20" s="659"/>
      <c r="AA20" s="660"/>
      <c r="AB20" s="660"/>
      <c r="AC20" s="660"/>
      <c r="AD20" s="660"/>
      <c r="AE20" s="660"/>
      <c r="AF20" s="660"/>
      <c r="AG20" s="660"/>
      <c r="AH20" s="660"/>
      <c r="AI20" s="660"/>
      <c r="AJ20" s="661"/>
    </row>
    <row r="21" spans="2:36" s="1" customFormat="1" x14ac:dyDescent="0.35">
      <c r="B21" s="659"/>
      <c r="C21" s="660"/>
      <c r="D21" s="660"/>
      <c r="E21" s="660"/>
      <c r="F21" s="660"/>
      <c r="G21" s="660"/>
      <c r="H21" s="660"/>
      <c r="I21" s="660"/>
      <c r="J21" s="660"/>
      <c r="K21" s="660"/>
      <c r="L21" s="661"/>
      <c r="N21" s="659"/>
      <c r="O21" s="660"/>
      <c r="P21" s="660"/>
      <c r="Q21" s="660"/>
      <c r="R21" s="660"/>
      <c r="S21" s="660"/>
      <c r="T21" s="660"/>
      <c r="U21" s="660"/>
      <c r="V21" s="660"/>
      <c r="W21" s="660"/>
      <c r="X21" s="661"/>
      <c r="Z21" s="659"/>
      <c r="AA21" s="660"/>
      <c r="AB21" s="660"/>
      <c r="AC21" s="660"/>
      <c r="AD21" s="660"/>
      <c r="AE21" s="660"/>
      <c r="AF21" s="660"/>
      <c r="AG21" s="660"/>
      <c r="AH21" s="660"/>
      <c r="AI21" s="660"/>
      <c r="AJ21" s="661"/>
    </row>
    <row r="22" spans="2:36" s="1" customFormat="1" x14ac:dyDescent="0.35">
      <c r="B22" s="659"/>
      <c r="C22" s="660"/>
      <c r="D22" s="660"/>
      <c r="E22" s="660"/>
      <c r="F22" s="660"/>
      <c r="G22" s="660"/>
      <c r="H22" s="660"/>
      <c r="I22" s="660"/>
      <c r="J22" s="660"/>
      <c r="K22" s="660"/>
      <c r="L22" s="661"/>
      <c r="N22" s="659"/>
      <c r="O22" s="660"/>
      <c r="P22" s="660"/>
      <c r="Q22" s="660"/>
      <c r="R22" s="660"/>
      <c r="S22" s="660"/>
      <c r="T22" s="660"/>
      <c r="U22" s="660"/>
      <c r="V22" s="660"/>
      <c r="W22" s="660"/>
      <c r="X22" s="661"/>
      <c r="Z22" s="659"/>
      <c r="AA22" s="660"/>
      <c r="AB22" s="660"/>
      <c r="AC22" s="660"/>
      <c r="AD22" s="660"/>
      <c r="AE22" s="660"/>
      <c r="AF22" s="660"/>
      <c r="AG22" s="660"/>
      <c r="AH22" s="660"/>
      <c r="AI22" s="660"/>
      <c r="AJ22" s="661"/>
    </row>
    <row r="23" spans="2:36" s="1" customFormat="1" x14ac:dyDescent="0.35">
      <c r="B23" s="659"/>
      <c r="C23" s="660"/>
      <c r="D23" s="660"/>
      <c r="E23" s="660"/>
      <c r="F23" s="660"/>
      <c r="G23" s="660"/>
      <c r="H23" s="660"/>
      <c r="I23" s="660"/>
      <c r="J23" s="660"/>
      <c r="K23" s="660"/>
      <c r="L23" s="661"/>
      <c r="N23" s="659"/>
      <c r="O23" s="660"/>
      <c r="P23" s="660"/>
      <c r="Q23" s="660"/>
      <c r="R23" s="660"/>
      <c r="S23" s="660"/>
      <c r="T23" s="660"/>
      <c r="U23" s="660"/>
      <c r="V23" s="660"/>
      <c r="W23" s="660"/>
      <c r="X23" s="661"/>
      <c r="Z23" s="659"/>
      <c r="AA23" s="660"/>
      <c r="AB23" s="660"/>
      <c r="AC23" s="660"/>
      <c r="AD23" s="660"/>
      <c r="AE23" s="660"/>
      <c r="AF23" s="660"/>
      <c r="AG23" s="660"/>
      <c r="AH23" s="660"/>
      <c r="AI23" s="660"/>
      <c r="AJ23" s="661"/>
    </row>
    <row r="24" spans="2:36" s="1" customFormat="1" x14ac:dyDescent="0.35">
      <c r="B24" s="659"/>
      <c r="C24" s="660"/>
      <c r="D24" s="660"/>
      <c r="E24" s="660"/>
      <c r="F24" s="660"/>
      <c r="G24" s="660"/>
      <c r="H24" s="660"/>
      <c r="I24" s="660"/>
      <c r="J24" s="660"/>
      <c r="K24" s="660"/>
      <c r="L24" s="661"/>
      <c r="N24" s="659"/>
      <c r="O24" s="660"/>
      <c r="P24" s="660"/>
      <c r="Q24" s="660"/>
      <c r="R24" s="660"/>
      <c r="S24" s="660"/>
      <c r="T24" s="660"/>
      <c r="U24" s="660"/>
      <c r="V24" s="660"/>
      <c r="W24" s="660"/>
      <c r="X24" s="661"/>
      <c r="Z24" s="659"/>
      <c r="AA24" s="660"/>
      <c r="AB24" s="660"/>
      <c r="AC24" s="660"/>
      <c r="AD24" s="660"/>
      <c r="AE24" s="660"/>
      <c r="AF24" s="660"/>
      <c r="AG24" s="660"/>
      <c r="AH24" s="660"/>
      <c r="AI24" s="660"/>
      <c r="AJ24" s="661"/>
    </row>
    <row r="25" spans="2:36" s="1" customFormat="1" x14ac:dyDescent="0.35">
      <c r="B25" s="659"/>
      <c r="C25" s="660"/>
      <c r="D25" s="660"/>
      <c r="E25" s="660"/>
      <c r="F25" s="660"/>
      <c r="G25" s="660"/>
      <c r="H25" s="660"/>
      <c r="I25" s="660"/>
      <c r="J25" s="660"/>
      <c r="K25" s="660"/>
      <c r="L25" s="661"/>
      <c r="N25" s="659"/>
      <c r="O25" s="660"/>
      <c r="P25" s="660"/>
      <c r="Q25" s="660"/>
      <c r="R25" s="660"/>
      <c r="S25" s="660"/>
      <c r="T25" s="660"/>
      <c r="U25" s="660"/>
      <c r="V25" s="660"/>
      <c r="W25" s="660"/>
      <c r="X25" s="661"/>
      <c r="Z25" s="659"/>
      <c r="AA25" s="660"/>
      <c r="AB25" s="660"/>
      <c r="AC25" s="660"/>
      <c r="AD25" s="660"/>
      <c r="AE25" s="660"/>
      <c r="AF25" s="660"/>
      <c r="AG25" s="660"/>
      <c r="AH25" s="660"/>
      <c r="AI25" s="660"/>
      <c r="AJ25" s="661"/>
    </row>
    <row r="26" spans="2:36" s="1" customFormat="1" x14ac:dyDescent="0.35">
      <c r="B26" s="659"/>
      <c r="C26" s="660"/>
      <c r="D26" s="660"/>
      <c r="E26" s="660"/>
      <c r="F26" s="660"/>
      <c r="G26" s="660"/>
      <c r="H26" s="660"/>
      <c r="I26" s="660"/>
      <c r="J26" s="660"/>
      <c r="K26" s="660"/>
      <c r="L26" s="661"/>
      <c r="N26" s="659"/>
      <c r="O26" s="660"/>
      <c r="P26" s="660"/>
      <c r="Q26" s="660"/>
      <c r="R26" s="660"/>
      <c r="S26" s="660"/>
      <c r="T26" s="660"/>
      <c r="U26" s="660"/>
      <c r="V26" s="660"/>
      <c r="W26" s="660"/>
      <c r="X26" s="661"/>
      <c r="Z26" s="659"/>
      <c r="AA26" s="660"/>
      <c r="AB26" s="660"/>
      <c r="AC26" s="660"/>
      <c r="AD26" s="660"/>
      <c r="AE26" s="660"/>
      <c r="AF26" s="660"/>
      <c r="AG26" s="660"/>
      <c r="AH26" s="660"/>
      <c r="AI26" s="660"/>
      <c r="AJ26" s="661"/>
    </row>
    <row r="27" spans="2:36" s="1" customFormat="1" x14ac:dyDescent="0.35">
      <c r="B27" s="659"/>
      <c r="C27" s="660"/>
      <c r="D27" s="660"/>
      <c r="E27" s="660"/>
      <c r="F27" s="660"/>
      <c r="G27" s="660"/>
      <c r="H27" s="660"/>
      <c r="I27" s="660"/>
      <c r="J27" s="660"/>
      <c r="K27" s="660"/>
      <c r="L27" s="661"/>
      <c r="N27" s="659"/>
      <c r="O27" s="660"/>
      <c r="P27" s="660"/>
      <c r="Q27" s="660"/>
      <c r="R27" s="660"/>
      <c r="S27" s="660"/>
      <c r="T27" s="660"/>
      <c r="U27" s="660"/>
      <c r="V27" s="660"/>
      <c r="W27" s="660"/>
      <c r="X27" s="661"/>
      <c r="Z27" s="659"/>
      <c r="AA27" s="660"/>
      <c r="AB27" s="660"/>
      <c r="AC27" s="660"/>
      <c r="AD27" s="660"/>
      <c r="AE27" s="660"/>
      <c r="AF27" s="660"/>
      <c r="AG27" s="660"/>
      <c r="AH27" s="660"/>
      <c r="AI27" s="660"/>
      <c r="AJ27" s="661"/>
    </row>
    <row r="28" spans="2:36" s="1" customFormat="1" x14ac:dyDescent="0.35">
      <c r="B28" s="659"/>
      <c r="C28" s="660"/>
      <c r="D28" s="660"/>
      <c r="E28" s="660"/>
      <c r="F28" s="660"/>
      <c r="G28" s="660"/>
      <c r="H28" s="660"/>
      <c r="I28" s="660"/>
      <c r="J28" s="660"/>
      <c r="K28" s="660"/>
      <c r="L28" s="661"/>
      <c r="N28" s="659"/>
      <c r="O28" s="660"/>
      <c r="P28" s="660"/>
      <c r="Q28" s="660"/>
      <c r="R28" s="660"/>
      <c r="S28" s="660"/>
      <c r="T28" s="660"/>
      <c r="U28" s="660"/>
      <c r="V28" s="660"/>
      <c r="W28" s="660"/>
      <c r="X28" s="661"/>
      <c r="Z28" s="659"/>
      <c r="AA28" s="660"/>
      <c r="AB28" s="660"/>
      <c r="AC28" s="660"/>
      <c r="AD28" s="660"/>
      <c r="AE28" s="660"/>
      <c r="AF28" s="660"/>
      <c r="AG28" s="660"/>
      <c r="AH28" s="660"/>
      <c r="AI28" s="660"/>
      <c r="AJ28" s="661"/>
    </row>
    <row r="29" spans="2:36" s="1" customFormat="1" x14ac:dyDescent="0.35">
      <c r="B29" s="659"/>
      <c r="C29" s="660"/>
      <c r="D29" s="660"/>
      <c r="E29" s="660"/>
      <c r="F29" s="660"/>
      <c r="G29" s="660"/>
      <c r="H29" s="660"/>
      <c r="I29" s="660"/>
      <c r="J29" s="660"/>
      <c r="K29" s="660"/>
      <c r="L29" s="661"/>
      <c r="N29" s="659"/>
      <c r="O29" s="660"/>
      <c r="P29" s="660"/>
      <c r="Q29" s="660"/>
      <c r="R29" s="660"/>
      <c r="S29" s="660"/>
      <c r="T29" s="660"/>
      <c r="U29" s="660"/>
      <c r="V29" s="660"/>
      <c r="W29" s="660"/>
      <c r="X29" s="661"/>
      <c r="Z29" s="659"/>
      <c r="AA29" s="660"/>
      <c r="AB29" s="660"/>
      <c r="AC29" s="660"/>
      <c r="AD29" s="660"/>
      <c r="AE29" s="660"/>
      <c r="AF29" s="660"/>
      <c r="AG29" s="660"/>
      <c r="AH29" s="660"/>
      <c r="AI29" s="660"/>
      <c r="AJ29" s="661"/>
    </row>
    <row r="30" spans="2:36" s="1" customFormat="1" x14ac:dyDescent="0.35">
      <c r="B30" s="659"/>
      <c r="C30" s="660"/>
      <c r="D30" s="660"/>
      <c r="E30" s="660"/>
      <c r="F30" s="660"/>
      <c r="G30" s="660"/>
      <c r="H30" s="660"/>
      <c r="I30" s="660"/>
      <c r="J30" s="660"/>
      <c r="K30" s="660"/>
      <c r="L30" s="661"/>
      <c r="N30" s="659"/>
      <c r="O30" s="660"/>
      <c r="P30" s="660"/>
      <c r="Q30" s="660"/>
      <c r="R30" s="660"/>
      <c r="S30" s="660"/>
      <c r="T30" s="660"/>
      <c r="U30" s="660"/>
      <c r="V30" s="660"/>
      <c r="W30" s="660"/>
      <c r="X30" s="661"/>
      <c r="Z30" s="659"/>
      <c r="AA30" s="660"/>
      <c r="AB30" s="660"/>
      <c r="AC30" s="660"/>
      <c r="AD30" s="660"/>
      <c r="AE30" s="660"/>
      <c r="AF30" s="660"/>
      <c r="AG30" s="660"/>
      <c r="AH30" s="660"/>
      <c r="AI30" s="660"/>
      <c r="AJ30" s="661"/>
    </row>
    <row r="31" spans="2:36" s="1" customFormat="1" x14ac:dyDescent="0.35">
      <c r="B31" s="659"/>
      <c r="C31" s="660"/>
      <c r="D31" s="660"/>
      <c r="E31" s="660"/>
      <c r="F31" s="660"/>
      <c r="G31" s="660"/>
      <c r="H31" s="660"/>
      <c r="I31" s="660"/>
      <c r="J31" s="660"/>
      <c r="K31" s="660"/>
      <c r="L31" s="661"/>
      <c r="N31" s="659"/>
      <c r="O31" s="660"/>
      <c r="P31" s="660"/>
      <c r="Q31" s="660"/>
      <c r="R31" s="660"/>
      <c r="S31" s="660"/>
      <c r="T31" s="660"/>
      <c r="U31" s="660"/>
      <c r="V31" s="660"/>
      <c r="W31" s="660"/>
      <c r="X31" s="661"/>
      <c r="Z31" s="659"/>
      <c r="AA31" s="660"/>
      <c r="AB31" s="660"/>
      <c r="AC31" s="660"/>
      <c r="AD31" s="660"/>
      <c r="AE31" s="660"/>
      <c r="AF31" s="660"/>
      <c r="AG31" s="660"/>
      <c r="AH31" s="660"/>
      <c r="AI31" s="660"/>
      <c r="AJ31" s="661"/>
    </row>
    <row r="32" spans="2:36" s="1" customFormat="1" x14ac:dyDescent="0.35">
      <c r="B32" s="659"/>
      <c r="C32" s="660"/>
      <c r="D32" s="660"/>
      <c r="E32" s="660"/>
      <c r="F32" s="660"/>
      <c r="G32" s="660"/>
      <c r="H32" s="660"/>
      <c r="I32" s="660"/>
      <c r="J32" s="660"/>
      <c r="K32" s="660"/>
      <c r="L32" s="661"/>
      <c r="N32" s="659"/>
      <c r="O32" s="660"/>
      <c r="P32" s="660"/>
      <c r="Q32" s="660"/>
      <c r="R32" s="660"/>
      <c r="S32" s="660"/>
      <c r="T32" s="660"/>
      <c r="U32" s="660"/>
      <c r="V32" s="660"/>
      <c r="W32" s="660"/>
      <c r="X32" s="661"/>
      <c r="Z32" s="659"/>
      <c r="AA32" s="660"/>
      <c r="AB32" s="660"/>
      <c r="AC32" s="660"/>
      <c r="AD32" s="660"/>
      <c r="AE32" s="660"/>
      <c r="AF32" s="660"/>
      <c r="AG32" s="660"/>
      <c r="AH32" s="660"/>
      <c r="AI32" s="660"/>
      <c r="AJ32" s="661"/>
    </row>
    <row r="33" spans="2:36" s="1" customFormat="1" x14ac:dyDescent="0.35">
      <c r="B33" s="659"/>
      <c r="C33" s="660"/>
      <c r="D33" s="660"/>
      <c r="E33" s="660"/>
      <c r="F33" s="660"/>
      <c r="G33" s="660"/>
      <c r="H33" s="660"/>
      <c r="I33" s="660"/>
      <c r="J33" s="660"/>
      <c r="K33" s="660"/>
      <c r="L33" s="661"/>
      <c r="N33" s="659"/>
      <c r="O33" s="660"/>
      <c r="P33" s="660"/>
      <c r="Q33" s="660"/>
      <c r="R33" s="660"/>
      <c r="S33" s="660"/>
      <c r="T33" s="660"/>
      <c r="U33" s="660"/>
      <c r="V33" s="660"/>
      <c r="W33" s="660"/>
      <c r="X33" s="661"/>
      <c r="Z33" s="659"/>
      <c r="AA33" s="660"/>
      <c r="AB33" s="660"/>
      <c r="AC33" s="660"/>
      <c r="AD33" s="660"/>
      <c r="AE33" s="660"/>
      <c r="AF33" s="660"/>
      <c r="AG33" s="660"/>
      <c r="AH33" s="660"/>
      <c r="AI33" s="660"/>
      <c r="AJ33" s="661"/>
    </row>
    <row r="34" spans="2:36" s="1" customFormat="1" x14ac:dyDescent="0.35">
      <c r="B34" s="659"/>
      <c r="C34" s="660"/>
      <c r="D34" s="660"/>
      <c r="E34" s="660"/>
      <c r="F34" s="660"/>
      <c r="G34" s="660"/>
      <c r="H34" s="660"/>
      <c r="I34" s="660"/>
      <c r="J34" s="660"/>
      <c r="K34" s="660"/>
      <c r="L34" s="661"/>
      <c r="N34" s="659"/>
      <c r="O34" s="660"/>
      <c r="P34" s="660"/>
      <c r="Q34" s="660"/>
      <c r="R34" s="660"/>
      <c r="S34" s="660"/>
      <c r="T34" s="660"/>
      <c r="U34" s="660"/>
      <c r="V34" s="660"/>
      <c r="W34" s="660"/>
      <c r="X34" s="661"/>
      <c r="Z34" s="659"/>
      <c r="AA34" s="660"/>
      <c r="AB34" s="660"/>
      <c r="AC34" s="660"/>
      <c r="AD34" s="660"/>
      <c r="AE34" s="660"/>
      <c r="AF34" s="660"/>
      <c r="AG34" s="660"/>
      <c r="AH34" s="660"/>
      <c r="AI34" s="660"/>
      <c r="AJ34" s="661"/>
    </row>
    <row r="35" spans="2:36" s="1" customFormat="1" x14ac:dyDescent="0.35">
      <c r="B35" s="659"/>
      <c r="C35" s="660"/>
      <c r="D35" s="660"/>
      <c r="E35" s="660"/>
      <c r="F35" s="660"/>
      <c r="G35" s="660"/>
      <c r="H35" s="660"/>
      <c r="I35" s="660"/>
      <c r="J35" s="660"/>
      <c r="K35" s="660"/>
      <c r="L35" s="661"/>
      <c r="N35" s="659"/>
      <c r="O35" s="660"/>
      <c r="P35" s="660"/>
      <c r="Q35" s="660"/>
      <c r="R35" s="660"/>
      <c r="S35" s="660"/>
      <c r="T35" s="660"/>
      <c r="U35" s="660"/>
      <c r="V35" s="660"/>
      <c r="W35" s="660"/>
      <c r="X35" s="661"/>
      <c r="Z35" s="659"/>
      <c r="AA35" s="660"/>
      <c r="AB35" s="660"/>
      <c r="AC35" s="660"/>
      <c r="AD35" s="660"/>
      <c r="AE35" s="660"/>
      <c r="AF35" s="660"/>
      <c r="AG35" s="660"/>
      <c r="AH35" s="660"/>
      <c r="AI35" s="660"/>
      <c r="AJ35" s="661"/>
    </row>
    <row r="36" spans="2:36" s="1" customFormat="1" x14ac:dyDescent="0.35">
      <c r="B36" s="659"/>
      <c r="C36" s="660"/>
      <c r="D36" s="660"/>
      <c r="E36" s="660"/>
      <c r="F36" s="660"/>
      <c r="G36" s="660"/>
      <c r="H36" s="660"/>
      <c r="I36" s="660"/>
      <c r="J36" s="660"/>
      <c r="K36" s="660"/>
      <c r="L36" s="661"/>
      <c r="N36" s="659"/>
      <c r="O36" s="660"/>
      <c r="P36" s="660"/>
      <c r="Q36" s="660"/>
      <c r="R36" s="660"/>
      <c r="S36" s="660"/>
      <c r="T36" s="660"/>
      <c r="U36" s="660"/>
      <c r="V36" s="660"/>
      <c r="W36" s="660"/>
      <c r="X36" s="661"/>
      <c r="Z36" s="659"/>
      <c r="AA36" s="660"/>
      <c r="AB36" s="660"/>
      <c r="AC36" s="660"/>
      <c r="AD36" s="660"/>
      <c r="AE36" s="660"/>
      <c r="AF36" s="660"/>
      <c r="AG36" s="660"/>
      <c r="AH36" s="660"/>
      <c r="AI36" s="660"/>
      <c r="AJ36" s="661"/>
    </row>
    <row r="37" spans="2:36" s="1" customFormat="1" x14ac:dyDescent="0.35">
      <c r="B37" s="659"/>
      <c r="C37" s="660"/>
      <c r="D37" s="660"/>
      <c r="E37" s="660"/>
      <c r="F37" s="660"/>
      <c r="G37" s="660"/>
      <c r="H37" s="660"/>
      <c r="I37" s="660"/>
      <c r="J37" s="660"/>
      <c r="K37" s="660"/>
      <c r="L37" s="661"/>
      <c r="N37" s="659"/>
      <c r="O37" s="660"/>
      <c r="P37" s="660"/>
      <c r="Q37" s="660"/>
      <c r="R37" s="660"/>
      <c r="S37" s="660"/>
      <c r="T37" s="660"/>
      <c r="U37" s="660"/>
      <c r="V37" s="660"/>
      <c r="W37" s="660"/>
      <c r="X37" s="661"/>
      <c r="Z37" s="659"/>
      <c r="AA37" s="660"/>
      <c r="AB37" s="660"/>
      <c r="AC37" s="660"/>
      <c r="AD37" s="660"/>
      <c r="AE37" s="660"/>
      <c r="AF37" s="660"/>
      <c r="AG37" s="660"/>
      <c r="AH37" s="660"/>
      <c r="AI37" s="660"/>
      <c r="AJ37" s="661"/>
    </row>
    <row r="38" spans="2:36" s="1" customFormat="1" x14ac:dyDescent="0.35">
      <c r="B38" s="659"/>
      <c r="C38" s="660"/>
      <c r="D38" s="660"/>
      <c r="E38" s="660"/>
      <c r="F38" s="660"/>
      <c r="G38" s="660"/>
      <c r="H38" s="660"/>
      <c r="I38" s="660"/>
      <c r="J38" s="660"/>
      <c r="K38" s="660"/>
      <c r="L38" s="661"/>
      <c r="N38" s="659"/>
      <c r="O38" s="660"/>
      <c r="P38" s="660"/>
      <c r="Q38" s="660"/>
      <c r="R38" s="660"/>
      <c r="S38" s="660"/>
      <c r="T38" s="660"/>
      <c r="U38" s="660"/>
      <c r="V38" s="660"/>
      <c r="W38" s="660"/>
      <c r="X38" s="661"/>
      <c r="Z38" s="659"/>
      <c r="AA38" s="660"/>
      <c r="AB38" s="660"/>
      <c r="AC38" s="660"/>
      <c r="AD38" s="660"/>
      <c r="AE38" s="660"/>
      <c r="AF38" s="660"/>
      <c r="AG38" s="660"/>
      <c r="AH38" s="660"/>
      <c r="AI38" s="660"/>
      <c r="AJ38" s="661"/>
    </row>
    <row r="39" spans="2:36" s="1" customFormat="1" x14ac:dyDescent="0.35">
      <c r="B39" s="659"/>
      <c r="C39" s="660"/>
      <c r="D39" s="660"/>
      <c r="E39" s="660"/>
      <c r="F39" s="660"/>
      <c r="G39" s="660"/>
      <c r="H39" s="660"/>
      <c r="I39" s="660"/>
      <c r="J39" s="660"/>
      <c r="K39" s="660"/>
      <c r="L39" s="661"/>
      <c r="N39" s="659"/>
      <c r="O39" s="660"/>
      <c r="P39" s="660"/>
      <c r="Q39" s="660"/>
      <c r="R39" s="660"/>
      <c r="S39" s="660"/>
      <c r="T39" s="660"/>
      <c r="U39" s="660"/>
      <c r="V39" s="660"/>
      <c r="W39" s="660"/>
      <c r="X39" s="661"/>
      <c r="Z39" s="659"/>
      <c r="AA39" s="660"/>
      <c r="AB39" s="660"/>
      <c r="AC39" s="660"/>
      <c r="AD39" s="660"/>
      <c r="AE39" s="660"/>
      <c r="AF39" s="660"/>
      <c r="AG39" s="660"/>
      <c r="AH39" s="660"/>
      <c r="AI39" s="660"/>
      <c r="AJ39" s="661"/>
    </row>
    <row r="40" spans="2:36" s="1" customFormat="1" x14ac:dyDescent="0.35">
      <c r="B40" s="659"/>
      <c r="C40" s="660"/>
      <c r="D40" s="660"/>
      <c r="E40" s="660"/>
      <c r="F40" s="660"/>
      <c r="G40" s="660"/>
      <c r="H40" s="660"/>
      <c r="I40" s="660"/>
      <c r="J40" s="660"/>
      <c r="K40" s="660"/>
      <c r="L40" s="661"/>
      <c r="N40" s="659"/>
      <c r="O40" s="660"/>
      <c r="P40" s="660"/>
      <c r="Q40" s="660"/>
      <c r="R40" s="660"/>
      <c r="S40" s="660"/>
      <c r="T40" s="660"/>
      <c r="U40" s="660"/>
      <c r="V40" s="660"/>
      <c r="W40" s="660"/>
      <c r="X40" s="661"/>
      <c r="Z40" s="659"/>
      <c r="AA40" s="660"/>
      <c r="AB40" s="660"/>
      <c r="AC40" s="660"/>
      <c r="AD40" s="660"/>
      <c r="AE40" s="660"/>
      <c r="AF40" s="660"/>
      <c r="AG40" s="660"/>
      <c r="AH40" s="660"/>
      <c r="AI40" s="660"/>
      <c r="AJ40" s="661"/>
    </row>
    <row r="41" spans="2:36" s="1" customFormat="1" x14ac:dyDescent="0.35">
      <c r="B41" s="659"/>
      <c r="C41" s="660"/>
      <c r="D41" s="660"/>
      <c r="E41" s="660"/>
      <c r="F41" s="660"/>
      <c r="G41" s="660"/>
      <c r="H41" s="660"/>
      <c r="I41" s="660"/>
      <c r="J41" s="660"/>
      <c r="K41" s="660"/>
      <c r="L41" s="661"/>
      <c r="N41" s="659"/>
      <c r="O41" s="660"/>
      <c r="P41" s="660"/>
      <c r="Q41" s="660"/>
      <c r="R41" s="660"/>
      <c r="S41" s="660"/>
      <c r="T41" s="660"/>
      <c r="U41" s="660"/>
      <c r="V41" s="660"/>
      <c r="W41" s="660"/>
      <c r="X41" s="661"/>
      <c r="Z41" s="659"/>
      <c r="AA41" s="660"/>
      <c r="AB41" s="660"/>
      <c r="AC41" s="660"/>
      <c r="AD41" s="660"/>
      <c r="AE41" s="660"/>
      <c r="AF41" s="660"/>
      <c r="AG41" s="660"/>
      <c r="AH41" s="660"/>
      <c r="AI41" s="660"/>
      <c r="AJ41" s="661"/>
    </row>
    <row r="42" spans="2:36" s="1" customFormat="1" x14ac:dyDescent="0.35">
      <c r="B42" s="659"/>
      <c r="C42" s="660"/>
      <c r="D42" s="660"/>
      <c r="E42" s="660"/>
      <c r="F42" s="660"/>
      <c r="G42" s="660"/>
      <c r="H42" s="660"/>
      <c r="I42" s="660"/>
      <c r="J42" s="660"/>
      <c r="K42" s="660"/>
      <c r="L42" s="661"/>
      <c r="N42" s="659"/>
      <c r="O42" s="660"/>
      <c r="P42" s="660"/>
      <c r="Q42" s="660"/>
      <c r="R42" s="660"/>
      <c r="S42" s="660"/>
      <c r="T42" s="660"/>
      <c r="U42" s="660"/>
      <c r="V42" s="660"/>
      <c r="W42" s="660"/>
      <c r="X42" s="661"/>
      <c r="Z42" s="659"/>
      <c r="AA42" s="660"/>
      <c r="AB42" s="660"/>
      <c r="AC42" s="660"/>
      <c r="AD42" s="660"/>
      <c r="AE42" s="660"/>
      <c r="AF42" s="660"/>
      <c r="AG42" s="660"/>
      <c r="AH42" s="660"/>
      <c r="AI42" s="660"/>
      <c r="AJ42" s="661"/>
    </row>
    <row r="43" spans="2:36" s="1" customFormat="1" x14ac:dyDescent="0.35">
      <c r="B43" s="659"/>
      <c r="C43" s="660"/>
      <c r="D43" s="660"/>
      <c r="E43" s="660"/>
      <c r="F43" s="660"/>
      <c r="G43" s="660"/>
      <c r="H43" s="660"/>
      <c r="I43" s="660"/>
      <c r="J43" s="660"/>
      <c r="K43" s="660"/>
      <c r="L43" s="661"/>
      <c r="N43" s="659"/>
      <c r="O43" s="660"/>
      <c r="P43" s="660"/>
      <c r="Q43" s="660"/>
      <c r="R43" s="660"/>
      <c r="S43" s="660"/>
      <c r="T43" s="660"/>
      <c r="U43" s="660"/>
      <c r="V43" s="660"/>
      <c r="W43" s="660"/>
      <c r="X43" s="661"/>
      <c r="Z43" s="659"/>
      <c r="AA43" s="660"/>
      <c r="AB43" s="660"/>
      <c r="AC43" s="660"/>
      <c r="AD43" s="660"/>
      <c r="AE43" s="660"/>
      <c r="AF43" s="660"/>
      <c r="AG43" s="660"/>
      <c r="AH43" s="660"/>
      <c r="AI43" s="660"/>
      <c r="AJ43" s="661"/>
    </row>
    <row r="44" spans="2:36" s="1" customFormat="1" x14ac:dyDescent="0.35">
      <c r="B44" s="659"/>
      <c r="C44" s="660"/>
      <c r="D44" s="660"/>
      <c r="E44" s="660"/>
      <c r="F44" s="660"/>
      <c r="G44" s="660"/>
      <c r="H44" s="660"/>
      <c r="I44" s="660"/>
      <c r="J44" s="660"/>
      <c r="K44" s="660"/>
      <c r="L44" s="661"/>
      <c r="N44" s="659"/>
      <c r="O44" s="660"/>
      <c r="P44" s="660"/>
      <c r="Q44" s="660"/>
      <c r="R44" s="660"/>
      <c r="S44" s="660"/>
      <c r="T44" s="660"/>
      <c r="U44" s="660"/>
      <c r="V44" s="660"/>
      <c r="W44" s="660"/>
      <c r="X44" s="661"/>
      <c r="Z44" s="659"/>
      <c r="AA44" s="660"/>
      <c r="AB44" s="660"/>
      <c r="AC44" s="660"/>
      <c r="AD44" s="660"/>
      <c r="AE44" s="660"/>
      <c r="AF44" s="660"/>
      <c r="AG44" s="660"/>
      <c r="AH44" s="660"/>
      <c r="AI44" s="660"/>
      <c r="AJ44" s="661"/>
    </row>
    <row r="45" spans="2:36" s="1" customFormat="1" x14ac:dyDescent="0.35">
      <c r="B45" s="659"/>
      <c r="C45" s="660"/>
      <c r="D45" s="660"/>
      <c r="E45" s="660"/>
      <c r="F45" s="660"/>
      <c r="G45" s="660"/>
      <c r="H45" s="660"/>
      <c r="I45" s="660"/>
      <c r="J45" s="660"/>
      <c r="K45" s="660"/>
      <c r="L45" s="661"/>
      <c r="N45" s="659"/>
      <c r="O45" s="660"/>
      <c r="P45" s="660"/>
      <c r="Q45" s="660"/>
      <c r="R45" s="660"/>
      <c r="S45" s="660"/>
      <c r="T45" s="660"/>
      <c r="U45" s="660"/>
      <c r="V45" s="660"/>
      <c r="W45" s="660"/>
      <c r="X45" s="661"/>
      <c r="Z45" s="659"/>
      <c r="AA45" s="660"/>
      <c r="AB45" s="660"/>
      <c r="AC45" s="660"/>
      <c r="AD45" s="660"/>
      <c r="AE45" s="660"/>
      <c r="AF45" s="660"/>
      <c r="AG45" s="660"/>
      <c r="AH45" s="660"/>
      <c r="AI45" s="660"/>
      <c r="AJ45" s="661"/>
    </row>
    <row r="46" spans="2:36" s="1" customFormat="1" x14ac:dyDescent="0.35">
      <c r="B46" s="659"/>
      <c r="C46" s="660"/>
      <c r="D46" s="660"/>
      <c r="E46" s="660"/>
      <c r="F46" s="660"/>
      <c r="G46" s="660"/>
      <c r="H46" s="660"/>
      <c r="I46" s="660"/>
      <c r="J46" s="660"/>
      <c r="K46" s="660"/>
      <c r="L46" s="661"/>
      <c r="N46" s="659"/>
      <c r="O46" s="660"/>
      <c r="P46" s="660"/>
      <c r="Q46" s="660"/>
      <c r="R46" s="660"/>
      <c r="S46" s="660"/>
      <c r="T46" s="660"/>
      <c r="U46" s="660"/>
      <c r="V46" s="660"/>
      <c r="W46" s="660"/>
      <c r="X46" s="661"/>
      <c r="Z46" s="659"/>
      <c r="AA46" s="660"/>
      <c r="AB46" s="660"/>
      <c r="AC46" s="660"/>
      <c r="AD46" s="660"/>
      <c r="AE46" s="660"/>
      <c r="AF46" s="660"/>
      <c r="AG46" s="660"/>
      <c r="AH46" s="660"/>
      <c r="AI46" s="660"/>
      <c r="AJ46" s="661"/>
    </row>
    <row r="47" spans="2:36" s="1" customFormat="1" x14ac:dyDescent="0.35">
      <c r="B47" s="659"/>
      <c r="C47" s="660"/>
      <c r="D47" s="660"/>
      <c r="E47" s="660"/>
      <c r="F47" s="660"/>
      <c r="G47" s="660"/>
      <c r="H47" s="660"/>
      <c r="I47" s="660"/>
      <c r="J47" s="660"/>
      <c r="K47" s="660"/>
      <c r="L47" s="661"/>
      <c r="N47" s="659"/>
      <c r="O47" s="660"/>
      <c r="P47" s="660"/>
      <c r="Q47" s="660"/>
      <c r="R47" s="660"/>
      <c r="S47" s="660"/>
      <c r="T47" s="660"/>
      <c r="U47" s="660"/>
      <c r="V47" s="660"/>
      <c r="W47" s="660"/>
      <c r="X47" s="661"/>
      <c r="Z47" s="659"/>
      <c r="AA47" s="660"/>
      <c r="AB47" s="660"/>
      <c r="AC47" s="660"/>
      <c r="AD47" s="660"/>
      <c r="AE47" s="660"/>
      <c r="AF47" s="660"/>
      <c r="AG47" s="660"/>
      <c r="AH47" s="660"/>
      <c r="AI47" s="660"/>
      <c r="AJ47" s="661"/>
    </row>
    <row r="48" spans="2:36" s="1" customFormat="1" x14ac:dyDescent="0.35">
      <c r="B48" s="659"/>
      <c r="C48" s="660"/>
      <c r="D48" s="660"/>
      <c r="E48" s="660"/>
      <c r="F48" s="660"/>
      <c r="G48" s="660"/>
      <c r="H48" s="660"/>
      <c r="I48" s="660"/>
      <c r="J48" s="660"/>
      <c r="K48" s="660"/>
      <c r="L48" s="661"/>
      <c r="N48" s="659"/>
      <c r="O48" s="660"/>
      <c r="P48" s="660"/>
      <c r="Q48" s="660"/>
      <c r="R48" s="660"/>
      <c r="S48" s="660"/>
      <c r="T48" s="660"/>
      <c r="U48" s="660"/>
      <c r="V48" s="660"/>
      <c r="W48" s="660"/>
      <c r="X48" s="661"/>
      <c r="Z48" s="659"/>
      <c r="AA48" s="660"/>
      <c r="AB48" s="660"/>
      <c r="AC48" s="660"/>
      <c r="AD48" s="660"/>
      <c r="AE48" s="660"/>
      <c r="AF48" s="660"/>
      <c r="AG48" s="660"/>
      <c r="AH48" s="660"/>
      <c r="AI48" s="660"/>
      <c r="AJ48" s="661"/>
    </row>
    <row r="49" spans="2:36" s="1" customFormat="1" x14ac:dyDescent="0.35">
      <c r="B49" s="659"/>
      <c r="C49" s="660"/>
      <c r="D49" s="660"/>
      <c r="E49" s="660"/>
      <c r="F49" s="660"/>
      <c r="G49" s="660"/>
      <c r="H49" s="660"/>
      <c r="I49" s="660"/>
      <c r="J49" s="660"/>
      <c r="K49" s="660"/>
      <c r="L49" s="661"/>
      <c r="N49" s="659"/>
      <c r="O49" s="660"/>
      <c r="P49" s="660"/>
      <c r="Q49" s="660"/>
      <c r="R49" s="660"/>
      <c r="S49" s="660"/>
      <c r="T49" s="660"/>
      <c r="U49" s="660"/>
      <c r="V49" s="660"/>
      <c r="W49" s="660"/>
      <c r="X49" s="661"/>
      <c r="Z49" s="659"/>
      <c r="AA49" s="660"/>
      <c r="AB49" s="660"/>
      <c r="AC49" s="660"/>
      <c r="AD49" s="660"/>
      <c r="AE49" s="660"/>
      <c r="AF49" s="660"/>
      <c r="AG49" s="660"/>
      <c r="AH49" s="660"/>
      <c r="AI49" s="660"/>
      <c r="AJ49" s="661"/>
    </row>
    <row r="50" spans="2:36" s="1" customFormat="1" x14ac:dyDescent="0.35">
      <c r="B50" s="659"/>
      <c r="C50" s="660"/>
      <c r="D50" s="660"/>
      <c r="E50" s="660"/>
      <c r="F50" s="660"/>
      <c r="G50" s="660"/>
      <c r="H50" s="660"/>
      <c r="I50" s="660"/>
      <c r="J50" s="660"/>
      <c r="K50" s="660"/>
      <c r="L50" s="661"/>
      <c r="N50" s="659"/>
      <c r="O50" s="660"/>
      <c r="P50" s="660"/>
      <c r="Q50" s="660"/>
      <c r="R50" s="660"/>
      <c r="S50" s="660"/>
      <c r="T50" s="660"/>
      <c r="U50" s="660"/>
      <c r="V50" s="660"/>
      <c r="W50" s="660"/>
      <c r="X50" s="661"/>
      <c r="Z50" s="659"/>
      <c r="AA50" s="660"/>
      <c r="AB50" s="660"/>
      <c r="AC50" s="660"/>
      <c r="AD50" s="660"/>
      <c r="AE50" s="660"/>
      <c r="AF50" s="660"/>
      <c r="AG50" s="660"/>
      <c r="AH50" s="660"/>
      <c r="AI50" s="660"/>
      <c r="AJ50" s="661"/>
    </row>
    <row r="51" spans="2:36" s="1" customFormat="1" x14ac:dyDescent="0.35">
      <c r="B51" s="659"/>
      <c r="C51" s="660"/>
      <c r="D51" s="660"/>
      <c r="E51" s="660"/>
      <c r="F51" s="660"/>
      <c r="G51" s="660"/>
      <c r="H51" s="660"/>
      <c r="I51" s="660"/>
      <c r="J51" s="660"/>
      <c r="K51" s="660"/>
      <c r="L51" s="661"/>
      <c r="N51" s="659"/>
      <c r="O51" s="660"/>
      <c r="P51" s="660"/>
      <c r="Q51" s="660"/>
      <c r="R51" s="660"/>
      <c r="S51" s="660"/>
      <c r="T51" s="660"/>
      <c r="U51" s="660"/>
      <c r="V51" s="660"/>
      <c r="W51" s="660"/>
      <c r="X51" s="661"/>
      <c r="Z51" s="659"/>
      <c r="AA51" s="660"/>
      <c r="AB51" s="660"/>
      <c r="AC51" s="660"/>
      <c r="AD51" s="660"/>
      <c r="AE51" s="660"/>
      <c r="AF51" s="660"/>
      <c r="AG51" s="660"/>
      <c r="AH51" s="660"/>
      <c r="AI51" s="660"/>
      <c r="AJ51" s="661"/>
    </row>
    <row r="52" spans="2:36" s="1" customFormat="1" x14ac:dyDescent="0.35">
      <c r="B52" s="659"/>
      <c r="C52" s="660"/>
      <c r="D52" s="660"/>
      <c r="E52" s="660"/>
      <c r="F52" s="660"/>
      <c r="G52" s="660"/>
      <c r="H52" s="660"/>
      <c r="I52" s="660"/>
      <c r="J52" s="660"/>
      <c r="K52" s="660"/>
      <c r="L52" s="661"/>
      <c r="N52" s="659"/>
      <c r="O52" s="660"/>
      <c r="P52" s="660"/>
      <c r="Q52" s="660"/>
      <c r="R52" s="660"/>
      <c r="S52" s="660"/>
      <c r="T52" s="660"/>
      <c r="U52" s="660"/>
      <c r="V52" s="660"/>
      <c r="W52" s="660"/>
      <c r="X52" s="661"/>
      <c r="Z52" s="659"/>
      <c r="AA52" s="660"/>
      <c r="AB52" s="660"/>
      <c r="AC52" s="660"/>
      <c r="AD52" s="660"/>
      <c r="AE52" s="660"/>
      <c r="AF52" s="660"/>
      <c r="AG52" s="660"/>
      <c r="AH52" s="660"/>
      <c r="AI52" s="660"/>
      <c r="AJ52" s="661"/>
    </row>
    <row r="53" spans="2:36" s="1" customFormat="1" x14ac:dyDescent="0.35">
      <c r="B53" s="659"/>
      <c r="C53" s="660"/>
      <c r="D53" s="660"/>
      <c r="E53" s="660"/>
      <c r="F53" s="660"/>
      <c r="G53" s="660"/>
      <c r="H53" s="660"/>
      <c r="I53" s="660"/>
      <c r="J53" s="660"/>
      <c r="K53" s="660"/>
      <c r="L53" s="661"/>
      <c r="N53" s="659"/>
      <c r="O53" s="660"/>
      <c r="P53" s="660"/>
      <c r="Q53" s="660"/>
      <c r="R53" s="660"/>
      <c r="S53" s="660"/>
      <c r="T53" s="660"/>
      <c r="U53" s="660"/>
      <c r="V53" s="660"/>
      <c r="W53" s="660"/>
      <c r="X53" s="661"/>
      <c r="Z53" s="659"/>
      <c r="AA53" s="660"/>
      <c r="AB53" s="660"/>
      <c r="AC53" s="660"/>
      <c r="AD53" s="660"/>
      <c r="AE53" s="660"/>
      <c r="AF53" s="660"/>
      <c r="AG53" s="660"/>
      <c r="AH53" s="660"/>
      <c r="AI53" s="660"/>
      <c r="AJ53" s="661"/>
    </row>
    <row r="54" spans="2:36" s="1" customFormat="1" x14ac:dyDescent="0.35">
      <c r="B54" s="659"/>
      <c r="C54" s="660"/>
      <c r="D54" s="660"/>
      <c r="E54" s="660"/>
      <c r="F54" s="660"/>
      <c r="G54" s="660"/>
      <c r="H54" s="660"/>
      <c r="I54" s="660"/>
      <c r="J54" s="660"/>
      <c r="K54" s="660"/>
      <c r="L54" s="661"/>
      <c r="N54" s="659"/>
      <c r="O54" s="660"/>
      <c r="P54" s="660"/>
      <c r="Q54" s="660"/>
      <c r="R54" s="660"/>
      <c r="S54" s="660"/>
      <c r="T54" s="660"/>
      <c r="U54" s="660"/>
      <c r="V54" s="660"/>
      <c r="W54" s="660"/>
      <c r="X54" s="661"/>
      <c r="Z54" s="659"/>
      <c r="AA54" s="660"/>
      <c r="AB54" s="660"/>
      <c r="AC54" s="660"/>
      <c r="AD54" s="660"/>
      <c r="AE54" s="660"/>
      <c r="AF54" s="660"/>
      <c r="AG54" s="660"/>
      <c r="AH54" s="660"/>
      <c r="AI54" s="660"/>
      <c r="AJ54" s="661"/>
    </row>
    <row r="55" spans="2:36" s="1" customFormat="1" x14ac:dyDescent="0.35">
      <c r="B55" s="659"/>
      <c r="C55" s="660"/>
      <c r="D55" s="660"/>
      <c r="E55" s="660"/>
      <c r="F55" s="660"/>
      <c r="G55" s="660"/>
      <c r="H55" s="660"/>
      <c r="I55" s="660"/>
      <c r="J55" s="660"/>
      <c r="K55" s="660"/>
      <c r="L55" s="661"/>
      <c r="N55" s="659"/>
      <c r="O55" s="660"/>
      <c r="P55" s="660"/>
      <c r="Q55" s="660"/>
      <c r="R55" s="660"/>
      <c r="S55" s="660"/>
      <c r="T55" s="660"/>
      <c r="U55" s="660"/>
      <c r="V55" s="660"/>
      <c r="W55" s="660"/>
      <c r="X55" s="661"/>
      <c r="Z55" s="659"/>
      <c r="AA55" s="660"/>
      <c r="AB55" s="660"/>
      <c r="AC55" s="660"/>
      <c r="AD55" s="660"/>
      <c r="AE55" s="660"/>
      <c r="AF55" s="660"/>
      <c r="AG55" s="660"/>
      <c r="AH55" s="660"/>
      <c r="AI55" s="660"/>
      <c r="AJ55" s="661"/>
    </row>
    <row r="56" spans="2:36" s="1" customFormat="1" x14ac:dyDescent="0.35">
      <c r="B56" s="659"/>
      <c r="C56" s="660"/>
      <c r="D56" s="660"/>
      <c r="E56" s="660"/>
      <c r="F56" s="660"/>
      <c r="G56" s="660"/>
      <c r="H56" s="660"/>
      <c r="I56" s="660"/>
      <c r="J56" s="660"/>
      <c r="K56" s="660"/>
      <c r="L56" s="661"/>
      <c r="N56" s="659"/>
      <c r="O56" s="660"/>
      <c r="P56" s="660"/>
      <c r="Q56" s="660"/>
      <c r="R56" s="660"/>
      <c r="S56" s="660"/>
      <c r="T56" s="660"/>
      <c r="U56" s="660"/>
      <c r="V56" s="660"/>
      <c r="W56" s="660"/>
      <c r="X56" s="661"/>
      <c r="Z56" s="659"/>
      <c r="AA56" s="660"/>
      <c r="AB56" s="660"/>
      <c r="AC56" s="660"/>
      <c r="AD56" s="660"/>
      <c r="AE56" s="660"/>
      <c r="AF56" s="660"/>
      <c r="AG56" s="660"/>
      <c r="AH56" s="660"/>
      <c r="AI56" s="660"/>
      <c r="AJ56" s="661"/>
    </row>
    <row r="57" spans="2:36" s="1" customFormat="1" x14ac:dyDescent="0.35">
      <c r="B57" s="659"/>
      <c r="C57" s="660"/>
      <c r="D57" s="660"/>
      <c r="E57" s="660"/>
      <c r="F57" s="660"/>
      <c r="G57" s="660"/>
      <c r="H57" s="660"/>
      <c r="I57" s="660"/>
      <c r="J57" s="660"/>
      <c r="K57" s="660"/>
      <c r="L57" s="661"/>
      <c r="N57" s="659"/>
      <c r="O57" s="660"/>
      <c r="P57" s="660"/>
      <c r="Q57" s="660"/>
      <c r="R57" s="660"/>
      <c r="S57" s="660"/>
      <c r="T57" s="660"/>
      <c r="U57" s="660"/>
      <c r="V57" s="660"/>
      <c r="W57" s="660"/>
      <c r="X57" s="661"/>
      <c r="Z57" s="659"/>
      <c r="AA57" s="660"/>
      <c r="AB57" s="660"/>
      <c r="AC57" s="660"/>
      <c r="AD57" s="660"/>
      <c r="AE57" s="660"/>
      <c r="AF57" s="660"/>
      <c r="AG57" s="660"/>
      <c r="AH57" s="660"/>
      <c r="AI57" s="660"/>
      <c r="AJ57" s="661"/>
    </row>
    <row r="58" spans="2:36" s="1" customFormat="1" x14ac:dyDescent="0.35">
      <c r="B58" s="659"/>
      <c r="C58" s="660"/>
      <c r="D58" s="660"/>
      <c r="E58" s="660"/>
      <c r="F58" s="660"/>
      <c r="G58" s="660"/>
      <c r="H58" s="660"/>
      <c r="I58" s="660"/>
      <c r="J58" s="660"/>
      <c r="K58" s="660"/>
      <c r="L58" s="661"/>
      <c r="N58" s="659"/>
      <c r="O58" s="660"/>
      <c r="P58" s="660"/>
      <c r="Q58" s="660"/>
      <c r="R58" s="660"/>
      <c r="S58" s="660"/>
      <c r="T58" s="660"/>
      <c r="U58" s="660"/>
      <c r="V58" s="660"/>
      <c r="W58" s="660"/>
      <c r="X58" s="661"/>
      <c r="Z58" s="659"/>
      <c r="AA58" s="660"/>
      <c r="AB58" s="660"/>
      <c r="AC58" s="660"/>
      <c r="AD58" s="660"/>
      <c r="AE58" s="660"/>
      <c r="AF58" s="660"/>
      <c r="AG58" s="660"/>
      <c r="AH58" s="660"/>
      <c r="AI58" s="660"/>
      <c r="AJ58" s="661"/>
    </row>
    <row r="59" spans="2:36" s="1" customFormat="1" x14ac:dyDescent="0.35">
      <c r="B59" s="659"/>
      <c r="C59" s="660"/>
      <c r="D59" s="660"/>
      <c r="E59" s="660"/>
      <c r="F59" s="660"/>
      <c r="G59" s="660"/>
      <c r="H59" s="660"/>
      <c r="I59" s="660"/>
      <c r="J59" s="660"/>
      <c r="K59" s="660"/>
      <c r="L59" s="661"/>
      <c r="N59" s="659"/>
      <c r="O59" s="660"/>
      <c r="P59" s="660"/>
      <c r="Q59" s="660"/>
      <c r="R59" s="660"/>
      <c r="S59" s="660"/>
      <c r="T59" s="660"/>
      <c r="U59" s="660"/>
      <c r="V59" s="660"/>
      <c r="W59" s="660"/>
      <c r="X59" s="661"/>
      <c r="Z59" s="659"/>
      <c r="AA59" s="660"/>
      <c r="AB59" s="660"/>
      <c r="AC59" s="660"/>
      <c r="AD59" s="660"/>
      <c r="AE59" s="660"/>
      <c r="AF59" s="660"/>
      <c r="AG59" s="660"/>
      <c r="AH59" s="660"/>
      <c r="AI59" s="660"/>
      <c r="AJ59" s="661"/>
    </row>
    <row r="60" spans="2:36" s="1" customFormat="1" x14ac:dyDescent="0.35">
      <c r="B60" s="659"/>
      <c r="C60" s="660"/>
      <c r="D60" s="660"/>
      <c r="E60" s="660"/>
      <c r="F60" s="660"/>
      <c r="G60" s="660"/>
      <c r="H60" s="660"/>
      <c r="I60" s="660"/>
      <c r="J60" s="660"/>
      <c r="K60" s="660"/>
      <c r="L60" s="661"/>
      <c r="N60" s="659"/>
      <c r="O60" s="660"/>
      <c r="P60" s="660"/>
      <c r="Q60" s="660"/>
      <c r="R60" s="660"/>
      <c r="S60" s="660"/>
      <c r="T60" s="660"/>
      <c r="U60" s="660"/>
      <c r="V60" s="660"/>
      <c r="W60" s="660"/>
      <c r="X60" s="661"/>
      <c r="Z60" s="659"/>
      <c r="AA60" s="660"/>
      <c r="AB60" s="660"/>
      <c r="AC60" s="660"/>
      <c r="AD60" s="660"/>
      <c r="AE60" s="660"/>
      <c r="AF60" s="660"/>
      <c r="AG60" s="660"/>
      <c r="AH60" s="660"/>
      <c r="AI60" s="660"/>
      <c r="AJ60" s="661"/>
    </row>
    <row r="61" spans="2:36" s="1" customFormat="1" x14ac:dyDescent="0.35">
      <c r="B61" s="659"/>
      <c r="C61" s="660"/>
      <c r="D61" s="660"/>
      <c r="E61" s="660"/>
      <c r="F61" s="660"/>
      <c r="G61" s="660"/>
      <c r="H61" s="660"/>
      <c r="I61" s="660"/>
      <c r="J61" s="660"/>
      <c r="K61" s="660"/>
      <c r="L61" s="661"/>
      <c r="N61" s="659"/>
      <c r="O61" s="660"/>
      <c r="P61" s="660"/>
      <c r="Q61" s="660"/>
      <c r="R61" s="660"/>
      <c r="S61" s="660"/>
      <c r="T61" s="660"/>
      <c r="U61" s="660"/>
      <c r="V61" s="660"/>
      <c r="W61" s="660"/>
      <c r="X61" s="661"/>
      <c r="Z61" s="659"/>
      <c r="AA61" s="660"/>
      <c r="AB61" s="660"/>
      <c r="AC61" s="660"/>
      <c r="AD61" s="660"/>
      <c r="AE61" s="660"/>
      <c r="AF61" s="660"/>
      <c r="AG61" s="660"/>
      <c r="AH61" s="660"/>
      <c r="AI61" s="660"/>
      <c r="AJ61" s="661"/>
    </row>
    <row r="62" spans="2:36" s="1" customFormat="1" x14ac:dyDescent="0.35">
      <c r="B62" s="659"/>
      <c r="C62" s="660"/>
      <c r="D62" s="660"/>
      <c r="E62" s="660"/>
      <c r="F62" s="660"/>
      <c r="G62" s="660"/>
      <c r="H62" s="660"/>
      <c r="I62" s="660"/>
      <c r="J62" s="660"/>
      <c r="K62" s="660"/>
      <c r="L62" s="661"/>
      <c r="N62" s="659"/>
      <c r="O62" s="660"/>
      <c r="P62" s="660"/>
      <c r="Q62" s="660"/>
      <c r="R62" s="660"/>
      <c r="S62" s="660"/>
      <c r="T62" s="660"/>
      <c r="U62" s="660"/>
      <c r="V62" s="660"/>
      <c r="W62" s="660"/>
      <c r="X62" s="661"/>
      <c r="Z62" s="659"/>
      <c r="AA62" s="660"/>
      <c r="AB62" s="660"/>
      <c r="AC62" s="660"/>
      <c r="AD62" s="660"/>
      <c r="AE62" s="660"/>
      <c r="AF62" s="660"/>
      <c r="AG62" s="660"/>
      <c r="AH62" s="660"/>
      <c r="AI62" s="660"/>
      <c r="AJ62" s="661"/>
    </row>
    <row r="63" spans="2:36" s="1" customFormat="1" x14ac:dyDescent="0.35">
      <c r="B63" s="659"/>
      <c r="C63" s="660"/>
      <c r="D63" s="660"/>
      <c r="E63" s="660"/>
      <c r="F63" s="660"/>
      <c r="G63" s="660"/>
      <c r="H63" s="660"/>
      <c r="I63" s="660"/>
      <c r="J63" s="660"/>
      <c r="K63" s="660"/>
      <c r="L63" s="661"/>
      <c r="N63" s="659"/>
      <c r="O63" s="660"/>
      <c r="P63" s="660"/>
      <c r="Q63" s="660"/>
      <c r="R63" s="660"/>
      <c r="S63" s="660"/>
      <c r="T63" s="660"/>
      <c r="U63" s="660"/>
      <c r="V63" s="660"/>
      <c r="W63" s="660"/>
      <c r="X63" s="661"/>
      <c r="Z63" s="659"/>
      <c r="AA63" s="660"/>
      <c r="AB63" s="660"/>
      <c r="AC63" s="660"/>
      <c r="AD63" s="660"/>
      <c r="AE63" s="660"/>
      <c r="AF63" s="660"/>
      <c r="AG63" s="660"/>
      <c r="AH63" s="660"/>
      <c r="AI63" s="660"/>
      <c r="AJ63" s="661"/>
    </row>
    <row r="64" spans="2:36" s="1" customFormat="1" x14ac:dyDescent="0.35">
      <c r="B64" s="659"/>
      <c r="C64" s="660"/>
      <c r="D64" s="660"/>
      <c r="E64" s="660"/>
      <c r="F64" s="660"/>
      <c r="G64" s="660"/>
      <c r="H64" s="660"/>
      <c r="I64" s="660"/>
      <c r="J64" s="660"/>
      <c r="K64" s="660"/>
      <c r="L64" s="661"/>
      <c r="N64" s="659"/>
      <c r="O64" s="660"/>
      <c r="P64" s="660"/>
      <c r="Q64" s="660"/>
      <c r="R64" s="660"/>
      <c r="S64" s="660"/>
      <c r="T64" s="660"/>
      <c r="U64" s="660"/>
      <c r="V64" s="660"/>
      <c r="W64" s="660"/>
      <c r="X64" s="661"/>
      <c r="Z64" s="659"/>
      <c r="AA64" s="660"/>
      <c r="AB64" s="660"/>
      <c r="AC64" s="660"/>
      <c r="AD64" s="660"/>
      <c r="AE64" s="660"/>
      <c r="AF64" s="660"/>
      <c r="AG64" s="660"/>
      <c r="AH64" s="660"/>
      <c r="AI64" s="660"/>
      <c r="AJ64" s="661"/>
    </row>
    <row r="65" spans="2:36" s="1" customFormat="1" x14ac:dyDescent="0.35">
      <c r="B65" s="659"/>
      <c r="C65" s="660"/>
      <c r="D65" s="660"/>
      <c r="E65" s="660"/>
      <c r="F65" s="660"/>
      <c r="G65" s="660"/>
      <c r="H65" s="660"/>
      <c r="I65" s="660"/>
      <c r="J65" s="660"/>
      <c r="K65" s="660"/>
      <c r="L65" s="661"/>
      <c r="N65" s="659"/>
      <c r="O65" s="660"/>
      <c r="P65" s="660"/>
      <c r="Q65" s="660"/>
      <c r="R65" s="660"/>
      <c r="S65" s="660"/>
      <c r="T65" s="660"/>
      <c r="U65" s="660"/>
      <c r="V65" s="660"/>
      <c r="W65" s="660"/>
      <c r="X65" s="661"/>
      <c r="Z65" s="659"/>
      <c r="AA65" s="660"/>
      <c r="AB65" s="660"/>
      <c r="AC65" s="660"/>
      <c r="AD65" s="660"/>
      <c r="AE65" s="660"/>
      <c r="AF65" s="660"/>
      <c r="AG65" s="660"/>
      <c r="AH65" s="660"/>
      <c r="AI65" s="660"/>
      <c r="AJ65" s="661"/>
    </row>
    <row r="66" spans="2:36" s="1" customFormat="1" x14ac:dyDescent="0.35">
      <c r="B66" s="659"/>
      <c r="C66" s="660"/>
      <c r="D66" s="660"/>
      <c r="E66" s="660"/>
      <c r="F66" s="660"/>
      <c r="G66" s="660"/>
      <c r="H66" s="660"/>
      <c r="I66" s="660"/>
      <c r="J66" s="660"/>
      <c r="K66" s="660"/>
      <c r="L66" s="661"/>
      <c r="N66" s="659"/>
      <c r="O66" s="660"/>
      <c r="P66" s="660"/>
      <c r="Q66" s="660"/>
      <c r="R66" s="660"/>
      <c r="S66" s="660"/>
      <c r="T66" s="660"/>
      <c r="U66" s="660"/>
      <c r="V66" s="660"/>
      <c r="W66" s="660"/>
      <c r="X66" s="661"/>
      <c r="Z66" s="659"/>
      <c r="AA66" s="660"/>
      <c r="AB66" s="660"/>
      <c r="AC66" s="660"/>
      <c r="AD66" s="660"/>
      <c r="AE66" s="660"/>
      <c r="AF66" s="660"/>
      <c r="AG66" s="660"/>
      <c r="AH66" s="660"/>
      <c r="AI66" s="660"/>
      <c r="AJ66" s="661"/>
    </row>
    <row r="67" spans="2:36" s="1" customFormat="1" x14ac:dyDescent="0.35">
      <c r="B67" s="659"/>
      <c r="C67" s="660"/>
      <c r="D67" s="660"/>
      <c r="E67" s="660"/>
      <c r="F67" s="660"/>
      <c r="G67" s="660"/>
      <c r="H67" s="660"/>
      <c r="I67" s="660"/>
      <c r="J67" s="660"/>
      <c r="K67" s="660"/>
      <c r="L67" s="661"/>
      <c r="N67" s="659"/>
      <c r="O67" s="660"/>
      <c r="P67" s="660"/>
      <c r="Q67" s="660"/>
      <c r="R67" s="660"/>
      <c r="S67" s="660"/>
      <c r="T67" s="660"/>
      <c r="U67" s="660"/>
      <c r="V67" s="660"/>
      <c r="W67" s="660"/>
      <c r="X67" s="661"/>
      <c r="Z67" s="659"/>
      <c r="AA67" s="660"/>
      <c r="AB67" s="660"/>
      <c r="AC67" s="660"/>
      <c r="AD67" s="660"/>
      <c r="AE67" s="660"/>
      <c r="AF67" s="660"/>
      <c r="AG67" s="660"/>
      <c r="AH67" s="660"/>
      <c r="AI67" s="660"/>
      <c r="AJ67" s="661"/>
    </row>
    <row r="68" spans="2:36" s="1" customFormat="1" x14ac:dyDescent="0.35">
      <c r="B68" s="659"/>
      <c r="C68" s="660"/>
      <c r="D68" s="660"/>
      <c r="E68" s="660"/>
      <c r="F68" s="660"/>
      <c r="G68" s="660"/>
      <c r="H68" s="660"/>
      <c r="I68" s="660"/>
      <c r="J68" s="660"/>
      <c r="K68" s="660"/>
      <c r="L68" s="661"/>
      <c r="N68" s="659"/>
      <c r="O68" s="660"/>
      <c r="P68" s="660"/>
      <c r="Q68" s="660"/>
      <c r="R68" s="660"/>
      <c r="S68" s="660"/>
      <c r="T68" s="660"/>
      <c r="U68" s="660"/>
      <c r="V68" s="660"/>
      <c r="W68" s="660"/>
      <c r="X68" s="661"/>
      <c r="Z68" s="659"/>
      <c r="AA68" s="660"/>
      <c r="AB68" s="660"/>
      <c r="AC68" s="660"/>
      <c r="AD68" s="660"/>
      <c r="AE68" s="660"/>
      <c r="AF68" s="660"/>
      <c r="AG68" s="660"/>
      <c r="AH68" s="660"/>
      <c r="AI68" s="660"/>
      <c r="AJ68" s="661"/>
    </row>
    <row r="69" spans="2:36" s="1" customFormat="1" x14ac:dyDescent="0.35">
      <c r="B69" s="659"/>
      <c r="C69" s="660"/>
      <c r="D69" s="660"/>
      <c r="E69" s="660"/>
      <c r="F69" s="660"/>
      <c r="G69" s="660"/>
      <c r="H69" s="660"/>
      <c r="I69" s="660"/>
      <c r="J69" s="660"/>
      <c r="K69" s="660"/>
      <c r="L69" s="661"/>
      <c r="N69" s="659"/>
      <c r="O69" s="660"/>
      <c r="P69" s="660"/>
      <c r="Q69" s="660"/>
      <c r="R69" s="660"/>
      <c r="S69" s="660"/>
      <c r="T69" s="660"/>
      <c r="U69" s="660"/>
      <c r="V69" s="660"/>
      <c r="W69" s="660"/>
      <c r="X69" s="661"/>
      <c r="Z69" s="659"/>
      <c r="AA69" s="660"/>
      <c r="AB69" s="660"/>
      <c r="AC69" s="660"/>
      <c r="AD69" s="660"/>
      <c r="AE69" s="660"/>
      <c r="AF69" s="660"/>
      <c r="AG69" s="660"/>
      <c r="AH69" s="660"/>
      <c r="AI69" s="660"/>
      <c r="AJ69" s="661"/>
    </row>
    <row r="70" spans="2:36" s="1" customFormat="1" x14ac:dyDescent="0.35">
      <c r="B70" s="659"/>
      <c r="C70" s="660"/>
      <c r="D70" s="660"/>
      <c r="E70" s="660"/>
      <c r="F70" s="660"/>
      <c r="G70" s="660"/>
      <c r="H70" s="660"/>
      <c r="I70" s="660"/>
      <c r="J70" s="660"/>
      <c r="K70" s="660"/>
      <c r="L70" s="661"/>
      <c r="N70" s="659"/>
      <c r="O70" s="660"/>
      <c r="P70" s="660"/>
      <c r="Q70" s="660"/>
      <c r="R70" s="660"/>
      <c r="S70" s="660"/>
      <c r="T70" s="660"/>
      <c r="U70" s="660"/>
      <c r="V70" s="660"/>
      <c r="W70" s="660"/>
      <c r="X70" s="661"/>
      <c r="Z70" s="659"/>
      <c r="AA70" s="660"/>
      <c r="AB70" s="660"/>
      <c r="AC70" s="660"/>
      <c r="AD70" s="660"/>
      <c r="AE70" s="660"/>
      <c r="AF70" s="660"/>
      <c r="AG70" s="660"/>
      <c r="AH70" s="660"/>
      <c r="AI70" s="660"/>
      <c r="AJ70" s="661"/>
    </row>
    <row r="71" spans="2:36" s="1" customFormat="1" x14ac:dyDescent="0.35">
      <c r="B71" s="659"/>
      <c r="C71" s="660"/>
      <c r="D71" s="660"/>
      <c r="E71" s="660"/>
      <c r="F71" s="660"/>
      <c r="G71" s="660"/>
      <c r="H71" s="660"/>
      <c r="I71" s="660"/>
      <c r="J71" s="660"/>
      <c r="K71" s="660"/>
      <c r="L71" s="661"/>
      <c r="N71" s="659"/>
      <c r="O71" s="660"/>
      <c r="P71" s="660"/>
      <c r="Q71" s="660"/>
      <c r="R71" s="660"/>
      <c r="S71" s="660"/>
      <c r="T71" s="660"/>
      <c r="U71" s="660"/>
      <c r="V71" s="660"/>
      <c r="W71" s="660"/>
      <c r="X71" s="661"/>
      <c r="Z71" s="659"/>
      <c r="AA71" s="660"/>
      <c r="AB71" s="660"/>
      <c r="AC71" s="660"/>
      <c r="AD71" s="660"/>
      <c r="AE71" s="660"/>
      <c r="AF71" s="660"/>
      <c r="AG71" s="660"/>
      <c r="AH71" s="660"/>
      <c r="AI71" s="660"/>
      <c r="AJ71" s="661"/>
    </row>
    <row r="72" spans="2:36" s="1" customFormat="1" x14ac:dyDescent="0.35">
      <c r="B72" s="659"/>
      <c r="C72" s="660"/>
      <c r="D72" s="660"/>
      <c r="E72" s="660"/>
      <c r="F72" s="660"/>
      <c r="G72" s="660"/>
      <c r="H72" s="660"/>
      <c r="I72" s="660"/>
      <c r="J72" s="660"/>
      <c r="K72" s="660"/>
      <c r="L72" s="661"/>
      <c r="N72" s="659"/>
      <c r="O72" s="660"/>
      <c r="P72" s="660"/>
      <c r="Q72" s="660"/>
      <c r="R72" s="660"/>
      <c r="S72" s="660"/>
      <c r="T72" s="660"/>
      <c r="U72" s="660"/>
      <c r="V72" s="660"/>
      <c r="W72" s="660"/>
      <c r="X72" s="661"/>
      <c r="Z72" s="659"/>
      <c r="AA72" s="660"/>
      <c r="AB72" s="660"/>
      <c r="AC72" s="660"/>
      <c r="AD72" s="660"/>
      <c r="AE72" s="660"/>
      <c r="AF72" s="660"/>
      <c r="AG72" s="660"/>
      <c r="AH72" s="660"/>
      <c r="AI72" s="660"/>
      <c r="AJ72" s="661"/>
    </row>
    <row r="73" spans="2:36" s="1" customFormat="1" x14ac:dyDescent="0.35">
      <c r="B73" s="659"/>
      <c r="C73" s="660"/>
      <c r="D73" s="660"/>
      <c r="E73" s="660"/>
      <c r="F73" s="660"/>
      <c r="G73" s="660"/>
      <c r="H73" s="660"/>
      <c r="I73" s="660"/>
      <c r="J73" s="660"/>
      <c r="K73" s="660"/>
      <c r="L73" s="661"/>
      <c r="N73" s="659"/>
      <c r="O73" s="660"/>
      <c r="P73" s="660"/>
      <c r="Q73" s="660"/>
      <c r="R73" s="660"/>
      <c r="S73" s="660"/>
      <c r="T73" s="660"/>
      <c r="U73" s="660"/>
      <c r="V73" s="660"/>
      <c r="W73" s="660"/>
      <c r="X73" s="661"/>
      <c r="Z73" s="659"/>
      <c r="AA73" s="660"/>
      <c r="AB73" s="660"/>
      <c r="AC73" s="660"/>
      <c r="AD73" s="660"/>
      <c r="AE73" s="660"/>
      <c r="AF73" s="660"/>
      <c r="AG73" s="660"/>
      <c r="AH73" s="660"/>
      <c r="AI73" s="660"/>
      <c r="AJ73" s="661"/>
    </row>
    <row r="74" spans="2:36" s="1" customFormat="1" x14ac:dyDescent="0.35">
      <c r="B74" s="659"/>
      <c r="C74" s="660"/>
      <c r="D74" s="660"/>
      <c r="E74" s="660"/>
      <c r="F74" s="660"/>
      <c r="G74" s="660"/>
      <c r="H74" s="660"/>
      <c r="I74" s="660"/>
      <c r="J74" s="660"/>
      <c r="K74" s="660"/>
      <c r="L74" s="661"/>
      <c r="N74" s="659"/>
      <c r="O74" s="660"/>
      <c r="P74" s="660"/>
      <c r="Q74" s="660"/>
      <c r="R74" s="660"/>
      <c r="S74" s="660"/>
      <c r="T74" s="660"/>
      <c r="U74" s="660"/>
      <c r="V74" s="660"/>
      <c r="W74" s="660"/>
      <c r="X74" s="661"/>
      <c r="Z74" s="659"/>
      <c r="AA74" s="660"/>
      <c r="AB74" s="660"/>
      <c r="AC74" s="660"/>
      <c r="AD74" s="660"/>
      <c r="AE74" s="660"/>
      <c r="AF74" s="660"/>
      <c r="AG74" s="660"/>
      <c r="AH74" s="660"/>
      <c r="AI74" s="660"/>
      <c r="AJ74" s="661"/>
    </row>
    <row r="75" spans="2:36" s="1" customFormat="1" x14ac:dyDescent="0.35">
      <c r="B75" s="659"/>
      <c r="C75" s="660"/>
      <c r="D75" s="660"/>
      <c r="E75" s="660"/>
      <c r="F75" s="660"/>
      <c r="G75" s="660"/>
      <c r="H75" s="660"/>
      <c r="I75" s="660"/>
      <c r="J75" s="660"/>
      <c r="K75" s="660"/>
      <c r="L75" s="661"/>
      <c r="N75" s="659"/>
      <c r="O75" s="660"/>
      <c r="P75" s="660"/>
      <c r="Q75" s="660"/>
      <c r="R75" s="660"/>
      <c r="S75" s="660"/>
      <c r="T75" s="660"/>
      <c r="U75" s="660"/>
      <c r="V75" s="660"/>
      <c r="W75" s="660"/>
      <c r="X75" s="661"/>
      <c r="Z75" s="659"/>
      <c r="AA75" s="660"/>
      <c r="AB75" s="660"/>
      <c r="AC75" s="660"/>
      <c r="AD75" s="660"/>
      <c r="AE75" s="660"/>
      <c r="AF75" s="660"/>
      <c r="AG75" s="660"/>
      <c r="AH75" s="660"/>
      <c r="AI75" s="660"/>
      <c r="AJ75" s="661"/>
    </row>
    <row r="76" spans="2:36" s="1" customFormat="1" x14ac:dyDescent="0.35">
      <c r="B76" s="659"/>
      <c r="C76" s="660"/>
      <c r="D76" s="660"/>
      <c r="E76" s="660"/>
      <c r="F76" s="660"/>
      <c r="G76" s="660"/>
      <c r="H76" s="660"/>
      <c r="I76" s="660"/>
      <c r="J76" s="660"/>
      <c r="K76" s="660"/>
      <c r="L76" s="661"/>
      <c r="N76" s="659"/>
      <c r="O76" s="660"/>
      <c r="P76" s="660"/>
      <c r="Q76" s="660"/>
      <c r="R76" s="660"/>
      <c r="S76" s="660"/>
      <c r="T76" s="660"/>
      <c r="U76" s="660"/>
      <c r="V76" s="660"/>
      <c r="W76" s="660"/>
      <c r="X76" s="661"/>
      <c r="Z76" s="659"/>
      <c r="AA76" s="660"/>
      <c r="AB76" s="660"/>
      <c r="AC76" s="660"/>
      <c r="AD76" s="660"/>
      <c r="AE76" s="660"/>
      <c r="AF76" s="660"/>
      <c r="AG76" s="660"/>
      <c r="AH76" s="660"/>
      <c r="AI76" s="660"/>
      <c r="AJ76" s="661"/>
    </row>
    <row r="77" spans="2:36" s="1" customFormat="1" x14ac:dyDescent="0.35">
      <c r="B77" s="659"/>
      <c r="C77" s="660"/>
      <c r="D77" s="660"/>
      <c r="E77" s="660"/>
      <c r="F77" s="660"/>
      <c r="G77" s="660"/>
      <c r="H77" s="660"/>
      <c r="I77" s="660"/>
      <c r="J77" s="660"/>
      <c r="K77" s="660"/>
      <c r="L77" s="661"/>
      <c r="N77" s="659"/>
      <c r="O77" s="660"/>
      <c r="P77" s="660"/>
      <c r="Q77" s="660"/>
      <c r="R77" s="660"/>
      <c r="S77" s="660"/>
      <c r="T77" s="660"/>
      <c r="U77" s="660"/>
      <c r="V77" s="660"/>
      <c r="W77" s="660"/>
      <c r="X77" s="661"/>
      <c r="Z77" s="659"/>
      <c r="AA77" s="660"/>
      <c r="AB77" s="660"/>
      <c r="AC77" s="660"/>
      <c r="AD77" s="660"/>
      <c r="AE77" s="660"/>
      <c r="AF77" s="660"/>
      <c r="AG77" s="660"/>
      <c r="AH77" s="660"/>
      <c r="AI77" s="660"/>
      <c r="AJ77" s="661"/>
    </row>
    <row r="78" spans="2:36" s="1" customFormat="1" x14ac:dyDescent="0.35">
      <c r="B78" s="659"/>
      <c r="C78" s="660"/>
      <c r="D78" s="660"/>
      <c r="E78" s="660"/>
      <c r="F78" s="660"/>
      <c r="G78" s="660"/>
      <c r="H78" s="660"/>
      <c r="I78" s="660"/>
      <c r="J78" s="660"/>
      <c r="K78" s="660"/>
      <c r="L78" s="661"/>
      <c r="N78" s="659"/>
      <c r="O78" s="660"/>
      <c r="P78" s="660"/>
      <c r="Q78" s="660"/>
      <c r="R78" s="660"/>
      <c r="S78" s="660"/>
      <c r="T78" s="660"/>
      <c r="U78" s="660"/>
      <c r="V78" s="660"/>
      <c r="W78" s="660"/>
      <c r="X78" s="661"/>
      <c r="Z78" s="659"/>
      <c r="AA78" s="660"/>
      <c r="AB78" s="660"/>
      <c r="AC78" s="660"/>
      <c r="AD78" s="660"/>
      <c r="AE78" s="660"/>
      <c r="AF78" s="660"/>
      <c r="AG78" s="660"/>
      <c r="AH78" s="660"/>
      <c r="AI78" s="660"/>
      <c r="AJ78" s="661"/>
    </row>
    <row r="79" spans="2:36" s="1" customFormat="1" x14ac:dyDescent="0.35">
      <c r="B79" s="659"/>
      <c r="C79" s="660"/>
      <c r="D79" s="660"/>
      <c r="E79" s="660"/>
      <c r="F79" s="660"/>
      <c r="G79" s="660"/>
      <c r="H79" s="660"/>
      <c r="I79" s="660"/>
      <c r="J79" s="660"/>
      <c r="K79" s="660"/>
      <c r="L79" s="661"/>
      <c r="N79" s="659"/>
      <c r="O79" s="660"/>
      <c r="P79" s="660"/>
      <c r="Q79" s="660"/>
      <c r="R79" s="660"/>
      <c r="S79" s="660"/>
      <c r="T79" s="660"/>
      <c r="U79" s="660"/>
      <c r="V79" s="660"/>
      <c r="W79" s="660"/>
      <c r="X79" s="661"/>
      <c r="Z79" s="659"/>
      <c r="AA79" s="660"/>
      <c r="AB79" s="660"/>
      <c r="AC79" s="660"/>
      <c r="AD79" s="660"/>
      <c r="AE79" s="660"/>
      <c r="AF79" s="660"/>
      <c r="AG79" s="660"/>
      <c r="AH79" s="660"/>
      <c r="AI79" s="660"/>
      <c r="AJ79" s="661"/>
    </row>
    <row r="80" spans="2:36" s="1" customFormat="1" x14ac:dyDescent="0.35">
      <c r="B80" s="659"/>
      <c r="C80" s="660"/>
      <c r="D80" s="660"/>
      <c r="E80" s="660"/>
      <c r="F80" s="660"/>
      <c r="G80" s="660"/>
      <c r="H80" s="660"/>
      <c r="I80" s="660"/>
      <c r="J80" s="660"/>
      <c r="K80" s="660"/>
      <c r="L80" s="661"/>
      <c r="N80" s="659"/>
      <c r="O80" s="660"/>
      <c r="P80" s="660"/>
      <c r="Q80" s="660"/>
      <c r="R80" s="660"/>
      <c r="S80" s="660"/>
      <c r="T80" s="660"/>
      <c r="U80" s="660"/>
      <c r="V80" s="660"/>
      <c r="W80" s="660"/>
      <c r="X80" s="661"/>
      <c r="Z80" s="659"/>
      <c r="AA80" s="660"/>
      <c r="AB80" s="660"/>
      <c r="AC80" s="660"/>
      <c r="AD80" s="660"/>
      <c r="AE80" s="660"/>
      <c r="AF80" s="660"/>
      <c r="AG80" s="660"/>
      <c r="AH80" s="660"/>
      <c r="AI80" s="660"/>
      <c r="AJ80" s="661"/>
    </row>
    <row r="81" spans="2:36" s="1" customFormat="1" x14ac:dyDescent="0.35">
      <c r="B81" s="659"/>
      <c r="C81" s="660"/>
      <c r="D81" s="660"/>
      <c r="E81" s="660"/>
      <c r="F81" s="660"/>
      <c r="G81" s="660"/>
      <c r="H81" s="660"/>
      <c r="I81" s="660"/>
      <c r="J81" s="660"/>
      <c r="K81" s="660"/>
      <c r="L81" s="661"/>
      <c r="N81" s="659"/>
      <c r="O81" s="660"/>
      <c r="P81" s="660"/>
      <c r="Q81" s="660"/>
      <c r="R81" s="660"/>
      <c r="S81" s="660"/>
      <c r="T81" s="660"/>
      <c r="U81" s="660"/>
      <c r="V81" s="660"/>
      <c r="W81" s="660"/>
      <c r="X81" s="661"/>
      <c r="Z81" s="659"/>
      <c r="AA81" s="660"/>
      <c r="AB81" s="660"/>
      <c r="AC81" s="660"/>
      <c r="AD81" s="660"/>
      <c r="AE81" s="660"/>
      <c r="AF81" s="660"/>
      <c r="AG81" s="660"/>
      <c r="AH81" s="660"/>
      <c r="AI81" s="660"/>
      <c r="AJ81" s="661"/>
    </row>
    <row r="82" spans="2:36" s="1" customFormat="1" x14ac:dyDescent="0.35">
      <c r="B82" s="659"/>
      <c r="C82" s="660"/>
      <c r="D82" s="660"/>
      <c r="E82" s="660"/>
      <c r="F82" s="660"/>
      <c r="G82" s="660"/>
      <c r="H82" s="660"/>
      <c r="I82" s="660"/>
      <c r="J82" s="660"/>
      <c r="K82" s="660"/>
      <c r="L82" s="661"/>
      <c r="N82" s="659"/>
      <c r="O82" s="660"/>
      <c r="P82" s="660"/>
      <c r="Q82" s="660"/>
      <c r="R82" s="660"/>
      <c r="S82" s="660"/>
      <c r="T82" s="660"/>
      <c r="U82" s="660"/>
      <c r="V82" s="660"/>
      <c r="W82" s="660"/>
      <c r="X82" s="661"/>
      <c r="Z82" s="659"/>
      <c r="AA82" s="660"/>
      <c r="AB82" s="660"/>
      <c r="AC82" s="660"/>
      <c r="AD82" s="660"/>
      <c r="AE82" s="660"/>
      <c r="AF82" s="660"/>
      <c r="AG82" s="660"/>
      <c r="AH82" s="660"/>
      <c r="AI82" s="660"/>
      <c r="AJ82" s="661"/>
    </row>
    <row r="83" spans="2:36" s="1" customFormat="1" x14ac:dyDescent="0.35">
      <c r="B83" s="659"/>
      <c r="C83" s="660"/>
      <c r="D83" s="660"/>
      <c r="E83" s="660"/>
      <c r="F83" s="660"/>
      <c r="G83" s="660"/>
      <c r="H83" s="660"/>
      <c r="I83" s="660"/>
      <c r="J83" s="660"/>
      <c r="K83" s="660"/>
      <c r="L83" s="661"/>
      <c r="N83" s="659"/>
      <c r="O83" s="660"/>
      <c r="P83" s="660"/>
      <c r="Q83" s="660"/>
      <c r="R83" s="660"/>
      <c r="S83" s="660"/>
      <c r="T83" s="660"/>
      <c r="U83" s="660"/>
      <c r="V83" s="660"/>
      <c r="W83" s="660"/>
      <c r="X83" s="661"/>
      <c r="Z83" s="659"/>
      <c r="AA83" s="660"/>
      <c r="AB83" s="660"/>
      <c r="AC83" s="660"/>
      <c r="AD83" s="660"/>
      <c r="AE83" s="660"/>
      <c r="AF83" s="660"/>
      <c r="AG83" s="660"/>
      <c r="AH83" s="660"/>
      <c r="AI83" s="660"/>
      <c r="AJ83" s="661"/>
    </row>
    <row r="84" spans="2:36" s="1" customFormat="1" x14ac:dyDescent="0.35">
      <c r="B84" s="659"/>
      <c r="C84" s="660"/>
      <c r="D84" s="660"/>
      <c r="E84" s="660"/>
      <c r="F84" s="660"/>
      <c r="G84" s="660"/>
      <c r="H84" s="660"/>
      <c r="I84" s="660"/>
      <c r="J84" s="660"/>
      <c r="K84" s="660"/>
      <c r="L84" s="661"/>
      <c r="N84" s="659"/>
      <c r="O84" s="660"/>
      <c r="P84" s="660"/>
      <c r="Q84" s="660"/>
      <c r="R84" s="660"/>
      <c r="S84" s="660"/>
      <c r="T84" s="660"/>
      <c r="U84" s="660"/>
      <c r="V84" s="660"/>
      <c r="W84" s="660"/>
      <c r="X84" s="661"/>
      <c r="Z84" s="659"/>
      <c r="AA84" s="660"/>
      <c r="AB84" s="660"/>
      <c r="AC84" s="660"/>
      <c r="AD84" s="660"/>
      <c r="AE84" s="660"/>
      <c r="AF84" s="660"/>
      <c r="AG84" s="660"/>
      <c r="AH84" s="660"/>
      <c r="AI84" s="660"/>
      <c r="AJ84" s="661"/>
    </row>
    <row r="85" spans="2:36" s="1" customFormat="1" x14ac:dyDescent="0.35">
      <c r="B85" s="659"/>
      <c r="C85" s="660"/>
      <c r="D85" s="660"/>
      <c r="E85" s="660"/>
      <c r="F85" s="660"/>
      <c r="G85" s="660"/>
      <c r="H85" s="660"/>
      <c r="I85" s="660"/>
      <c r="J85" s="660"/>
      <c r="K85" s="660"/>
      <c r="L85" s="661"/>
      <c r="N85" s="659"/>
      <c r="O85" s="660"/>
      <c r="P85" s="660"/>
      <c r="Q85" s="660"/>
      <c r="R85" s="660"/>
      <c r="S85" s="660"/>
      <c r="T85" s="660"/>
      <c r="U85" s="660"/>
      <c r="V85" s="660"/>
      <c r="W85" s="660"/>
      <c r="X85" s="661"/>
      <c r="Z85" s="659"/>
      <c r="AA85" s="660"/>
      <c r="AB85" s="660"/>
      <c r="AC85" s="660"/>
      <c r="AD85" s="660"/>
      <c r="AE85" s="660"/>
      <c r="AF85" s="660"/>
      <c r="AG85" s="660"/>
      <c r="AH85" s="660"/>
      <c r="AI85" s="660"/>
      <c r="AJ85" s="661"/>
    </row>
    <row r="86" spans="2:36" s="1" customFormat="1" x14ac:dyDescent="0.35">
      <c r="B86" s="659"/>
      <c r="C86" s="660"/>
      <c r="D86" s="660"/>
      <c r="E86" s="660"/>
      <c r="F86" s="660"/>
      <c r="G86" s="660"/>
      <c r="H86" s="660"/>
      <c r="I86" s="660"/>
      <c r="J86" s="660"/>
      <c r="K86" s="660"/>
      <c r="L86" s="661"/>
      <c r="N86" s="659"/>
      <c r="O86" s="660"/>
      <c r="P86" s="660"/>
      <c r="Q86" s="660"/>
      <c r="R86" s="660"/>
      <c r="S86" s="660"/>
      <c r="T86" s="660"/>
      <c r="U86" s="660"/>
      <c r="V86" s="660"/>
      <c r="W86" s="660"/>
      <c r="X86" s="661"/>
      <c r="Z86" s="659"/>
      <c r="AA86" s="660"/>
      <c r="AB86" s="660"/>
      <c r="AC86" s="660"/>
      <c r="AD86" s="660"/>
      <c r="AE86" s="660"/>
      <c r="AF86" s="660"/>
      <c r="AG86" s="660"/>
      <c r="AH86" s="660"/>
      <c r="AI86" s="660"/>
      <c r="AJ86" s="661"/>
    </row>
    <row r="87" spans="2:36" s="1" customFormat="1" x14ac:dyDescent="0.35">
      <c r="B87" s="659"/>
      <c r="C87" s="660"/>
      <c r="D87" s="660"/>
      <c r="E87" s="660"/>
      <c r="F87" s="660"/>
      <c r="G87" s="660"/>
      <c r="H87" s="660"/>
      <c r="I87" s="660"/>
      <c r="J87" s="660"/>
      <c r="K87" s="660"/>
      <c r="L87" s="661"/>
      <c r="N87" s="659"/>
      <c r="O87" s="660"/>
      <c r="P87" s="660"/>
      <c r="Q87" s="660"/>
      <c r="R87" s="660"/>
      <c r="S87" s="660"/>
      <c r="T87" s="660"/>
      <c r="U87" s="660"/>
      <c r="V87" s="660"/>
      <c r="W87" s="660"/>
      <c r="X87" s="661"/>
      <c r="Z87" s="659"/>
      <c r="AA87" s="660"/>
      <c r="AB87" s="660"/>
      <c r="AC87" s="660"/>
      <c r="AD87" s="660"/>
      <c r="AE87" s="660"/>
      <c r="AF87" s="660"/>
      <c r="AG87" s="660"/>
      <c r="AH87" s="660"/>
      <c r="AI87" s="660"/>
      <c r="AJ87" s="661"/>
    </row>
    <row r="88" spans="2:36" s="1" customFormat="1" x14ac:dyDescent="0.35">
      <c r="B88" s="659"/>
      <c r="C88" s="660"/>
      <c r="D88" s="660"/>
      <c r="E88" s="660"/>
      <c r="F88" s="660"/>
      <c r="G88" s="660"/>
      <c r="H88" s="660"/>
      <c r="I88" s="660"/>
      <c r="J88" s="660"/>
      <c r="K88" s="660"/>
      <c r="L88" s="661"/>
      <c r="N88" s="659"/>
      <c r="O88" s="660"/>
      <c r="P88" s="660"/>
      <c r="Q88" s="660"/>
      <c r="R88" s="660"/>
      <c r="S88" s="660"/>
      <c r="T88" s="660"/>
      <c r="U88" s="660"/>
      <c r="V88" s="660"/>
      <c r="W88" s="660"/>
      <c r="X88" s="661"/>
      <c r="Z88" s="659"/>
      <c r="AA88" s="660"/>
      <c r="AB88" s="660"/>
      <c r="AC88" s="660"/>
      <c r="AD88" s="660"/>
      <c r="AE88" s="660"/>
      <c r="AF88" s="660"/>
      <c r="AG88" s="660"/>
      <c r="AH88" s="660"/>
      <c r="AI88" s="660"/>
      <c r="AJ88" s="661"/>
    </row>
    <row r="89" spans="2:36" s="1" customFormat="1" x14ac:dyDescent="0.35">
      <c r="B89" s="659"/>
      <c r="C89" s="660"/>
      <c r="D89" s="660"/>
      <c r="E89" s="660"/>
      <c r="F89" s="660"/>
      <c r="G89" s="660"/>
      <c r="H89" s="660"/>
      <c r="I89" s="660"/>
      <c r="J89" s="660"/>
      <c r="K89" s="660"/>
      <c r="L89" s="661"/>
      <c r="N89" s="659"/>
      <c r="O89" s="660"/>
      <c r="P89" s="660"/>
      <c r="Q89" s="660"/>
      <c r="R89" s="660"/>
      <c r="S89" s="660"/>
      <c r="T89" s="660"/>
      <c r="U89" s="660"/>
      <c r="V89" s="660"/>
      <c r="W89" s="660"/>
      <c r="X89" s="661"/>
      <c r="Z89" s="659"/>
      <c r="AA89" s="660"/>
      <c r="AB89" s="660"/>
      <c r="AC89" s="660"/>
      <c r="AD89" s="660"/>
      <c r="AE89" s="660"/>
      <c r="AF89" s="660"/>
      <c r="AG89" s="660"/>
      <c r="AH89" s="660"/>
      <c r="AI89" s="660"/>
      <c r="AJ89" s="661"/>
    </row>
    <row r="90" spans="2:36" s="1" customFormat="1" x14ac:dyDescent="0.35">
      <c r="B90" s="659"/>
      <c r="C90" s="660"/>
      <c r="D90" s="660"/>
      <c r="E90" s="660"/>
      <c r="F90" s="660"/>
      <c r="G90" s="660"/>
      <c r="H90" s="660"/>
      <c r="I90" s="660"/>
      <c r="J90" s="660"/>
      <c r="K90" s="660"/>
      <c r="L90" s="661"/>
      <c r="N90" s="659"/>
      <c r="O90" s="660"/>
      <c r="P90" s="660"/>
      <c r="Q90" s="660"/>
      <c r="R90" s="660"/>
      <c r="S90" s="660"/>
      <c r="T90" s="660"/>
      <c r="U90" s="660"/>
      <c r="V90" s="660"/>
      <c r="W90" s="660"/>
      <c r="X90" s="661"/>
      <c r="Z90" s="659"/>
      <c r="AA90" s="660"/>
      <c r="AB90" s="660"/>
      <c r="AC90" s="660"/>
      <c r="AD90" s="660"/>
      <c r="AE90" s="660"/>
      <c r="AF90" s="660"/>
      <c r="AG90" s="660"/>
      <c r="AH90" s="660"/>
      <c r="AI90" s="660"/>
      <c r="AJ90" s="661"/>
    </row>
    <row r="91" spans="2:36" s="1" customFormat="1" x14ac:dyDescent="0.35">
      <c r="B91" s="659"/>
      <c r="C91" s="660"/>
      <c r="D91" s="660"/>
      <c r="E91" s="660"/>
      <c r="F91" s="660"/>
      <c r="G91" s="660"/>
      <c r="H91" s="660"/>
      <c r="I91" s="660"/>
      <c r="J91" s="660"/>
      <c r="K91" s="660"/>
      <c r="L91" s="661"/>
      <c r="N91" s="659"/>
      <c r="O91" s="660"/>
      <c r="P91" s="660"/>
      <c r="Q91" s="660"/>
      <c r="R91" s="660"/>
      <c r="S91" s="660"/>
      <c r="T91" s="660"/>
      <c r="U91" s="660"/>
      <c r="V91" s="660"/>
      <c r="W91" s="660"/>
      <c r="X91" s="661"/>
      <c r="Z91" s="659"/>
      <c r="AA91" s="660"/>
      <c r="AB91" s="660"/>
      <c r="AC91" s="660"/>
      <c r="AD91" s="660"/>
      <c r="AE91" s="660"/>
      <c r="AF91" s="660"/>
      <c r="AG91" s="660"/>
      <c r="AH91" s="660"/>
      <c r="AI91" s="660"/>
      <c r="AJ91" s="661"/>
    </row>
    <row r="92" spans="2:36" s="1" customFormat="1" x14ac:dyDescent="0.35">
      <c r="B92" s="659"/>
      <c r="C92" s="660"/>
      <c r="D92" s="660"/>
      <c r="E92" s="660"/>
      <c r="F92" s="660"/>
      <c r="G92" s="660"/>
      <c r="H92" s="660"/>
      <c r="I92" s="660"/>
      <c r="J92" s="660"/>
      <c r="K92" s="660"/>
      <c r="L92" s="661"/>
      <c r="N92" s="659"/>
      <c r="O92" s="660"/>
      <c r="P92" s="660"/>
      <c r="Q92" s="660"/>
      <c r="R92" s="660"/>
      <c r="S92" s="660"/>
      <c r="T92" s="660"/>
      <c r="U92" s="660"/>
      <c r="V92" s="660"/>
      <c r="W92" s="660"/>
      <c r="X92" s="661"/>
      <c r="Z92" s="659"/>
      <c r="AA92" s="660"/>
      <c r="AB92" s="660"/>
      <c r="AC92" s="660"/>
      <c r="AD92" s="660"/>
      <c r="AE92" s="660"/>
      <c r="AF92" s="660"/>
      <c r="AG92" s="660"/>
      <c r="AH92" s="660"/>
      <c r="AI92" s="660"/>
      <c r="AJ92" s="661"/>
    </row>
    <row r="93" spans="2:36" s="1" customFormat="1" x14ac:dyDescent="0.35">
      <c r="B93" s="659"/>
      <c r="C93" s="660"/>
      <c r="D93" s="660"/>
      <c r="E93" s="660"/>
      <c r="F93" s="660"/>
      <c r="G93" s="660"/>
      <c r="H93" s="660"/>
      <c r="I93" s="660"/>
      <c r="J93" s="660"/>
      <c r="K93" s="660"/>
      <c r="L93" s="661"/>
      <c r="N93" s="659"/>
      <c r="O93" s="660"/>
      <c r="P93" s="660"/>
      <c r="Q93" s="660"/>
      <c r="R93" s="660"/>
      <c r="S93" s="660"/>
      <c r="T93" s="660"/>
      <c r="U93" s="660"/>
      <c r="V93" s="660"/>
      <c r="W93" s="660"/>
      <c r="X93" s="661"/>
      <c r="Z93" s="659"/>
      <c r="AA93" s="660"/>
      <c r="AB93" s="660"/>
      <c r="AC93" s="660"/>
      <c r="AD93" s="660"/>
      <c r="AE93" s="660"/>
      <c r="AF93" s="660"/>
      <c r="AG93" s="660"/>
      <c r="AH93" s="660"/>
      <c r="AI93" s="660"/>
      <c r="AJ93" s="661"/>
    </row>
    <row r="94" spans="2:36" s="1" customFormat="1" x14ac:dyDescent="0.35">
      <c r="B94" s="659"/>
      <c r="C94" s="660"/>
      <c r="D94" s="660"/>
      <c r="E94" s="660"/>
      <c r="F94" s="660"/>
      <c r="G94" s="660"/>
      <c r="H94" s="660"/>
      <c r="I94" s="660"/>
      <c r="J94" s="660"/>
      <c r="K94" s="660"/>
      <c r="L94" s="661"/>
      <c r="N94" s="659"/>
      <c r="O94" s="660"/>
      <c r="P94" s="660"/>
      <c r="Q94" s="660"/>
      <c r="R94" s="660"/>
      <c r="S94" s="660"/>
      <c r="T94" s="660"/>
      <c r="U94" s="660"/>
      <c r="V94" s="660"/>
      <c r="W94" s="660"/>
      <c r="X94" s="661"/>
      <c r="Z94" s="659"/>
      <c r="AA94" s="660"/>
      <c r="AB94" s="660"/>
      <c r="AC94" s="660"/>
      <c r="AD94" s="660"/>
      <c r="AE94" s="660"/>
      <c r="AF94" s="660"/>
      <c r="AG94" s="660"/>
      <c r="AH94" s="660"/>
      <c r="AI94" s="660"/>
      <c r="AJ94" s="661"/>
    </row>
    <row r="95" spans="2:36" s="1" customFormat="1" x14ac:dyDescent="0.35">
      <c r="B95" s="659"/>
      <c r="C95" s="660"/>
      <c r="D95" s="660"/>
      <c r="E95" s="660"/>
      <c r="F95" s="660"/>
      <c r="G95" s="660"/>
      <c r="H95" s="660"/>
      <c r="I95" s="660"/>
      <c r="J95" s="660"/>
      <c r="K95" s="660"/>
      <c r="L95" s="661"/>
      <c r="N95" s="659"/>
      <c r="O95" s="660"/>
      <c r="P95" s="660"/>
      <c r="Q95" s="660"/>
      <c r="R95" s="660"/>
      <c r="S95" s="660"/>
      <c r="T95" s="660"/>
      <c r="U95" s="660"/>
      <c r="V95" s="660"/>
      <c r="W95" s="660"/>
      <c r="X95" s="661"/>
      <c r="Z95" s="659"/>
      <c r="AA95" s="660"/>
      <c r="AB95" s="660"/>
      <c r="AC95" s="660"/>
      <c r="AD95" s="660"/>
      <c r="AE95" s="660"/>
      <c r="AF95" s="660"/>
      <c r="AG95" s="660"/>
      <c r="AH95" s="660"/>
      <c r="AI95" s="660"/>
      <c r="AJ95" s="661"/>
    </row>
    <row r="96" spans="2:36" s="1" customFormat="1" x14ac:dyDescent="0.35">
      <c r="B96" s="659"/>
      <c r="C96" s="660"/>
      <c r="D96" s="660"/>
      <c r="E96" s="660"/>
      <c r="F96" s="660"/>
      <c r="G96" s="660"/>
      <c r="H96" s="660"/>
      <c r="I96" s="660"/>
      <c r="J96" s="660"/>
      <c r="K96" s="660"/>
      <c r="L96" s="661"/>
      <c r="N96" s="659"/>
      <c r="O96" s="660"/>
      <c r="P96" s="660"/>
      <c r="Q96" s="660"/>
      <c r="R96" s="660"/>
      <c r="S96" s="660"/>
      <c r="T96" s="660"/>
      <c r="U96" s="660"/>
      <c r="V96" s="660"/>
      <c r="W96" s="660"/>
      <c r="X96" s="661"/>
      <c r="Z96" s="659"/>
      <c r="AA96" s="660"/>
      <c r="AB96" s="660"/>
      <c r="AC96" s="660"/>
      <c r="AD96" s="660"/>
      <c r="AE96" s="660"/>
      <c r="AF96" s="660"/>
      <c r="AG96" s="660"/>
      <c r="AH96" s="660"/>
      <c r="AI96" s="660"/>
      <c r="AJ96" s="661"/>
    </row>
    <row r="97" spans="2:36" s="1" customFormat="1" x14ac:dyDescent="0.35">
      <c r="B97" s="659"/>
      <c r="C97" s="660"/>
      <c r="D97" s="660"/>
      <c r="E97" s="660"/>
      <c r="F97" s="660"/>
      <c r="G97" s="660"/>
      <c r="H97" s="660"/>
      <c r="I97" s="660"/>
      <c r="J97" s="660"/>
      <c r="K97" s="660"/>
      <c r="L97" s="661"/>
      <c r="N97" s="659"/>
      <c r="O97" s="660"/>
      <c r="P97" s="660"/>
      <c r="Q97" s="660"/>
      <c r="R97" s="660"/>
      <c r="S97" s="660"/>
      <c r="T97" s="660"/>
      <c r="U97" s="660"/>
      <c r="V97" s="660"/>
      <c r="W97" s="660"/>
      <c r="X97" s="661"/>
      <c r="Z97" s="659"/>
      <c r="AA97" s="660"/>
      <c r="AB97" s="660"/>
      <c r="AC97" s="660"/>
      <c r="AD97" s="660"/>
      <c r="AE97" s="660"/>
      <c r="AF97" s="660"/>
      <c r="AG97" s="660"/>
      <c r="AH97" s="660"/>
      <c r="AI97" s="660"/>
      <c r="AJ97" s="661"/>
    </row>
    <row r="98" spans="2:36" s="1" customFormat="1" x14ac:dyDescent="0.35">
      <c r="B98" s="659"/>
      <c r="C98" s="660"/>
      <c r="D98" s="660"/>
      <c r="E98" s="660"/>
      <c r="F98" s="660"/>
      <c r="G98" s="660"/>
      <c r="H98" s="660"/>
      <c r="I98" s="660"/>
      <c r="J98" s="660"/>
      <c r="K98" s="660"/>
      <c r="L98" s="661"/>
      <c r="N98" s="659"/>
      <c r="O98" s="660"/>
      <c r="P98" s="660"/>
      <c r="Q98" s="660"/>
      <c r="R98" s="660"/>
      <c r="S98" s="660"/>
      <c r="T98" s="660"/>
      <c r="U98" s="660"/>
      <c r="V98" s="660"/>
      <c r="W98" s="660"/>
      <c r="X98" s="661"/>
      <c r="Z98" s="659"/>
      <c r="AA98" s="660"/>
      <c r="AB98" s="660"/>
      <c r="AC98" s="660"/>
      <c r="AD98" s="660"/>
      <c r="AE98" s="660"/>
      <c r="AF98" s="660"/>
      <c r="AG98" s="660"/>
      <c r="AH98" s="660"/>
      <c r="AI98" s="660"/>
      <c r="AJ98" s="661"/>
    </row>
    <row r="99" spans="2:36" s="1" customFormat="1" x14ac:dyDescent="0.35">
      <c r="B99" s="659"/>
      <c r="C99" s="660"/>
      <c r="D99" s="660"/>
      <c r="E99" s="660"/>
      <c r="F99" s="660"/>
      <c r="G99" s="660"/>
      <c r="H99" s="660"/>
      <c r="I99" s="660"/>
      <c r="J99" s="660"/>
      <c r="K99" s="660"/>
      <c r="L99" s="661"/>
      <c r="N99" s="659"/>
      <c r="O99" s="660"/>
      <c r="P99" s="660"/>
      <c r="Q99" s="660"/>
      <c r="R99" s="660"/>
      <c r="S99" s="660"/>
      <c r="T99" s="660"/>
      <c r="U99" s="660"/>
      <c r="V99" s="660"/>
      <c r="W99" s="660"/>
      <c r="X99" s="661"/>
      <c r="Z99" s="659"/>
      <c r="AA99" s="660"/>
      <c r="AB99" s="660"/>
      <c r="AC99" s="660"/>
      <c r="AD99" s="660"/>
      <c r="AE99" s="660"/>
      <c r="AF99" s="660"/>
      <c r="AG99" s="660"/>
      <c r="AH99" s="660"/>
      <c r="AI99" s="660"/>
      <c r="AJ99" s="661"/>
    </row>
    <row r="100" spans="2:36" s="1" customFormat="1" x14ac:dyDescent="0.35">
      <c r="B100" s="659"/>
      <c r="C100" s="660"/>
      <c r="D100" s="660"/>
      <c r="E100" s="660"/>
      <c r="F100" s="660"/>
      <c r="G100" s="660"/>
      <c r="H100" s="660"/>
      <c r="I100" s="660"/>
      <c r="J100" s="660"/>
      <c r="K100" s="660"/>
      <c r="L100" s="661"/>
      <c r="N100" s="659"/>
      <c r="O100" s="660"/>
      <c r="P100" s="660"/>
      <c r="Q100" s="660"/>
      <c r="R100" s="660"/>
      <c r="S100" s="660"/>
      <c r="T100" s="660"/>
      <c r="U100" s="660"/>
      <c r="V100" s="660"/>
      <c r="W100" s="660"/>
      <c r="X100" s="661"/>
      <c r="Z100" s="659"/>
      <c r="AA100" s="660"/>
      <c r="AB100" s="660"/>
      <c r="AC100" s="660"/>
      <c r="AD100" s="660"/>
      <c r="AE100" s="660"/>
      <c r="AF100" s="660"/>
      <c r="AG100" s="660"/>
      <c r="AH100" s="660"/>
      <c r="AI100" s="660"/>
      <c r="AJ100" s="661"/>
    </row>
    <row r="101" spans="2:36" s="1" customFormat="1" x14ac:dyDescent="0.35">
      <c r="B101" s="659"/>
      <c r="C101" s="660"/>
      <c r="D101" s="660"/>
      <c r="E101" s="660"/>
      <c r="F101" s="660"/>
      <c r="G101" s="660"/>
      <c r="H101" s="660"/>
      <c r="I101" s="660"/>
      <c r="J101" s="660"/>
      <c r="K101" s="660"/>
      <c r="L101" s="661"/>
      <c r="N101" s="659"/>
      <c r="O101" s="660"/>
      <c r="P101" s="660"/>
      <c r="Q101" s="660"/>
      <c r="R101" s="660"/>
      <c r="S101" s="660"/>
      <c r="T101" s="660"/>
      <c r="U101" s="660"/>
      <c r="V101" s="660"/>
      <c r="W101" s="660"/>
      <c r="X101" s="661"/>
      <c r="Z101" s="659"/>
      <c r="AA101" s="660"/>
      <c r="AB101" s="660"/>
      <c r="AC101" s="660"/>
      <c r="AD101" s="660"/>
      <c r="AE101" s="660"/>
      <c r="AF101" s="660"/>
      <c r="AG101" s="660"/>
      <c r="AH101" s="660"/>
      <c r="AI101" s="660"/>
      <c r="AJ101" s="661"/>
    </row>
    <row r="102" spans="2:36" s="1" customFormat="1" x14ac:dyDescent="0.35">
      <c r="B102" s="659"/>
      <c r="C102" s="660"/>
      <c r="D102" s="660"/>
      <c r="E102" s="660"/>
      <c r="F102" s="660"/>
      <c r="G102" s="660"/>
      <c r="H102" s="660"/>
      <c r="I102" s="660"/>
      <c r="J102" s="660"/>
      <c r="K102" s="660"/>
      <c r="L102" s="661"/>
      <c r="N102" s="659"/>
      <c r="O102" s="660"/>
      <c r="P102" s="660"/>
      <c r="Q102" s="660"/>
      <c r="R102" s="660"/>
      <c r="S102" s="660"/>
      <c r="T102" s="660"/>
      <c r="U102" s="660"/>
      <c r="V102" s="660"/>
      <c r="W102" s="660"/>
      <c r="X102" s="661"/>
      <c r="Z102" s="659"/>
      <c r="AA102" s="660"/>
      <c r="AB102" s="660"/>
      <c r="AC102" s="660"/>
      <c r="AD102" s="660"/>
      <c r="AE102" s="660"/>
      <c r="AF102" s="660"/>
      <c r="AG102" s="660"/>
      <c r="AH102" s="660"/>
      <c r="AI102" s="660"/>
      <c r="AJ102" s="661"/>
    </row>
    <row r="103" spans="2:36" s="1" customFormat="1" x14ac:dyDescent="0.35">
      <c r="B103" s="659"/>
      <c r="C103" s="660"/>
      <c r="D103" s="660"/>
      <c r="E103" s="660"/>
      <c r="F103" s="660"/>
      <c r="G103" s="660"/>
      <c r="H103" s="660"/>
      <c r="I103" s="660"/>
      <c r="J103" s="660"/>
      <c r="K103" s="660"/>
      <c r="L103" s="661"/>
      <c r="N103" s="659"/>
      <c r="O103" s="660"/>
      <c r="P103" s="660"/>
      <c r="Q103" s="660"/>
      <c r="R103" s="660"/>
      <c r="S103" s="660"/>
      <c r="T103" s="660"/>
      <c r="U103" s="660"/>
      <c r="V103" s="660"/>
      <c r="W103" s="660"/>
      <c r="X103" s="661"/>
      <c r="Z103" s="659"/>
      <c r="AA103" s="660"/>
      <c r="AB103" s="660"/>
      <c r="AC103" s="660"/>
      <c r="AD103" s="660"/>
      <c r="AE103" s="660"/>
      <c r="AF103" s="660"/>
      <c r="AG103" s="660"/>
      <c r="AH103" s="660"/>
      <c r="AI103" s="660"/>
      <c r="AJ103" s="661"/>
    </row>
    <row r="104" spans="2:36" s="1" customFormat="1" x14ac:dyDescent="0.35">
      <c r="B104" s="659"/>
      <c r="C104" s="660"/>
      <c r="D104" s="660"/>
      <c r="E104" s="660"/>
      <c r="F104" s="660"/>
      <c r="G104" s="660"/>
      <c r="H104" s="660"/>
      <c r="I104" s="660"/>
      <c r="J104" s="660"/>
      <c r="K104" s="660"/>
      <c r="L104" s="661"/>
      <c r="N104" s="659"/>
      <c r="O104" s="660"/>
      <c r="P104" s="660"/>
      <c r="Q104" s="660"/>
      <c r="R104" s="660"/>
      <c r="S104" s="660"/>
      <c r="T104" s="660"/>
      <c r="U104" s="660"/>
      <c r="V104" s="660"/>
      <c r="W104" s="660"/>
      <c r="X104" s="661"/>
      <c r="Z104" s="659"/>
      <c r="AA104" s="660"/>
      <c r="AB104" s="660"/>
      <c r="AC104" s="660"/>
      <c r="AD104" s="660"/>
      <c r="AE104" s="660"/>
      <c r="AF104" s="660"/>
      <c r="AG104" s="660"/>
      <c r="AH104" s="660"/>
      <c r="AI104" s="660"/>
      <c r="AJ104" s="661"/>
    </row>
    <row r="105" spans="2:36" s="1" customFormat="1" x14ac:dyDescent="0.35">
      <c r="B105" s="659"/>
      <c r="C105" s="660"/>
      <c r="D105" s="660"/>
      <c r="E105" s="660"/>
      <c r="F105" s="660"/>
      <c r="G105" s="660"/>
      <c r="H105" s="660"/>
      <c r="I105" s="660"/>
      <c r="J105" s="660"/>
      <c r="K105" s="660"/>
      <c r="L105" s="661"/>
      <c r="N105" s="659"/>
      <c r="O105" s="660"/>
      <c r="P105" s="660"/>
      <c r="Q105" s="660"/>
      <c r="R105" s="660"/>
      <c r="S105" s="660"/>
      <c r="T105" s="660"/>
      <c r="U105" s="660"/>
      <c r="V105" s="660"/>
      <c r="W105" s="660"/>
      <c r="X105" s="661"/>
      <c r="Z105" s="659"/>
      <c r="AA105" s="660"/>
      <c r="AB105" s="660"/>
      <c r="AC105" s="660"/>
      <c r="AD105" s="660"/>
      <c r="AE105" s="660"/>
      <c r="AF105" s="660"/>
      <c r="AG105" s="660"/>
      <c r="AH105" s="660"/>
      <c r="AI105" s="660"/>
      <c r="AJ105" s="661"/>
    </row>
    <row r="106" spans="2:36" s="1" customFormat="1" x14ac:dyDescent="0.35">
      <c r="B106" s="659"/>
      <c r="C106" s="660"/>
      <c r="D106" s="660"/>
      <c r="E106" s="660"/>
      <c r="F106" s="660"/>
      <c r="G106" s="660"/>
      <c r="H106" s="660"/>
      <c r="I106" s="660"/>
      <c r="J106" s="660"/>
      <c r="K106" s="660"/>
      <c r="L106" s="661"/>
      <c r="N106" s="659"/>
      <c r="O106" s="660"/>
      <c r="P106" s="660"/>
      <c r="Q106" s="660"/>
      <c r="R106" s="660"/>
      <c r="S106" s="660"/>
      <c r="T106" s="660"/>
      <c r="U106" s="660"/>
      <c r="V106" s="660"/>
      <c r="W106" s="660"/>
      <c r="X106" s="661"/>
      <c r="Z106" s="659"/>
      <c r="AA106" s="660"/>
      <c r="AB106" s="660"/>
      <c r="AC106" s="660"/>
      <c r="AD106" s="660"/>
      <c r="AE106" s="660"/>
      <c r="AF106" s="660"/>
      <c r="AG106" s="660"/>
      <c r="AH106" s="660"/>
      <c r="AI106" s="660"/>
      <c r="AJ106" s="661"/>
    </row>
    <row r="107" spans="2:36" s="1" customFormat="1" x14ac:dyDescent="0.35">
      <c r="B107" s="659"/>
      <c r="C107" s="660"/>
      <c r="D107" s="660"/>
      <c r="E107" s="660"/>
      <c r="F107" s="660"/>
      <c r="G107" s="660"/>
      <c r="H107" s="660"/>
      <c r="I107" s="660"/>
      <c r="J107" s="660"/>
      <c r="K107" s="660"/>
      <c r="L107" s="661"/>
      <c r="N107" s="659"/>
      <c r="O107" s="660"/>
      <c r="P107" s="660"/>
      <c r="Q107" s="660"/>
      <c r="R107" s="660"/>
      <c r="S107" s="660"/>
      <c r="T107" s="660"/>
      <c r="U107" s="660"/>
      <c r="V107" s="660"/>
      <c r="W107" s="660"/>
      <c r="X107" s="661"/>
      <c r="Z107" s="659"/>
      <c r="AA107" s="660"/>
      <c r="AB107" s="660"/>
      <c r="AC107" s="660"/>
      <c r="AD107" s="660"/>
      <c r="AE107" s="660"/>
      <c r="AF107" s="660"/>
      <c r="AG107" s="660"/>
      <c r="AH107" s="660"/>
      <c r="AI107" s="660"/>
      <c r="AJ107" s="661"/>
    </row>
    <row r="108" spans="2:36" s="1" customFormat="1" x14ac:dyDescent="0.35">
      <c r="B108" s="659"/>
      <c r="C108" s="660"/>
      <c r="D108" s="660"/>
      <c r="E108" s="660"/>
      <c r="F108" s="660"/>
      <c r="G108" s="660"/>
      <c r="H108" s="660"/>
      <c r="I108" s="660"/>
      <c r="J108" s="660"/>
      <c r="K108" s="660"/>
      <c r="L108" s="661"/>
      <c r="N108" s="659"/>
      <c r="O108" s="660"/>
      <c r="P108" s="660"/>
      <c r="Q108" s="660"/>
      <c r="R108" s="660"/>
      <c r="S108" s="660"/>
      <c r="T108" s="660"/>
      <c r="U108" s="660"/>
      <c r="V108" s="660"/>
      <c r="W108" s="660"/>
      <c r="X108" s="661"/>
      <c r="Z108" s="659"/>
      <c r="AA108" s="660"/>
      <c r="AB108" s="660"/>
      <c r="AC108" s="660"/>
      <c r="AD108" s="660"/>
      <c r="AE108" s="660"/>
      <c r="AF108" s="660"/>
      <c r="AG108" s="660"/>
      <c r="AH108" s="660"/>
      <c r="AI108" s="660"/>
      <c r="AJ108" s="661"/>
    </row>
    <row r="109" spans="2:36" s="1" customFormat="1" x14ac:dyDescent="0.35">
      <c r="B109" s="659"/>
      <c r="C109" s="660"/>
      <c r="D109" s="660"/>
      <c r="E109" s="660"/>
      <c r="F109" s="660"/>
      <c r="G109" s="660"/>
      <c r="H109" s="660"/>
      <c r="I109" s="660"/>
      <c r="J109" s="660"/>
      <c r="K109" s="660"/>
      <c r="L109" s="661"/>
      <c r="N109" s="659"/>
      <c r="O109" s="660"/>
      <c r="P109" s="660"/>
      <c r="Q109" s="660"/>
      <c r="R109" s="660"/>
      <c r="S109" s="660"/>
      <c r="T109" s="660"/>
      <c r="U109" s="660"/>
      <c r="V109" s="660"/>
      <c r="W109" s="660"/>
      <c r="X109" s="661"/>
      <c r="Z109" s="659"/>
      <c r="AA109" s="660"/>
      <c r="AB109" s="660"/>
      <c r="AC109" s="660"/>
      <c r="AD109" s="660"/>
      <c r="AE109" s="660"/>
      <c r="AF109" s="660"/>
      <c r="AG109" s="660"/>
      <c r="AH109" s="660"/>
      <c r="AI109" s="660"/>
      <c r="AJ109" s="661"/>
    </row>
    <row r="110" spans="2:36" s="1" customFormat="1" x14ac:dyDescent="0.35">
      <c r="B110" s="659"/>
      <c r="C110" s="660"/>
      <c r="D110" s="660"/>
      <c r="E110" s="660"/>
      <c r="F110" s="660"/>
      <c r="G110" s="660"/>
      <c r="H110" s="660"/>
      <c r="I110" s="660"/>
      <c r="J110" s="660"/>
      <c r="K110" s="660"/>
      <c r="L110" s="661"/>
      <c r="N110" s="659"/>
      <c r="O110" s="660"/>
      <c r="P110" s="660"/>
      <c r="Q110" s="660"/>
      <c r="R110" s="660"/>
      <c r="S110" s="660"/>
      <c r="T110" s="660"/>
      <c r="U110" s="660"/>
      <c r="V110" s="660"/>
      <c r="W110" s="660"/>
      <c r="X110" s="661"/>
      <c r="Z110" s="659"/>
      <c r="AA110" s="660"/>
      <c r="AB110" s="660"/>
      <c r="AC110" s="660"/>
      <c r="AD110" s="660"/>
      <c r="AE110" s="660"/>
      <c r="AF110" s="660"/>
      <c r="AG110" s="660"/>
      <c r="AH110" s="660"/>
      <c r="AI110" s="660"/>
      <c r="AJ110" s="661"/>
    </row>
    <row r="111" spans="2:36" s="1" customFormat="1" x14ac:dyDescent="0.35">
      <c r="B111" s="659"/>
      <c r="C111" s="660"/>
      <c r="D111" s="660"/>
      <c r="E111" s="660"/>
      <c r="F111" s="660"/>
      <c r="G111" s="660"/>
      <c r="H111" s="660"/>
      <c r="I111" s="660"/>
      <c r="J111" s="660"/>
      <c r="K111" s="660"/>
      <c r="L111" s="661"/>
      <c r="N111" s="659"/>
      <c r="O111" s="660"/>
      <c r="P111" s="660"/>
      <c r="Q111" s="660"/>
      <c r="R111" s="660"/>
      <c r="S111" s="660"/>
      <c r="T111" s="660"/>
      <c r="U111" s="660"/>
      <c r="V111" s="660"/>
      <c r="W111" s="660"/>
      <c r="X111" s="661"/>
      <c r="Z111" s="659"/>
      <c r="AA111" s="660"/>
      <c r="AB111" s="660"/>
      <c r="AC111" s="660"/>
      <c r="AD111" s="660"/>
      <c r="AE111" s="660"/>
      <c r="AF111" s="660"/>
      <c r="AG111" s="660"/>
      <c r="AH111" s="660"/>
      <c r="AI111" s="660"/>
      <c r="AJ111" s="661"/>
    </row>
    <row r="112" spans="2:36" s="1" customFormat="1" x14ac:dyDescent="0.35">
      <c r="B112" s="659"/>
      <c r="C112" s="660"/>
      <c r="D112" s="660"/>
      <c r="E112" s="660"/>
      <c r="F112" s="660"/>
      <c r="G112" s="660"/>
      <c r="H112" s="660"/>
      <c r="I112" s="660"/>
      <c r="J112" s="660"/>
      <c r="K112" s="660"/>
      <c r="L112" s="661"/>
      <c r="N112" s="659"/>
      <c r="O112" s="660"/>
      <c r="P112" s="660"/>
      <c r="Q112" s="660"/>
      <c r="R112" s="660"/>
      <c r="S112" s="660"/>
      <c r="T112" s="660"/>
      <c r="U112" s="660"/>
      <c r="V112" s="660"/>
      <c r="W112" s="660"/>
      <c r="X112" s="661"/>
      <c r="Z112" s="659"/>
      <c r="AA112" s="660"/>
      <c r="AB112" s="660"/>
      <c r="AC112" s="660"/>
      <c r="AD112" s="660"/>
      <c r="AE112" s="660"/>
      <c r="AF112" s="660"/>
      <c r="AG112" s="660"/>
      <c r="AH112" s="660"/>
      <c r="AI112" s="660"/>
      <c r="AJ112" s="661"/>
    </row>
    <row r="113" spans="2:36" s="1" customFormat="1" x14ac:dyDescent="0.35">
      <c r="B113" s="659"/>
      <c r="C113" s="660"/>
      <c r="D113" s="660"/>
      <c r="E113" s="660"/>
      <c r="F113" s="660"/>
      <c r="G113" s="660"/>
      <c r="H113" s="660"/>
      <c r="I113" s="660"/>
      <c r="J113" s="660"/>
      <c r="K113" s="660"/>
      <c r="L113" s="661"/>
      <c r="N113" s="659"/>
      <c r="O113" s="660"/>
      <c r="P113" s="660"/>
      <c r="Q113" s="660"/>
      <c r="R113" s="660"/>
      <c r="S113" s="660"/>
      <c r="T113" s="660"/>
      <c r="U113" s="660"/>
      <c r="V113" s="660"/>
      <c r="W113" s="660"/>
      <c r="X113" s="661"/>
      <c r="Z113" s="659"/>
      <c r="AA113" s="660"/>
      <c r="AB113" s="660"/>
      <c r="AC113" s="660"/>
      <c r="AD113" s="660"/>
      <c r="AE113" s="660"/>
      <c r="AF113" s="660"/>
      <c r="AG113" s="660"/>
      <c r="AH113" s="660"/>
      <c r="AI113" s="660"/>
      <c r="AJ113" s="661"/>
    </row>
    <row r="114" spans="2:36" s="1" customFormat="1" x14ac:dyDescent="0.35">
      <c r="B114" s="659"/>
      <c r="C114" s="660"/>
      <c r="D114" s="660"/>
      <c r="E114" s="660"/>
      <c r="F114" s="660"/>
      <c r="G114" s="660"/>
      <c r="H114" s="660"/>
      <c r="I114" s="660"/>
      <c r="J114" s="660"/>
      <c r="K114" s="660"/>
      <c r="L114" s="661"/>
      <c r="N114" s="659"/>
      <c r="O114" s="660"/>
      <c r="P114" s="660"/>
      <c r="Q114" s="660"/>
      <c r="R114" s="660"/>
      <c r="S114" s="660"/>
      <c r="T114" s="660"/>
      <c r="U114" s="660"/>
      <c r="V114" s="660"/>
      <c r="W114" s="660"/>
      <c r="X114" s="661"/>
      <c r="Z114" s="659"/>
      <c r="AA114" s="660"/>
      <c r="AB114" s="660"/>
      <c r="AC114" s="660"/>
      <c r="AD114" s="660"/>
      <c r="AE114" s="660"/>
      <c r="AF114" s="660"/>
      <c r="AG114" s="660"/>
      <c r="AH114" s="660"/>
      <c r="AI114" s="660"/>
      <c r="AJ114" s="661"/>
    </row>
    <row r="115" spans="2:36" s="1" customFormat="1" x14ac:dyDescent="0.35">
      <c r="B115" s="659"/>
      <c r="C115" s="660"/>
      <c r="D115" s="660"/>
      <c r="E115" s="660"/>
      <c r="F115" s="660"/>
      <c r="G115" s="660"/>
      <c r="H115" s="660"/>
      <c r="I115" s="660"/>
      <c r="J115" s="660"/>
      <c r="K115" s="660"/>
      <c r="L115" s="661"/>
      <c r="N115" s="659"/>
      <c r="O115" s="660"/>
      <c r="P115" s="660"/>
      <c r="Q115" s="660"/>
      <c r="R115" s="660"/>
      <c r="S115" s="660"/>
      <c r="T115" s="660"/>
      <c r="U115" s="660"/>
      <c r="V115" s="660"/>
      <c r="W115" s="660"/>
      <c r="X115" s="661"/>
      <c r="Z115" s="659"/>
      <c r="AA115" s="660"/>
      <c r="AB115" s="660"/>
      <c r="AC115" s="660"/>
      <c r="AD115" s="660"/>
      <c r="AE115" s="660"/>
      <c r="AF115" s="660"/>
      <c r="AG115" s="660"/>
      <c r="AH115" s="660"/>
      <c r="AI115" s="660"/>
      <c r="AJ115" s="661"/>
    </row>
    <row r="116" spans="2:36" s="1" customFormat="1" x14ac:dyDescent="0.35">
      <c r="B116" s="659"/>
      <c r="C116" s="660"/>
      <c r="D116" s="660"/>
      <c r="E116" s="660"/>
      <c r="F116" s="660"/>
      <c r="G116" s="660"/>
      <c r="H116" s="660"/>
      <c r="I116" s="660"/>
      <c r="J116" s="660"/>
      <c r="K116" s="660"/>
      <c r="L116" s="661"/>
      <c r="N116" s="659"/>
      <c r="O116" s="660"/>
      <c r="P116" s="660"/>
      <c r="Q116" s="660"/>
      <c r="R116" s="660"/>
      <c r="S116" s="660"/>
      <c r="T116" s="660"/>
      <c r="U116" s="660"/>
      <c r="V116" s="660"/>
      <c r="W116" s="660"/>
      <c r="X116" s="661"/>
      <c r="Z116" s="659"/>
      <c r="AA116" s="660"/>
      <c r="AB116" s="660"/>
      <c r="AC116" s="660"/>
      <c r="AD116" s="660"/>
      <c r="AE116" s="660"/>
      <c r="AF116" s="660"/>
      <c r="AG116" s="660"/>
      <c r="AH116" s="660"/>
      <c r="AI116" s="660"/>
      <c r="AJ116" s="661"/>
    </row>
    <row r="117" spans="2:36" s="1" customFormat="1" x14ac:dyDescent="0.35">
      <c r="B117" s="659"/>
      <c r="C117" s="660"/>
      <c r="D117" s="660"/>
      <c r="E117" s="660"/>
      <c r="F117" s="660"/>
      <c r="G117" s="660"/>
      <c r="H117" s="660"/>
      <c r="I117" s="660"/>
      <c r="J117" s="660"/>
      <c r="K117" s="660"/>
      <c r="L117" s="661"/>
      <c r="N117" s="659"/>
      <c r="O117" s="660"/>
      <c r="P117" s="660"/>
      <c r="Q117" s="660"/>
      <c r="R117" s="660"/>
      <c r="S117" s="660"/>
      <c r="T117" s="660"/>
      <c r="U117" s="660"/>
      <c r="V117" s="660"/>
      <c r="W117" s="660"/>
      <c r="X117" s="661"/>
      <c r="Z117" s="659"/>
      <c r="AA117" s="660"/>
      <c r="AB117" s="660"/>
      <c r="AC117" s="660"/>
      <c r="AD117" s="660"/>
      <c r="AE117" s="660"/>
      <c r="AF117" s="660"/>
      <c r="AG117" s="660"/>
      <c r="AH117" s="660"/>
      <c r="AI117" s="660"/>
      <c r="AJ117" s="661"/>
    </row>
    <row r="118" spans="2:36" s="1" customFormat="1" x14ac:dyDescent="0.35">
      <c r="B118" s="659"/>
      <c r="C118" s="660"/>
      <c r="D118" s="660"/>
      <c r="E118" s="660"/>
      <c r="F118" s="660"/>
      <c r="G118" s="660"/>
      <c r="H118" s="660"/>
      <c r="I118" s="660"/>
      <c r="J118" s="660"/>
      <c r="K118" s="660"/>
      <c r="L118" s="661"/>
      <c r="N118" s="659"/>
      <c r="O118" s="660"/>
      <c r="P118" s="660"/>
      <c r="Q118" s="660"/>
      <c r="R118" s="660"/>
      <c r="S118" s="660"/>
      <c r="T118" s="660"/>
      <c r="U118" s="660"/>
      <c r="V118" s="660"/>
      <c r="W118" s="660"/>
      <c r="X118" s="661"/>
      <c r="Z118" s="659"/>
      <c r="AA118" s="660"/>
      <c r="AB118" s="660"/>
      <c r="AC118" s="660"/>
      <c r="AD118" s="660"/>
      <c r="AE118" s="660"/>
      <c r="AF118" s="660"/>
      <c r="AG118" s="660"/>
      <c r="AH118" s="660"/>
      <c r="AI118" s="660"/>
      <c r="AJ118" s="661"/>
    </row>
    <row r="119" spans="2:36" s="1" customFormat="1" x14ac:dyDescent="0.35">
      <c r="B119" s="659"/>
      <c r="C119" s="660"/>
      <c r="D119" s="660"/>
      <c r="E119" s="660"/>
      <c r="F119" s="660"/>
      <c r="G119" s="660"/>
      <c r="H119" s="660"/>
      <c r="I119" s="660"/>
      <c r="J119" s="660"/>
      <c r="K119" s="660"/>
      <c r="L119" s="661"/>
      <c r="N119" s="659"/>
      <c r="O119" s="660"/>
      <c r="P119" s="660"/>
      <c r="Q119" s="660"/>
      <c r="R119" s="660"/>
      <c r="S119" s="660"/>
      <c r="T119" s="660"/>
      <c r="U119" s="660"/>
      <c r="V119" s="660"/>
      <c r="W119" s="660"/>
      <c r="X119" s="661"/>
      <c r="Z119" s="659"/>
      <c r="AA119" s="660"/>
      <c r="AB119" s="660"/>
      <c r="AC119" s="660"/>
      <c r="AD119" s="660"/>
      <c r="AE119" s="660"/>
      <c r="AF119" s="660"/>
      <c r="AG119" s="660"/>
      <c r="AH119" s="660"/>
      <c r="AI119" s="660"/>
      <c r="AJ119" s="661"/>
    </row>
    <row r="120" spans="2:36" s="1" customFormat="1" x14ac:dyDescent="0.35">
      <c r="B120" s="659"/>
      <c r="C120" s="660"/>
      <c r="D120" s="660"/>
      <c r="E120" s="660"/>
      <c r="F120" s="660"/>
      <c r="G120" s="660"/>
      <c r="H120" s="660"/>
      <c r="I120" s="660"/>
      <c r="J120" s="660"/>
      <c r="K120" s="660"/>
      <c r="L120" s="661"/>
      <c r="N120" s="659"/>
      <c r="O120" s="660"/>
      <c r="P120" s="660"/>
      <c r="Q120" s="660"/>
      <c r="R120" s="660"/>
      <c r="S120" s="660"/>
      <c r="T120" s="660"/>
      <c r="U120" s="660"/>
      <c r="V120" s="660"/>
      <c r="W120" s="660"/>
      <c r="X120" s="661"/>
      <c r="Z120" s="659"/>
      <c r="AA120" s="660"/>
      <c r="AB120" s="660"/>
      <c r="AC120" s="660"/>
      <c r="AD120" s="660"/>
      <c r="AE120" s="660"/>
      <c r="AF120" s="660"/>
      <c r="AG120" s="660"/>
      <c r="AH120" s="660"/>
      <c r="AI120" s="660"/>
      <c r="AJ120" s="661"/>
    </row>
    <row r="121" spans="2:36" s="1" customFormat="1" x14ac:dyDescent="0.35">
      <c r="B121" s="659"/>
      <c r="C121" s="660"/>
      <c r="D121" s="660"/>
      <c r="E121" s="660"/>
      <c r="F121" s="660"/>
      <c r="G121" s="660"/>
      <c r="H121" s="660"/>
      <c r="I121" s="660"/>
      <c r="J121" s="660"/>
      <c r="K121" s="660"/>
      <c r="L121" s="661"/>
      <c r="N121" s="659"/>
      <c r="O121" s="660"/>
      <c r="P121" s="660"/>
      <c r="Q121" s="660"/>
      <c r="R121" s="660"/>
      <c r="S121" s="660"/>
      <c r="T121" s="660"/>
      <c r="U121" s="660"/>
      <c r="V121" s="660"/>
      <c r="W121" s="660"/>
      <c r="X121" s="661"/>
      <c r="Z121" s="659"/>
      <c r="AA121" s="660"/>
      <c r="AB121" s="660"/>
      <c r="AC121" s="660"/>
      <c r="AD121" s="660"/>
      <c r="AE121" s="660"/>
      <c r="AF121" s="660"/>
      <c r="AG121" s="660"/>
      <c r="AH121" s="660"/>
      <c r="AI121" s="660"/>
      <c r="AJ121" s="661"/>
    </row>
    <row r="122" spans="2:36" s="1" customFormat="1" x14ac:dyDescent="0.35">
      <c r="B122" s="659"/>
      <c r="C122" s="660"/>
      <c r="D122" s="660"/>
      <c r="E122" s="660"/>
      <c r="F122" s="660"/>
      <c r="G122" s="660"/>
      <c r="H122" s="660"/>
      <c r="I122" s="660"/>
      <c r="J122" s="660"/>
      <c r="K122" s="660"/>
      <c r="L122" s="661"/>
      <c r="N122" s="659"/>
      <c r="O122" s="660"/>
      <c r="P122" s="660"/>
      <c r="Q122" s="660"/>
      <c r="R122" s="660"/>
      <c r="S122" s="660"/>
      <c r="T122" s="660"/>
      <c r="U122" s="660"/>
      <c r="V122" s="660"/>
      <c r="W122" s="660"/>
      <c r="X122" s="661"/>
      <c r="Z122" s="659"/>
      <c r="AA122" s="660"/>
      <c r="AB122" s="660"/>
      <c r="AC122" s="660"/>
      <c r="AD122" s="660"/>
      <c r="AE122" s="660"/>
      <c r="AF122" s="660"/>
      <c r="AG122" s="660"/>
      <c r="AH122" s="660"/>
      <c r="AI122" s="660"/>
      <c r="AJ122" s="661"/>
    </row>
    <row r="123" spans="2:36" s="1" customFormat="1" x14ac:dyDescent="0.35">
      <c r="B123" s="659"/>
      <c r="C123" s="660"/>
      <c r="D123" s="660"/>
      <c r="E123" s="660"/>
      <c r="F123" s="660"/>
      <c r="G123" s="660"/>
      <c r="H123" s="660"/>
      <c r="I123" s="660"/>
      <c r="J123" s="660"/>
      <c r="K123" s="660"/>
      <c r="L123" s="661"/>
      <c r="N123" s="659"/>
      <c r="O123" s="660"/>
      <c r="P123" s="660"/>
      <c r="Q123" s="660"/>
      <c r="R123" s="660"/>
      <c r="S123" s="660"/>
      <c r="T123" s="660"/>
      <c r="U123" s="660"/>
      <c r="V123" s="660"/>
      <c r="W123" s="660"/>
      <c r="X123" s="661"/>
      <c r="Z123" s="659"/>
      <c r="AA123" s="660"/>
      <c r="AB123" s="660"/>
      <c r="AC123" s="660"/>
      <c r="AD123" s="660"/>
      <c r="AE123" s="660"/>
      <c r="AF123" s="660"/>
      <c r="AG123" s="660"/>
      <c r="AH123" s="660"/>
      <c r="AI123" s="660"/>
      <c r="AJ123" s="661"/>
    </row>
    <row r="124" spans="2:36" s="1" customFormat="1" x14ac:dyDescent="0.35">
      <c r="B124" s="659"/>
      <c r="C124" s="660"/>
      <c r="D124" s="660"/>
      <c r="E124" s="660"/>
      <c r="F124" s="660"/>
      <c r="G124" s="660"/>
      <c r="H124" s="660"/>
      <c r="I124" s="660"/>
      <c r="J124" s="660"/>
      <c r="K124" s="660"/>
      <c r="L124" s="661"/>
      <c r="N124" s="659"/>
      <c r="O124" s="660"/>
      <c r="P124" s="660"/>
      <c r="Q124" s="660"/>
      <c r="R124" s="660"/>
      <c r="S124" s="660"/>
      <c r="T124" s="660"/>
      <c r="U124" s="660"/>
      <c r="V124" s="660"/>
      <c r="W124" s="660"/>
      <c r="X124" s="661"/>
      <c r="Z124" s="659"/>
      <c r="AA124" s="660"/>
      <c r="AB124" s="660"/>
      <c r="AC124" s="660"/>
      <c r="AD124" s="660"/>
      <c r="AE124" s="660"/>
      <c r="AF124" s="660"/>
      <c r="AG124" s="660"/>
      <c r="AH124" s="660"/>
      <c r="AI124" s="660"/>
      <c r="AJ124" s="661"/>
    </row>
    <row r="125" spans="2:36" s="1" customFormat="1" x14ac:dyDescent="0.35">
      <c r="B125" s="659"/>
      <c r="C125" s="660"/>
      <c r="D125" s="660"/>
      <c r="E125" s="660"/>
      <c r="F125" s="660"/>
      <c r="G125" s="660"/>
      <c r="H125" s="660"/>
      <c r="I125" s="660"/>
      <c r="J125" s="660"/>
      <c r="K125" s="660"/>
      <c r="L125" s="661"/>
      <c r="N125" s="659"/>
      <c r="O125" s="660"/>
      <c r="P125" s="660"/>
      <c r="Q125" s="660"/>
      <c r="R125" s="660"/>
      <c r="S125" s="660"/>
      <c r="T125" s="660"/>
      <c r="U125" s="660"/>
      <c r="V125" s="660"/>
      <c r="W125" s="660"/>
      <c r="X125" s="661"/>
      <c r="Z125" s="659"/>
      <c r="AA125" s="660"/>
      <c r="AB125" s="660"/>
      <c r="AC125" s="660"/>
      <c r="AD125" s="660"/>
      <c r="AE125" s="660"/>
      <c r="AF125" s="660"/>
      <c r="AG125" s="660"/>
      <c r="AH125" s="660"/>
      <c r="AI125" s="660"/>
      <c r="AJ125" s="661"/>
    </row>
    <row r="126" spans="2:36" s="1" customFormat="1" x14ac:dyDescent="0.35">
      <c r="B126" s="659"/>
      <c r="C126" s="660"/>
      <c r="D126" s="660"/>
      <c r="E126" s="660"/>
      <c r="F126" s="660"/>
      <c r="G126" s="660"/>
      <c r="H126" s="660"/>
      <c r="I126" s="660"/>
      <c r="J126" s="660"/>
      <c r="K126" s="660"/>
      <c r="L126" s="661"/>
      <c r="N126" s="659"/>
      <c r="O126" s="660"/>
      <c r="P126" s="660"/>
      <c r="Q126" s="660"/>
      <c r="R126" s="660"/>
      <c r="S126" s="660"/>
      <c r="T126" s="660"/>
      <c r="U126" s="660"/>
      <c r="V126" s="660"/>
      <c r="W126" s="660"/>
      <c r="X126" s="661"/>
      <c r="Z126" s="659"/>
      <c r="AA126" s="660"/>
      <c r="AB126" s="660"/>
      <c r="AC126" s="660"/>
      <c r="AD126" s="660"/>
      <c r="AE126" s="660"/>
      <c r="AF126" s="660"/>
      <c r="AG126" s="660"/>
      <c r="AH126" s="660"/>
      <c r="AI126" s="660"/>
      <c r="AJ126" s="661"/>
    </row>
    <row r="127" spans="2:36" s="1" customFormat="1" x14ac:dyDescent="0.35">
      <c r="B127" s="659"/>
      <c r="C127" s="660"/>
      <c r="D127" s="660"/>
      <c r="E127" s="660"/>
      <c r="F127" s="660"/>
      <c r="G127" s="660"/>
      <c r="H127" s="660"/>
      <c r="I127" s="660"/>
      <c r="J127" s="660"/>
      <c r="K127" s="660"/>
      <c r="L127" s="661"/>
      <c r="N127" s="659"/>
      <c r="O127" s="660"/>
      <c r="P127" s="660"/>
      <c r="Q127" s="660"/>
      <c r="R127" s="660"/>
      <c r="S127" s="660"/>
      <c r="T127" s="660"/>
      <c r="U127" s="660"/>
      <c r="V127" s="660"/>
      <c r="W127" s="660"/>
      <c r="X127" s="661"/>
      <c r="Z127" s="659"/>
      <c r="AA127" s="660"/>
      <c r="AB127" s="660"/>
      <c r="AC127" s="660"/>
      <c r="AD127" s="660"/>
      <c r="AE127" s="660"/>
      <c r="AF127" s="660"/>
      <c r="AG127" s="660"/>
      <c r="AH127" s="660"/>
      <c r="AI127" s="660"/>
      <c r="AJ127" s="661"/>
    </row>
    <row r="128" spans="2:36" s="1" customFormat="1" x14ac:dyDescent="0.35">
      <c r="B128" s="659"/>
      <c r="C128" s="660"/>
      <c r="D128" s="660"/>
      <c r="E128" s="660"/>
      <c r="F128" s="660"/>
      <c r="G128" s="660"/>
      <c r="H128" s="660"/>
      <c r="I128" s="660"/>
      <c r="J128" s="660"/>
      <c r="K128" s="660"/>
      <c r="L128" s="661"/>
      <c r="N128" s="659"/>
      <c r="O128" s="660"/>
      <c r="P128" s="660"/>
      <c r="Q128" s="660"/>
      <c r="R128" s="660"/>
      <c r="S128" s="660"/>
      <c r="T128" s="660"/>
      <c r="U128" s="660"/>
      <c r="V128" s="660"/>
      <c r="W128" s="660"/>
      <c r="X128" s="661"/>
      <c r="Z128" s="659"/>
      <c r="AA128" s="660"/>
      <c r="AB128" s="660"/>
      <c r="AC128" s="660"/>
      <c r="AD128" s="660"/>
      <c r="AE128" s="660"/>
      <c r="AF128" s="660"/>
      <c r="AG128" s="660"/>
      <c r="AH128" s="660"/>
      <c r="AI128" s="660"/>
      <c r="AJ128" s="661"/>
    </row>
    <row r="129" spans="1:46" s="1" customFormat="1" x14ac:dyDescent="0.35">
      <c r="B129" s="659"/>
      <c r="C129" s="660"/>
      <c r="D129" s="660"/>
      <c r="E129" s="660"/>
      <c r="F129" s="660"/>
      <c r="G129" s="660"/>
      <c r="H129" s="660"/>
      <c r="I129" s="660"/>
      <c r="J129" s="660"/>
      <c r="K129" s="660"/>
      <c r="L129" s="661"/>
      <c r="N129" s="659"/>
      <c r="O129" s="660"/>
      <c r="P129" s="660"/>
      <c r="Q129" s="660"/>
      <c r="R129" s="660"/>
      <c r="S129" s="660"/>
      <c r="T129" s="660"/>
      <c r="U129" s="660"/>
      <c r="V129" s="660"/>
      <c r="W129" s="660"/>
      <c r="X129" s="661"/>
      <c r="Z129" s="659"/>
      <c r="AA129" s="660"/>
      <c r="AB129" s="660"/>
      <c r="AC129" s="660"/>
      <c r="AD129" s="660"/>
      <c r="AE129" s="660"/>
      <c r="AF129" s="660"/>
      <c r="AG129" s="660"/>
      <c r="AH129" s="660"/>
      <c r="AI129" s="660"/>
      <c r="AJ129" s="661"/>
    </row>
    <row r="130" spans="1:46" s="1" customFormat="1" x14ac:dyDescent="0.35">
      <c r="B130" s="659"/>
      <c r="C130" s="660"/>
      <c r="D130" s="660"/>
      <c r="E130" s="660"/>
      <c r="F130" s="660"/>
      <c r="G130" s="660"/>
      <c r="H130" s="660"/>
      <c r="I130" s="660"/>
      <c r="J130" s="660"/>
      <c r="K130" s="660"/>
      <c r="L130" s="661"/>
      <c r="N130" s="659"/>
      <c r="O130" s="660"/>
      <c r="P130" s="660"/>
      <c r="Q130" s="660"/>
      <c r="R130" s="660"/>
      <c r="S130" s="660"/>
      <c r="T130" s="660"/>
      <c r="U130" s="660"/>
      <c r="V130" s="660"/>
      <c r="W130" s="660"/>
      <c r="X130" s="661"/>
      <c r="Z130" s="659"/>
      <c r="AA130" s="660"/>
      <c r="AB130" s="660"/>
      <c r="AC130" s="660"/>
      <c r="AD130" s="660"/>
      <c r="AE130" s="660"/>
      <c r="AF130" s="660"/>
      <c r="AG130" s="660"/>
      <c r="AH130" s="660"/>
      <c r="AI130" s="660"/>
      <c r="AJ130" s="661"/>
    </row>
    <row r="131" spans="1:46" s="1" customFormat="1" x14ac:dyDescent="0.35">
      <c r="B131" s="659"/>
      <c r="C131" s="660"/>
      <c r="D131" s="660"/>
      <c r="E131" s="660"/>
      <c r="F131" s="660"/>
      <c r="G131" s="660"/>
      <c r="H131" s="660"/>
      <c r="I131" s="660"/>
      <c r="J131" s="660"/>
      <c r="K131" s="660"/>
      <c r="L131" s="661"/>
      <c r="N131" s="659"/>
      <c r="O131" s="660"/>
      <c r="P131" s="660"/>
      <c r="Q131" s="660"/>
      <c r="R131" s="660"/>
      <c r="S131" s="660"/>
      <c r="T131" s="660"/>
      <c r="U131" s="660"/>
      <c r="V131" s="660"/>
      <c r="W131" s="660"/>
      <c r="X131" s="661"/>
      <c r="Z131" s="659"/>
      <c r="AA131" s="660"/>
      <c r="AB131" s="660"/>
      <c r="AC131" s="660"/>
      <c r="AD131" s="660"/>
      <c r="AE131" s="660"/>
      <c r="AF131" s="660"/>
      <c r="AG131" s="660"/>
      <c r="AH131" s="660"/>
      <c r="AI131" s="660"/>
      <c r="AJ131" s="661"/>
    </row>
    <row r="132" spans="1:46" s="1" customFormat="1" x14ac:dyDescent="0.35">
      <c r="B132" s="659"/>
      <c r="C132" s="660"/>
      <c r="D132" s="660"/>
      <c r="E132" s="660"/>
      <c r="F132" s="660"/>
      <c r="G132" s="660"/>
      <c r="H132" s="660"/>
      <c r="I132" s="660"/>
      <c r="J132" s="660"/>
      <c r="K132" s="660"/>
      <c r="L132" s="661"/>
      <c r="N132" s="659"/>
      <c r="O132" s="660"/>
      <c r="P132" s="660"/>
      <c r="Q132" s="660"/>
      <c r="R132" s="660"/>
      <c r="S132" s="660"/>
      <c r="T132" s="660"/>
      <c r="U132" s="660"/>
      <c r="V132" s="660"/>
      <c r="W132" s="660"/>
      <c r="X132" s="661"/>
      <c r="Z132" s="659"/>
      <c r="AA132" s="660"/>
      <c r="AB132" s="660"/>
      <c r="AC132" s="660"/>
      <c r="AD132" s="660"/>
      <c r="AE132" s="660"/>
      <c r="AF132" s="660"/>
      <c r="AG132" s="660"/>
      <c r="AH132" s="660"/>
      <c r="AI132" s="660"/>
      <c r="AJ132" s="661"/>
    </row>
    <row r="133" spans="1:46" s="1" customFormat="1" x14ac:dyDescent="0.35">
      <c r="B133" s="659"/>
      <c r="C133" s="660"/>
      <c r="D133" s="660"/>
      <c r="E133" s="660"/>
      <c r="F133" s="660"/>
      <c r="G133" s="660"/>
      <c r="H133" s="660"/>
      <c r="I133" s="660"/>
      <c r="J133" s="660"/>
      <c r="K133" s="660"/>
      <c r="L133" s="661"/>
      <c r="N133" s="659"/>
      <c r="O133" s="660"/>
      <c r="P133" s="660"/>
      <c r="Q133" s="660"/>
      <c r="R133" s="660"/>
      <c r="S133" s="660"/>
      <c r="T133" s="660"/>
      <c r="U133" s="660"/>
      <c r="V133" s="660"/>
      <c r="W133" s="660"/>
      <c r="X133" s="661"/>
      <c r="Z133" s="659"/>
      <c r="AA133" s="660"/>
      <c r="AB133" s="660"/>
      <c r="AC133" s="660"/>
      <c r="AD133" s="660"/>
      <c r="AE133" s="660"/>
      <c r="AF133" s="660"/>
      <c r="AG133" s="660"/>
      <c r="AH133" s="660"/>
      <c r="AI133" s="660"/>
      <c r="AJ133" s="661"/>
    </row>
    <row r="134" spans="1:46" s="1" customFormat="1" x14ac:dyDescent="0.35">
      <c r="B134" s="659"/>
      <c r="C134" s="660"/>
      <c r="D134" s="660"/>
      <c r="E134" s="660"/>
      <c r="F134" s="660"/>
      <c r="G134" s="660"/>
      <c r="H134" s="660"/>
      <c r="I134" s="660"/>
      <c r="J134" s="660"/>
      <c r="K134" s="660"/>
      <c r="L134" s="661"/>
      <c r="N134" s="659"/>
      <c r="O134" s="660"/>
      <c r="P134" s="660"/>
      <c r="Q134" s="660"/>
      <c r="R134" s="660"/>
      <c r="S134" s="660"/>
      <c r="T134" s="660"/>
      <c r="U134" s="660"/>
      <c r="V134" s="660"/>
      <c r="W134" s="660"/>
      <c r="X134" s="661"/>
      <c r="Z134" s="659"/>
      <c r="AA134" s="660"/>
      <c r="AB134" s="660"/>
      <c r="AC134" s="660"/>
      <c r="AD134" s="660"/>
      <c r="AE134" s="660"/>
      <c r="AF134" s="660"/>
      <c r="AG134" s="660"/>
      <c r="AH134" s="660"/>
      <c r="AI134" s="660"/>
      <c r="AJ134" s="661"/>
    </row>
    <row r="135" spans="1:46" s="1" customFormat="1" x14ac:dyDescent="0.35">
      <c r="B135" s="662"/>
      <c r="C135" s="663"/>
      <c r="D135" s="663"/>
      <c r="E135" s="663"/>
      <c r="F135" s="663"/>
      <c r="G135" s="663"/>
      <c r="H135" s="663"/>
      <c r="I135" s="663"/>
      <c r="J135" s="663"/>
      <c r="K135" s="663"/>
      <c r="L135" s="664"/>
      <c r="N135" s="662"/>
      <c r="O135" s="663"/>
      <c r="P135" s="663"/>
      <c r="Q135" s="663"/>
      <c r="R135" s="663"/>
      <c r="S135" s="663"/>
      <c r="T135" s="663"/>
      <c r="U135" s="663"/>
      <c r="V135" s="663"/>
      <c r="W135" s="663"/>
      <c r="X135" s="664"/>
      <c r="Z135" s="662"/>
      <c r="AA135" s="663"/>
      <c r="AB135" s="663"/>
      <c r="AC135" s="663"/>
      <c r="AD135" s="663"/>
      <c r="AE135" s="663"/>
      <c r="AF135" s="663"/>
      <c r="AG135" s="663"/>
      <c r="AH135" s="663"/>
      <c r="AI135" s="663"/>
      <c r="AJ135" s="664"/>
    </row>
    <row r="136" spans="1:46" s="1" customFormat="1" x14ac:dyDescent="0.35"/>
    <row r="137" spans="1:46" customFormat="1" x14ac:dyDescent="0.35">
      <c r="A137" s="1"/>
      <c r="B137" s="443" t="s">
        <v>74</v>
      </c>
      <c r="C137" s="443"/>
      <c r="D137" s="443"/>
      <c r="E137" s="443"/>
      <c r="F137" s="443"/>
      <c r="G137" s="443"/>
      <c r="H137" s="443"/>
      <c r="I137" s="443"/>
      <c r="J137" s="443"/>
      <c r="K137" s="443"/>
      <c r="L137" s="443"/>
      <c r="M137" s="443"/>
      <c r="N137" s="443"/>
      <c r="O137" s="443"/>
      <c r="P137" s="443"/>
      <c r="Q137" s="443"/>
      <c r="R137" s="443"/>
      <c r="S137" s="443"/>
      <c r="T137" s="443"/>
      <c r="U137" s="443"/>
      <c r="V137" s="443"/>
      <c r="W137" s="443"/>
      <c r="X137" s="443"/>
      <c r="Y137" s="443"/>
      <c r="Z137" s="443"/>
      <c r="AA137" s="443"/>
      <c r="AB137" s="443"/>
      <c r="AC137" s="443"/>
      <c r="AD137" s="443"/>
      <c r="AE137" s="443"/>
      <c r="AF137" s="443"/>
      <c r="AG137" s="443"/>
      <c r="AH137" s="443"/>
      <c r="AI137" s="443"/>
      <c r="AJ137" s="443"/>
      <c r="AK137" s="1"/>
      <c r="AL137" s="1"/>
      <c r="AM137" s="1"/>
      <c r="AN137" s="1"/>
      <c r="AO137" s="1"/>
      <c r="AP137" s="113"/>
      <c r="AQ137" s="113"/>
      <c r="AR137" s="113"/>
      <c r="AS137" s="61"/>
      <c r="AT137" s="61"/>
    </row>
    <row r="138" spans="1:46" s="1" customFormat="1" x14ac:dyDescent="0.35"/>
    <row r="139" spans="1:46" s="1" customFormat="1" x14ac:dyDescent="0.35"/>
    <row r="140" spans="1:46" s="1" customFormat="1" x14ac:dyDescent="0.35"/>
    <row r="141" spans="1:46" s="1" customFormat="1" x14ac:dyDescent="0.35"/>
    <row r="142" spans="1:46" s="1" customFormat="1" x14ac:dyDescent="0.35"/>
    <row r="143" spans="1:46" s="1" customFormat="1" x14ac:dyDescent="0.35"/>
    <row r="144" spans="1:46"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sheetData>
  <sheetProtection algorithmName="SHA-512" hashValue="sOJHPfTayLq+sF/sMUSi6EuQl/yauHqT7XJimifRebHZMSnbdQVnDgMdD2KOZYE6e0XDNss7ddss2eJv6ZN3CA==" saltValue="QZeyZjAu7O9B/FslNN2p5g==" spinCount="100000" sheet="1" objects="1" scenarios="1"/>
  <mergeCells count="14">
    <mergeCell ref="B2:C2"/>
    <mergeCell ref="B10:L11"/>
    <mergeCell ref="B4:C4"/>
    <mergeCell ref="B6:C6"/>
    <mergeCell ref="D2:F2"/>
    <mergeCell ref="D4:F4"/>
    <mergeCell ref="D6:F6"/>
    <mergeCell ref="B137:AJ137"/>
    <mergeCell ref="B13:L13"/>
    <mergeCell ref="N13:X13"/>
    <mergeCell ref="Z13:AJ13"/>
    <mergeCell ref="B14:L135"/>
    <mergeCell ref="N14:X135"/>
    <mergeCell ref="Z14:AJ135"/>
  </mergeCells>
  <conditionalFormatting sqref="I4">
    <cfRule type="containsText" dxfId="5" priority="1" operator="containsText" text="WORKBOOK:   No Errors Detected">
      <formula>NOT(ISERROR(SEARCH("WORKBOOK:   No Errors Detected",I4)))</formula>
    </cfRule>
    <cfRule type="cellIs" dxfId="4" priority="2" operator="equal">
      <formula>"Warning: Errors detected"</formula>
    </cfRule>
  </conditionalFormatting>
  <pageMargins left="0.7" right="0.7" top="0.75" bottom="0.75" header="0.3" footer="0.3"/>
  <headerFooter>
    <oddHeader>&amp;C&amp;"Aptos"&amp;12&amp;K000000 Official - DWP Use Only&amp;1#_x000D_</oddHeader>
    <oddFooter>&amp;C_x000D_&amp;1#&amp;"Aptos"&amp;12&amp;K000000 Official - DWP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438D1-ABCE-46B4-9274-76F81D1F62C9}">
  <sheetPr codeName="Sheet16">
    <tabColor rgb="FFFFC000"/>
  </sheetPr>
  <dimension ref="A1:Z217"/>
  <sheetViews>
    <sheetView topLeftCell="A11" zoomScaleNormal="100" workbookViewId="0">
      <selection activeCell="F18" sqref="F18"/>
    </sheetView>
  </sheetViews>
  <sheetFormatPr defaultColWidth="8.7265625" defaultRowHeight="15.5" x14ac:dyDescent="0.35"/>
  <cols>
    <col min="1" max="1" width="8.7265625" style="388"/>
    <col min="2" max="2" width="4.453125" style="287" customWidth="1"/>
    <col min="3" max="3" width="15.81640625" style="388" customWidth="1"/>
    <col min="4" max="4" width="20.54296875" style="388" customWidth="1"/>
    <col min="5" max="5" width="22.7265625" style="388" customWidth="1"/>
    <col min="6" max="6" width="19.453125" style="390" bestFit="1" customWidth="1"/>
    <col min="7" max="8" width="19.1796875" style="390" bestFit="1" customWidth="1"/>
    <col min="9" max="13" width="14" style="390" customWidth="1"/>
    <col min="14" max="16384" width="8.7265625" style="388"/>
  </cols>
  <sheetData>
    <row r="1" spans="1:26" x14ac:dyDescent="0.35">
      <c r="A1" s="387"/>
      <c r="B1" s="387"/>
      <c r="C1" s="387"/>
      <c r="D1" s="387"/>
      <c r="E1" s="387"/>
      <c r="F1" s="387"/>
      <c r="G1" s="387"/>
      <c r="H1" s="387"/>
      <c r="I1" s="387"/>
      <c r="J1" s="387"/>
      <c r="K1" s="387"/>
      <c r="L1" s="387"/>
    </row>
    <row r="2" spans="1:26" ht="35.15" customHeight="1" x14ac:dyDescent="0.35">
      <c r="B2" s="387"/>
      <c r="C2" s="665" t="str">
        <f>'1. Declaration'!C2</f>
        <v>GRANT COST REGISTER</v>
      </c>
      <c r="D2" s="666"/>
      <c r="E2" s="673" t="str">
        <f>'1. Declaration'!E2</f>
        <v>Jobs Guarantee</v>
      </c>
      <c r="F2" s="666"/>
      <c r="G2" s="674"/>
      <c r="H2" s="387"/>
      <c r="I2" s="387"/>
      <c r="J2" s="387"/>
      <c r="K2" s="387"/>
      <c r="L2" s="387"/>
      <c r="M2" s="387"/>
      <c r="N2" s="391"/>
      <c r="Z2" s="392"/>
    </row>
    <row r="3" spans="1:26" ht="12" customHeight="1" x14ac:dyDescent="0.35">
      <c r="B3" s="387"/>
      <c r="C3" s="384"/>
      <c r="D3" s="384"/>
      <c r="E3" s="384"/>
      <c r="F3" s="384"/>
      <c r="G3" s="384"/>
      <c r="H3" s="384"/>
      <c r="I3" s="384"/>
      <c r="J3" s="384"/>
      <c r="K3" s="384"/>
      <c r="L3" s="384"/>
      <c r="M3" s="384"/>
      <c r="Z3" s="392"/>
    </row>
    <row r="4" spans="1:26" ht="30" customHeight="1" x14ac:dyDescent="0.35">
      <c r="B4" s="387"/>
      <c r="C4" s="665" t="str">
        <f>'1. Declaration'!C4</f>
        <v>BIDDER NAME:</v>
      </c>
      <c r="D4" s="666"/>
      <c r="E4" s="673">
        <f>'1. Declaration'!E4</f>
        <v>0</v>
      </c>
      <c r="F4" s="666"/>
      <c r="G4" s="674"/>
      <c r="H4" s="387"/>
      <c r="I4" s="387"/>
      <c r="J4" s="45" t="s">
        <v>238</v>
      </c>
      <c r="K4" s="55"/>
      <c r="L4" s="55"/>
      <c r="M4" s="200">
        <v>0</v>
      </c>
      <c r="N4" s="391"/>
      <c r="Z4" s="392"/>
    </row>
    <row r="5" spans="1:26" ht="12" customHeight="1" x14ac:dyDescent="0.35">
      <c r="B5" s="387"/>
      <c r="C5" s="384"/>
      <c r="D5" s="384"/>
      <c r="E5" s="384"/>
      <c r="F5" s="384"/>
      <c r="G5" s="384"/>
      <c r="H5" s="384"/>
      <c r="I5" s="384"/>
      <c r="J5" s="388"/>
      <c r="K5" s="388"/>
      <c r="L5" s="388"/>
      <c r="M5" s="388"/>
      <c r="Z5" s="392"/>
    </row>
    <row r="6" spans="1:26" ht="30" customHeight="1" x14ac:dyDescent="0.35">
      <c r="B6" s="387"/>
      <c r="C6" s="665" t="s">
        <v>285</v>
      </c>
      <c r="D6" s="666"/>
      <c r="E6" s="673">
        <f>'1. Declaration'!E8</f>
        <v>0</v>
      </c>
      <c r="F6" s="666"/>
      <c r="G6" s="674"/>
      <c r="H6" s="387"/>
      <c r="I6" s="387"/>
      <c r="J6" s="45" t="s">
        <v>61</v>
      </c>
      <c r="K6" s="55"/>
      <c r="L6" s="55"/>
      <c r="M6" s="200">
        <f>COUNTIF(A16:A244,FALSE)</f>
        <v>0</v>
      </c>
      <c r="Z6" s="392"/>
    </row>
    <row r="7" spans="1:26" ht="12" customHeight="1" x14ac:dyDescent="0.35">
      <c r="B7" s="388"/>
      <c r="F7" s="388"/>
      <c r="G7" s="388"/>
      <c r="H7" s="388"/>
      <c r="I7" s="391"/>
      <c r="J7" s="388"/>
      <c r="K7" s="388"/>
      <c r="L7" s="388"/>
      <c r="M7" s="388"/>
      <c r="Z7" s="392"/>
    </row>
    <row r="8" spans="1:26" ht="12" customHeight="1" x14ac:dyDescent="0.35">
      <c r="B8" s="388"/>
      <c r="F8" s="388"/>
      <c r="G8" s="388"/>
      <c r="H8" s="388"/>
      <c r="I8" s="391"/>
      <c r="J8" s="388"/>
      <c r="K8" s="388"/>
      <c r="L8" s="388"/>
      <c r="M8" s="388"/>
      <c r="Z8" s="392"/>
    </row>
    <row r="9" spans="1:26" ht="12" customHeight="1" x14ac:dyDescent="0.35">
      <c r="B9" s="388"/>
      <c r="F9" s="388"/>
      <c r="G9" s="388"/>
      <c r="H9" s="388"/>
      <c r="I9" s="391"/>
      <c r="J9" s="388"/>
      <c r="K9" s="388"/>
      <c r="L9" s="388"/>
      <c r="M9" s="388"/>
      <c r="Z9" s="392"/>
    </row>
    <row r="10" spans="1:26" ht="39" customHeight="1" x14ac:dyDescent="0.35">
      <c r="B10" s="388"/>
      <c r="C10" s="689" t="s">
        <v>393</v>
      </c>
      <c r="D10" s="690"/>
      <c r="E10" s="690"/>
      <c r="F10" s="695" t="s">
        <v>400</v>
      </c>
      <c r="G10" s="695"/>
      <c r="H10" s="695"/>
      <c r="I10" s="695"/>
      <c r="J10" s="695"/>
      <c r="K10" s="695"/>
      <c r="L10" s="695"/>
      <c r="M10" s="695"/>
      <c r="N10" s="695"/>
      <c r="O10" s="695"/>
      <c r="P10" s="695"/>
      <c r="Q10" s="696"/>
    </row>
    <row r="11" spans="1:26" ht="39" customHeight="1" x14ac:dyDescent="0.35">
      <c r="B11" s="388"/>
      <c r="C11" s="691"/>
      <c r="D11" s="692"/>
      <c r="E11" s="692"/>
      <c r="F11" s="697"/>
      <c r="G11" s="697"/>
      <c r="H11" s="697"/>
      <c r="I11" s="697"/>
      <c r="J11" s="697"/>
      <c r="K11" s="697"/>
      <c r="L11" s="697"/>
      <c r="M11" s="697"/>
      <c r="N11" s="697"/>
      <c r="O11" s="697"/>
      <c r="P11" s="697"/>
      <c r="Q11" s="698"/>
    </row>
    <row r="12" spans="1:26" ht="39" customHeight="1" x14ac:dyDescent="0.35">
      <c r="B12" s="388"/>
      <c r="C12" s="691"/>
      <c r="D12" s="692"/>
      <c r="E12" s="692"/>
      <c r="F12" s="697"/>
      <c r="G12" s="697"/>
      <c r="H12" s="697"/>
      <c r="I12" s="697"/>
      <c r="J12" s="697"/>
      <c r="K12" s="697"/>
      <c r="L12" s="697"/>
      <c r="M12" s="697"/>
      <c r="N12" s="697"/>
      <c r="O12" s="697"/>
      <c r="P12" s="697"/>
      <c r="Q12" s="698"/>
    </row>
    <row r="13" spans="1:26" ht="39" customHeight="1" x14ac:dyDescent="0.35">
      <c r="B13" s="388"/>
      <c r="C13" s="691"/>
      <c r="D13" s="692"/>
      <c r="E13" s="692"/>
      <c r="F13" s="697"/>
      <c r="G13" s="697"/>
      <c r="H13" s="697"/>
      <c r="I13" s="697"/>
      <c r="J13" s="697"/>
      <c r="K13" s="697"/>
      <c r="L13" s="697"/>
      <c r="M13" s="697"/>
      <c r="N13" s="697"/>
      <c r="O13" s="697"/>
      <c r="P13" s="697"/>
      <c r="Q13" s="698"/>
    </row>
    <row r="14" spans="1:26" ht="39" customHeight="1" x14ac:dyDescent="0.35">
      <c r="B14" s="388"/>
      <c r="C14" s="693"/>
      <c r="D14" s="694"/>
      <c r="E14" s="694"/>
      <c r="F14" s="699"/>
      <c r="G14" s="699"/>
      <c r="H14" s="699"/>
      <c r="I14" s="699"/>
      <c r="J14" s="699"/>
      <c r="K14" s="699"/>
      <c r="L14" s="699"/>
      <c r="M14" s="699"/>
      <c r="N14" s="699"/>
      <c r="O14" s="699"/>
      <c r="P14" s="699"/>
      <c r="Q14" s="700"/>
    </row>
    <row r="15" spans="1:26" x14ac:dyDescent="0.35">
      <c r="B15" s="388"/>
      <c r="C15" s="393"/>
      <c r="D15" s="393"/>
      <c r="E15" s="393"/>
      <c r="F15" s="394"/>
      <c r="G15" s="394"/>
      <c r="H15" s="394"/>
      <c r="I15" s="394"/>
      <c r="J15" s="394"/>
      <c r="K15" s="394"/>
      <c r="L15" s="394"/>
      <c r="M15" s="394"/>
    </row>
    <row r="16" spans="1:26" ht="30" customHeight="1" x14ac:dyDescent="0.35">
      <c r="B16" s="388"/>
      <c r="C16" s="677" t="s">
        <v>394</v>
      </c>
      <c r="D16" s="677"/>
      <c r="E16" s="677"/>
      <c r="F16" s="677"/>
      <c r="G16" s="677"/>
      <c r="H16" s="396"/>
      <c r="I16" s="394"/>
      <c r="J16" s="394"/>
      <c r="K16" s="394"/>
      <c r="L16" s="394"/>
      <c r="M16" s="394"/>
    </row>
    <row r="17" spans="1:13" ht="30" customHeight="1" x14ac:dyDescent="0.35">
      <c r="B17" s="388"/>
      <c r="C17" s="677" t="s">
        <v>395</v>
      </c>
      <c r="D17" s="677"/>
      <c r="E17" s="395" t="s">
        <v>396</v>
      </c>
      <c r="F17" s="395" t="s">
        <v>399</v>
      </c>
      <c r="G17" s="395" t="s">
        <v>397</v>
      </c>
      <c r="H17" s="395" t="s">
        <v>398</v>
      </c>
      <c r="I17" s="394"/>
      <c r="J17" s="394"/>
      <c r="K17" s="394"/>
      <c r="L17" s="394"/>
      <c r="M17" s="394"/>
    </row>
    <row r="18" spans="1:13" ht="30" customHeight="1" x14ac:dyDescent="0.35">
      <c r="A18" s="397" t="b">
        <f t="shared" ref="A18:A24" si="0">IF(--ISERROR(SUM(D18:DA18))=0,TRUE,FALSE)</f>
        <v>1</v>
      </c>
      <c r="B18" s="388"/>
      <c r="C18" s="676" t="s">
        <v>157</v>
      </c>
      <c r="D18" s="676"/>
      <c r="E18" s="389" t="s">
        <v>405</v>
      </c>
      <c r="F18" s="400">
        <v>0.2</v>
      </c>
      <c r="G18" s="398">
        <f>+_xlfn.XLOOKUP(C18,'5. Cost Profile'!$C$18:$C$76,'5. Cost Profile'!$AS$18:$AS$76)</f>
        <v>0</v>
      </c>
      <c r="H18" s="398">
        <f>+G18*(1+F18)</f>
        <v>0</v>
      </c>
      <c r="I18" s="394"/>
      <c r="J18" s="394"/>
      <c r="K18" s="394"/>
      <c r="L18" s="394"/>
      <c r="M18" s="394"/>
    </row>
    <row r="19" spans="1:13" ht="30" customHeight="1" x14ac:dyDescent="0.35">
      <c r="A19" s="397" t="b">
        <f t="shared" si="0"/>
        <v>1</v>
      </c>
      <c r="B19" s="388"/>
      <c r="C19" s="676" t="s">
        <v>158</v>
      </c>
      <c r="D19" s="676"/>
      <c r="E19" s="389" t="s">
        <v>402</v>
      </c>
      <c r="F19" s="400">
        <v>0.2</v>
      </c>
      <c r="G19" s="398">
        <f>+_xlfn.XLOOKUP(C19,'5. Cost Profile'!$C$18:$C$76,'5. Cost Profile'!$AS$18:$AS$76)</f>
        <v>0</v>
      </c>
      <c r="H19" s="398">
        <f t="shared" ref="H19:H68" si="1">+G19*(1+F19)</f>
        <v>0</v>
      </c>
      <c r="I19" s="394"/>
      <c r="J19" s="394"/>
      <c r="K19" s="394"/>
      <c r="L19" s="394"/>
      <c r="M19" s="394"/>
    </row>
    <row r="20" spans="1:13" ht="30" customHeight="1" x14ac:dyDescent="0.35">
      <c r="A20" s="397" t="b">
        <f t="shared" si="0"/>
        <v>1</v>
      </c>
      <c r="B20" s="388"/>
      <c r="C20" s="676" t="s">
        <v>159</v>
      </c>
      <c r="D20" s="676"/>
      <c r="E20" s="389" t="s">
        <v>403</v>
      </c>
      <c r="F20" s="400">
        <v>0.05</v>
      </c>
      <c r="G20" s="398">
        <f>+_xlfn.XLOOKUP(C20,'5. Cost Profile'!$C$18:$C$76,'5. Cost Profile'!$AS$18:$AS$76)</f>
        <v>0</v>
      </c>
      <c r="H20" s="398">
        <f t="shared" si="1"/>
        <v>0</v>
      </c>
      <c r="I20" s="394"/>
      <c r="J20" s="394"/>
      <c r="K20" s="394"/>
      <c r="L20" s="394"/>
      <c r="M20" s="394"/>
    </row>
    <row r="21" spans="1:13" ht="30" customHeight="1" x14ac:dyDescent="0.35">
      <c r="A21" s="397" t="b">
        <f t="shared" si="0"/>
        <v>1</v>
      </c>
      <c r="B21" s="388"/>
      <c r="C21" s="676" t="s">
        <v>160</v>
      </c>
      <c r="D21" s="676"/>
      <c r="E21" s="389" t="s">
        <v>404</v>
      </c>
      <c r="F21" s="400">
        <v>0</v>
      </c>
      <c r="G21" s="398">
        <f>+_xlfn.XLOOKUP(C21,'5. Cost Profile'!$C$18:$C$76,'5. Cost Profile'!$AS$18:$AS$76)</f>
        <v>0</v>
      </c>
      <c r="H21" s="398">
        <f t="shared" si="1"/>
        <v>0</v>
      </c>
      <c r="I21" s="394"/>
      <c r="J21" s="394"/>
      <c r="K21" s="394"/>
      <c r="L21" s="394"/>
      <c r="M21" s="394"/>
    </row>
    <row r="22" spans="1:13" ht="30" customHeight="1" x14ac:dyDescent="0.35">
      <c r="A22" s="397" t="b">
        <f t="shared" si="0"/>
        <v>1</v>
      </c>
      <c r="B22" s="388"/>
      <c r="C22" s="676" t="s">
        <v>161</v>
      </c>
      <c r="D22" s="676"/>
      <c r="E22" s="389" t="s">
        <v>405</v>
      </c>
      <c r="F22" s="400">
        <v>0</v>
      </c>
      <c r="G22" s="398">
        <f>+_xlfn.XLOOKUP(C22,'5. Cost Profile'!$C$18:$C$76,'5. Cost Profile'!$AS$18:$AS$76)</f>
        <v>0</v>
      </c>
      <c r="H22" s="398">
        <f t="shared" si="1"/>
        <v>0</v>
      </c>
      <c r="I22" s="394"/>
      <c r="J22" s="394"/>
      <c r="K22" s="394"/>
      <c r="L22" s="394"/>
      <c r="M22" s="394"/>
    </row>
    <row r="23" spans="1:13" ht="30" customHeight="1" x14ac:dyDescent="0.35">
      <c r="A23" s="397" t="b">
        <f t="shared" si="0"/>
        <v>1</v>
      </c>
      <c r="B23" s="388"/>
      <c r="C23" s="676" t="s">
        <v>162</v>
      </c>
      <c r="D23" s="676"/>
      <c r="E23" s="389"/>
      <c r="F23" s="400"/>
      <c r="G23" s="398">
        <f>+_xlfn.XLOOKUP(C23,'5. Cost Profile'!$C$18:$C$76,'5. Cost Profile'!$AS$18:$AS$76)</f>
        <v>0</v>
      </c>
      <c r="H23" s="398">
        <f t="shared" si="1"/>
        <v>0</v>
      </c>
      <c r="I23" s="394"/>
      <c r="J23" s="394"/>
      <c r="K23" s="394"/>
      <c r="L23" s="394"/>
      <c r="M23" s="394"/>
    </row>
    <row r="24" spans="1:13" ht="30" customHeight="1" x14ac:dyDescent="0.35">
      <c r="A24" s="397" t="b">
        <f t="shared" si="0"/>
        <v>1</v>
      </c>
      <c r="B24" s="388"/>
      <c r="C24" s="676" t="s">
        <v>163</v>
      </c>
      <c r="D24" s="676"/>
      <c r="E24" s="389"/>
      <c r="F24" s="400"/>
      <c r="G24" s="398">
        <f>+_xlfn.XLOOKUP(C24,'5. Cost Profile'!$C$18:$C$76,'5. Cost Profile'!$AS$18:$AS$76)</f>
        <v>0</v>
      </c>
      <c r="H24" s="398">
        <f t="shared" si="1"/>
        <v>0</v>
      </c>
      <c r="I24" s="394"/>
      <c r="J24" s="394"/>
      <c r="K24" s="394"/>
      <c r="L24" s="394"/>
      <c r="M24" s="394"/>
    </row>
    <row r="25" spans="1:13" ht="30" customHeight="1" x14ac:dyDescent="0.35">
      <c r="A25" s="397" t="b">
        <f>IF(--ISERROR(SUM(D25:CZ25))=0,TRUE,FALSE)</f>
        <v>1</v>
      </c>
      <c r="B25" s="388"/>
      <c r="C25" s="676" t="s">
        <v>164</v>
      </c>
      <c r="D25" s="676"/>
      <c r="E25" s="389"/>
      <c r="F25" s="400"/>
      <c r="G25" s="398">
        <f>+_xlfn.XLOOKUP(C25,'5. Cost Profile'!$C$18:$C$76,'5. Cost Profile'!$AS$18:$AS$76)</f>
        <v>0</v>
      </c>
      <c r="H25" s="398">
        <f t="shared" si="1"/>
        <v>0</v>
      </c>
      <c r="I25" s="394"/>
      <c r="J25" s="394"/>
      <c r="K25" s="394"/>
      <c r="L25" s="394"/>
      <c r="M25" s="394"/>
    </row>
    <row r="26" spans="1:13" ht="30" customHeight="1" x14ac:dyDescent="0.35">
      <c r="A26" s="397" t="b">
        <f t="shared" ref="A26:A68" si="2">IF(--ISERROR(SUM(D26:DA26))=0,TRUE,FALSE)</f>
        <v>1</v>
      </c>
      <c r="B26" s="388"/>
      <c r="C26" s="676" t="s">
        <v>165</v>
      </c>
      <c r="D26" s="676"/>
      <c r="E26" s="389"/>
      <c r="F26" s="400"/>
      <c r="G26" s="398">
        <f>+_xlfn.XLOOKUP(C26,'5. Cost Profile'!$C$18:$C$76,'5. Cost Profile'!$AS$18:$AS$76)</f>
        <v>0</v>
      </c>
      <c r="H26" s="398">
        <f t="shared" si="1"/>
        <v>0</v>
      </c>
      <c r="I26" s="394"/>
      <c r="J26" s="394"/>
      <c r="K26" s="394"/>
      <c r="L26" s="394"/>
      <c r="M26" s="394"/>
    </row>
    <row r="27" spans="1:13" ht="30" customHeight="1" x14ac:dyDescent="0.35">
      <c r="A27" s="397" t="b">
        <f t="shared" si="2"/>
        <v>1</v>
      </c>
      <c r="B27" s="388"/>
      <c r="C27" s="676" t="s">
        <v>166</v>
      </c>
      <c r="D27" s="676"/>
      <c r="E27" s="389"/>
      <c r="F27" s="400"/>
      <c r="G27" s="398">
        <f>+_xlfn.XLOOKUP(C27,'5. Cost Profile'!$C$18:$C$76,'5. Cost Profile'!$AS$18:$AS$76)</f>
        <v>0</v>
      </c>
      <c r="H27" s="398">
        <f t="shared" si="1"/>
        <v>0</v>
      </c>
      <c r="I27" s="394"/>
      <c r="J27" s="394"/>
      <c r="K27" s="394"/>
      <c r="L27" s="394"/>
      <c r="M27" s="394"/>
    </row>
    <row r="28" spans="1:13" ht="30" customHeight="1" x14ac:dyDescent="0.35">
      <c r="A28" s="397" t="b">
        <f t="shared" si="2"/>
        <v>1</v>
      </c>
      <c r="B28" s="388"/>
      <c r="C28" s="676" t="s">
        <v>167</v>
      </c>
      <c r="D28" s="676"/>
      <c r="E28" s="389"/>
      <c r="F28" s="400"/>
      <c r="G28" s="398">
        <f>+_xlfn.XLOOKUP(C28,'5. Cost Profile'!$C$18:$C$76,'5. Cost Profile'!$AS$18:$AS$76)</f>
        <v>0</v>
      </c>
      <c r="H28" s="398">
        <f t="shared" si="1"/>
        <v>0</v>
      </c>
      <c r="I28" s="394"/>
      <c r="J28" s="394"/>
      <c r="K28" s="394"/>
      <c r="L28" s="394"/>
      <c r="M28" s="394"/>
    </row>
    <row r="29" spans="1:13" ht="30" customHeight="1" x14ac:dyDescent="0.35">
      <c r="A29" s="397" t="b">
        <f t="shared" si="2"/>
        <v>1</v>
      </c>
      <c r="B29" s="388"/>
      <c r="C29" s="676" t="s">
        <v>168</v>
      </c>
      <c r="D29" s="676"/>
      <c r="E29" s="389"/>
      <c r="F29" s="400"/>
      <c r="G29" s="398">
        <f>+_xlfn.XLOOKUP(C29,'5. Cost Profile'!$C$18:$C$76,'5. Cost Profile'!$AS$18:$AS$76)</f>
        <v>0</v>
      </c>
      <c r="H29" s="398">
        <f t="shared" si="1"/>
        <v>0</v>
      </c>
      <c r="I29" s="394"/>
      <c r="J29" s="394"/>
      <c r="K29" s="394"/>
      <c r="L29" s="394"/>
      <c r="M29" s="394"/>
    </row>
    <row r="30" spans="1:13" ht="30" customHeight="1" x14ac:dyDescent="0.35">
      <c r="A30" s="397" t="b">
        <f t="shared" si="2"/>
        <v>1</v>
      </c>
      <c r="B30" s="388"/>
      <c r="C30" s="676" t="s">
        <v>169</v>
      </c>
      <c r="D30" s="676"/>
      <c r="E30" s="389"/>
      <c r="F30" s="400"/>
      <c r="G30" s="398">
        <f>+_xlfn.XLOOKUP(C30,'5. Cost Profile'!$C$18:$C$76,'5. Cost Profile'!$AS$18:$AS$76)</f>
        <v>0</v>
      </c>
      <c r="H30" s="398">
        <f t="shared" si="1"/>
        <v>0</v>
      </c>
      <c r="I30" s="394"/>
      <c r="J30" s="394"/>
      <c r="K30" s="394"/>
      <c r="L30" s="394"/>
      <c r="M30" s="394"/>
    </row>
    <row r="31" spans="1:13" ht="30" customHeight="1" x14ac:dyDescent="0.35">
      <c r="A31" s="397" t="b">
        <f t="shared" si="2"/>
        <v>1</v>
      </c>
      <c r="B31" s="388"/>
      <c r="C31" s="676" t="s">
        <v>170</v>
      </c>
      <c r="D31" s="676"/>
      <c r="E31" s="389"/>
      <c r="F31" s="400"/>
      <c r="G31" s="398">
        <f>+_xlfn.XLOOKUP(C31,'5. Cost Profile'!$C$18:$C$76,'5. Cost Profile'!$AS$18:$AS$76)</f>
        <v>0</v>
      </c>
      <c r="H31" s="398">
        <f t="shared" si="1"/>
        <v>0</v>
      </c>
      <c r="I31" s="394"/>
      <c r="J31" s="394"/>
      <c r="K31" s="394"/>
      <c r="L31" s="394"/>
      <c r="M31" s="394"/>
    </row>
    <row r="32" spans="1:13" ht="30" customHeight="1" x14ac:dyDescent="0.35">
      <c r="A32" s="397" t="b">
        <f t="shared" si="2"/>
        <v>1</v>
      </c>
      <c r="B32" s="388"/>
      <c r="C32" s="676" t="s">
        <v>171</v>
      </c>
      <c r="D32" s="676"/>
      <c r="E32" s="389"/>
      <c r="F32" s="400"/>
      <c r="G32" s="398">
        <f>+_xlfn.XLOOKUP(C32,'5. Cost Profile'!$C$18:$C$76,'5. Cost Profile'!$AS$18:$AS$76)</f>
        <v>0</v>
      </c>
      <c r="H32" s="398">
        <f t="shared" si="1"/>
        <v>0</v>
      </c>
      <c r="I32" s="394"/>
      <c r="J32" s="394"/>
      <c r="K32" s="394"/>
      <c r="L32" s="394"/>
      <c r="M32" s="394"/>
    </row>
    <row r="33" spans="1:13" ht="30" customHeight="1" x14ac:dyDescent="0.35">
      <c r="A33" s="397" t="b">
        <f t="shared" si="2"/>
        <v>1</v>
      </c>
      <c r="B33" s="388"/>
      <c r="C33" s="676" t="s">
        <v>172</v>
      </c>
      <c r="D33" s="676"/>
      <c r="E33" s="389"/>
      <c r="F33" s="400"/>
      <c r="G33" s="398">
        <f>+_xlfn.XLOOKUP(C33,'5. Cost Profile'!$C$18:$C$76,'5. Cost Profile'!$AS$18:$AS$76)</f>
        <v>0</v>
      </c>
      <c r="H33" s="398">
        <f t="shared" si="1"/>
        <v>0</v>
      </c>
      <c r="I33" s="394"/>
      <c r="J33" s="394"/>
      <c r="K33" s="394"/>
      <c r="L33" s="394"/>
      <c r="M33" s="394"/>
    </row>
    <row r="34" spans="1:13" ht="30" customHeight="1" x14ac:dyDescent="0.35">
      <c r="A34" s="397" t="b">
        <f t="shared" si="2"/>
        <v>1</v>
      </c>
      <c r="B34" s="388"/>
      <c r="C34" s="676" t="s">
        <v>173</v>
      </c>
      <c r="D34" s="676"/>
      <c r="E34" s="389"/>
      <c r="F34" s="400"/>
      <c r="G34" s="398">
        <f>+_xlfn.XLOOKUP(C34,'5. Cost Profile'!$C$18:$C$76,'5. Cost Profile'!$AS$18:$AS$76)</f>
        <v>0</v>
      </c>
      <c r="H34" s="398">
        <f t="shared" si="1"/>
        <v>0</v>
      </c>
      <c r="I34" s="394"/>
      <c r="J34" s="394"/>
      <c r="K34" s="394"/>
      <c r="L34" s="394"/>
      <c r="M34" s="394"/>
    </row>
    <row r="35" spans="1:13" ht="30" customHeight="1" x14ac:dyDescent="0.35">
      <c r="A35" s="397" t="b">
        <f t="shared" si="2"/>
        <v>1</v>
      </c>
      <c r="B35" s="388"/>
      <c r="C35" s="676" t="s">
        <v>174</v>
      </c>
      <c r="D35" s="676"/>
      <c r="E35" s="389"/>
      <c r="F35" s="400"/>
      <c r="G35" s="398">
        <f>+_xlfn.XLOOKUP(C35,'5. Cost Profile'!$C$18:$C$76,'5. Cost Profile'!$AS$18:$AS$76)</f>
        <v>0</v>
      </c>
      <c r="H35" s="398">
        <f t="shared" si="1"/>
        <v>0</v>
      </c>
      <c r="I35" s="394"/>
      <c r="J35" s="394"/>
      <c r="K35" s="394"/>
      <c r="L35" s="394"/>
      <c r="M35" s="394"/>
    </row>
    <row r="36" spans="1:13" ht="30" customHeight="1" x14ac:dyDescent="0.35">
      <c r="A36" s="397" t="b">
        <f t="shared" si="2"/>
        <v>1</v>
      </c>
      <c r="B36" s="388"/>
      <c r="C36" s="676" t="s">
        <v>175</v>
      </c>
      <c r="D36" s="676"/>
      <c r="E36" s="389"/>
      <c r="F36" s="400"/>
      <c r="G36" s="398">
        <f>+_xlfn.XLOOKUP(C36,'5. Cost Profile'!$C$18:$C$76,'5. Cost Profile'!$AS$18:$AS$76)</f>
        <v>0</v>
      </c>
      <c r="H36" s="398">
        <f t="shared" si="1"/>
        <v>0</v>
      </c>
      <c r="I36" s="394"/>
      <c r="J36" s="394"/>
      <c r="K36" s="394"/>
      <c r="L36" s="394"/>
      <c r="M36" s="394"/>
    </row>
    <row r="37" spans="1:13" ht="30" customHeight="1" x14ac:dyDescent="0.35">
      <c r="A37" s="397" t="b">
        <f t="shared" si="2"/>
        <v>1</v>
      </c>
      <c r="B37" s="388"/>
      <c r="C37" s="676" t="s">
        <v>176</v>
      </c>
      <c r="D37" s="676"/>
      <c r="E37" s="389"/>
      <c r="F37" s="400"/>
      <c r="G37" s="398">
        <f>+_xlfn.XLOOKUP(C37,'5. Cost Profile'!$C$18:$C$76,'5. Cost Profile'!$AS$18:$AS$76)</f>
        <v>0</v>
      </c>
      <c r="H37" s="398">
        <f t="shared" si="1"/>
        <v>0</v>
      </c>
      <c r="I37" s="394"/>
      <c r="J37" s="394"/>
      <c r="K37" s="394"/>
      <c r="L37" s="394"/>
      <c r="M37" s="394"/>
    </row>
    <row r="38" spans="1:13" ht="30" customHeight="1" x14ac:dyDescent="0.35">
      <c r="A38" s="397" t="b">
        <f t="shared" si="2"/>
        <v>1</v>
      </c>
      <c r="B38" s="388"/>
      <c r="C38" s="676" t="s">
        <v>177</v>
      </c>
      <c r="D38" s="676"/>
      <c r="E38" s="389"/>
      <c r="F38" s="400"/>
      <c r="G38" s="398">
        <f>+_xlfn.XLOOKUP(C38,'5. Cost Profile'!$C$18:$C$76,'5. Cost Profile'!$AS$18:$AS$76)</f>
        <v>0</v>
      </c>
      <c r="H38" s="398">
        <f t="shared" si="1"/>
        <v>0</v>
      </c>
      <c r="I38" s="394"/>
      <c r="J38" s="394"/>
      <c r="K38" s="394"/>
      <c r="L38" s="394"/>
      <c r="M38" s="394"/>
    </row>
    <row r="39" spans="1:13" ht="30" customHeight="1" x14ac:dyDescent="0.35">
      <c r="A39" s="397" t="b">
        <f t="shared" si="2"/>
        <v>1</v>
      </c>
      <c r="B39" s="388"/>
      <c r="C39" s="676" t="s">
        <v>320</v>
      </c>
      <c r="D39" s="676"/>
      <c r="E39" s="389"/>
      <c r="F39" s="400"/>
      <c r="G39" s="398">
        <f>+_xlfn.XLOOKUP(C39,'5. Cost Profile'!$C$18:$C$76,'5. Cost Profile'!$AS$18:$AS$76)</f>
        <v>0</v>
      </c>
      <c r="H39" s="398">
        <f t="shared" si="1"/>
        <v>0</v>
      </c>
      <c r="I39" s="394"/>
      <c r="J39" s="394"/>
      <c r="K39" s="394"/>
      <c r="L39" s="394"/>
      <c r="M39" s="394"/>
    </row>
    <row r="40" spans="1:13" ht="30" customHeight="1" x14ac:dyDescent="0.35">
      <c r="A40" s="397" t="b">
        <f t="shared" si="2"/>
        <v>1</v>
      </c>
      <c r="B40" s="388"/>
      <c r="C40" s="676" t="s">
        <v>178</v>
      </c>
      <c r="D40" s="676"/>
      <c r="E40" s="389"/>
      <c r="F40" s="400"/>
      <c r="G40" s="398">
        <f>+_xlfn.XLOOKUP(C40,'5. Cost Profile'!$C$18:$C$76,'5. Cost Profile'!$AS$18:$AS$76)</f>
        <v>0</v>
      </c>
      <c r="H40" s="398">
        <f t="shared" si="1"/>
        <v>0</v>
      </c>
      <c r="I40" s="394"/>
      <c r="J40" s="394"/>
      <c r="K40" s="394"/>
      <c r="L40" s="394"/>
      <c r="M40" s="394"/>
    </row>
    <row r="41" spans="1:13" ht="30" customHeight="1" x14ac:dyDescent="0.35">
      <c r="A41" s="397" t="b">
        <f t="shared" si="2"/>
        <v>1</v>
      </c>
      <c r="B41" s="388"/>
      <c r="C41" s="676" t="s">
        <v>179</v>
      </c>
      <c r="D41" s="676"/>
      <c r="E41" s="389"/>
      <c r="F41" s="400"/>
      <c r="G41" s="398">
        <f>+_xlfn.XLOOKUP(C41,'5. Cost Profile'!$C$18:$C$76,'5. Cost Profile'!$AS$18:$AS$76)</f>
        <v>0</v>
      </c>
      <c r="H41" s="398">
        <f t="shared" si="1"/>
        <v>0</v>
      </c>
      <c r="I41" s="394"/>
      <c r="J41" s="394"/>
      <c r="K41" s="394"/>
      <c r="L41" s="394"/>
      <c r="M41" s="394"/>
    </row>
    <row r="42" spans="1:13" ht="30" customHeight="1" x14ac:dyDescent="0.35">
      <c r="A42" s="397" t="b">
        <f t="shared" si="2"/>
        <v>1</v>
      </c>
      <c r="B42" s="388"/>
      <c r="C42" s="676" t="s">
        <v>180</v>
      </c>
      <c r="D42" s="676"/>
      <c r="E42" s="389"/>
      <c r="F42" s="400"/>
      <c r="G42" s="398">
        <f>+_xlfn.XLOOKUP(C42,'5. Cost Profile'!$C$18:$C$76,'5. Cost Profile'!$AS$18:$AS$76)</f>
        <v>0</v>
      </c>
      <c r="H42" s="398">
        <f t="shared" si="1"/>
        <v>0</v>
      </c>
      <c r="I42" s="394"/>
      <c r="J42" s="394"/>
      <c r="K42" s="394"/>
      <c r="L42" s="394"/>
      <c r="M42" s="394"/>
    </row>
    <row r="43" spans="1:13" ht="30" customHeight="1" x14ac:dyDescent="0.35">
      <c r="A43" s="397" t="b">
        <f t="shared" si="2"/>
        <v>1</v>
      </c>
      <c r="B43" s="388"/>
      <c r="C43" s="676" t="s">
        <v>181</v>
      </c>
      <c r="D43" s="676"/>
      <c r="E43" s="389"/>
      <c r="F43" s="400"/>
      <c r="G43" s="398">
        <f>+_xlfn.XLOOKUP(C43,'5. Cost Profile'!$C$18:$C$76,'5. Cost Profile'!$AS$18:$AS$76)</f>
        <v>0</v>
      </c>
      <c r="H43" s="398">
        <f t="shared" si="1"/>
        <v>0</v>
      </c>
      <c r="I43" s="394"/>
      <c r="J43" s="394"/>
      <c r="K43" s="394"/>
      <c r="L43" s="394"/>
      <c r="M43" s="394"/>
    </row>
    <row r="44" spans="1:13" ht="30" customHeight="1" x14ac:dyDescent="0.35">
      <c r="A44" s="397" t="b">
        <f t="shared" si="2"/>
        <v>1</v>
      </c>
      <c r="B44" s="388"/>
      <c r="C44" s="676" t="s">
        <v>182</v>
      </c>
      <c r="D44" s="676"/>
      <c r="E44" s="389"/>
      <c r="F44" s="400"/>
      <c r="G44" s="398">
        <f>+_xlfn.XLOOKUP(C44,'5. Cost Profile'!$C$18:$C$76,'5. Cost Profile'!$AS$18:$AS$76)</f>
        <v>0</v>
      </c>
      <c r="H44" s="398">
        <f t="shared" si="1"/>
        <v>0</v>
      </c>
      <c r="I44" s="394"/>
      <c r="J44" s="394"/>
      <c r="K44" s="394"/>
      <c r="L44" s="394"/>
      <c r="M44" s="394"/>
    </row>
    <row r="45" spans="1:13" ht="30" customHeight="1" x14ac:dyDescent="0.35">
      <c r="A45" s="397" t="b">
        <f t="shared" si="2"/>
        <v>1</v>
      </c>
      <c r="B45" s="388"/>
      <c r="C45" s="676" t="s">
        <v>183</v>
      </c>
      <c r="D45" s="676"/>
      <c r="E45" s="389"/>
      <c r="F45" s="400"/>
      <c r="G45" s="398">
        <f>+_xlfn.XLOOKUP(C45,'5. Cost Profile'!$C$18:$C$76,'5. Cost Profile'!$AS$18:$AS$76)</f>
        <v>0</v>
      </c>
      <c r="H45" s="398">
        <f t="shared" si="1"/>
        <v>0</v>
      </c>
      <c r="I45" s="394"/>
      <c r="J45" s="394"/>
      <c r="K45" s="394"/>
      <c r="L45" s="394"/>
      <c r="M45" s="394"/>
    </row>
    <row r="46" spans="1:13" ht="30" customHeight="1" x14ac:dyDescent="0.35">
      <c r="A46" s="397" t="b">
        <f t="shared" si="2"/>
        <v>1</v>
      </c>
      <c r="B46" s="388"/>
      <c r="C46" s="676" t="s">
        <v>184</v>
      </c>
      <c r="D46" s="676"/>
      <c r="E46" s="389"/>
      <c r="F46" s="400"/>
      <c r="G46" s="398">
        <f>+_xlfn.XLOOKUP(C46,'5. Cost Profile'!$C$18:$C$76,'5. Cost Profile'!$AS$18:$AS$76)</f>
        <v>0</v>
      </c>
      <c r="H46" s="398">
        <f t="shared" si="1"/>
        <v>0</v>
      </c>
      <c r="I46" s="394"/>
      <c r="J46" s="394"/>
      <c r="K46" s="394"/>
      <c r="L46" s="394"/>
      <c r="M46" s="394"/>
    </row>
    <row r="47" spans="1:13" ht="30" customHeight="1" x14ac:dyDescent="0.35">
      <c r="A47" s="397" t="b">
        <f t="shared" si="2"/>
        <v>1</v>
      </c>
      <c r="B47" s="388"/>
      <c r="C47" s="676" t="s">
        <v>185</v>
      </c>
      <c r="D47" s="676"/>
      <c r="E47" s="389"/>
      <c r="F47" s="400"/>
      <c r="G47" s="398">
        <f>+_xlfn.XLOOKUP(C47,'5. Cost Profile'!$C$18:$C$76,'5. Cost Profile'!$AS$18:$AS$76)</f>
        <v>0</v>
      </c>
      <c r="H47" s="398">
        <f t="shared" si="1"/>
        <v>0</v>
      </c>
      <c r="I47" s="394"/>
      <c r="J47" s="394"/>
      <c r="K47" s="394"/>
      <c r="L47" s="394"/>
      <c r="M47" s="394"/>
    </row>
    <row r="48" spans="1:13" ht="30" customHeight="1" x14ac:dyDescent="0.35">
      <c r="A48" s="397" t="b">
        <f t="shared" si="2"/>
        <v>1</v>
      </c>
      <c r="B48" s="388"/>
      <c r="C48" s="676" t="s">
        <v>186</v>
      </c>
      <c r="D48" s="676"/>
      <c r="E48" s="389"/>
      <c r="F48" s="400"/>
      <c r="G48" s="398">
        <f>+_xlfn.XLOOKUP(C48,'5. Cost Profile'!$C$18:$C$76,'5. Cost Profile'!$AS$18:$AS$76)</f>
        <v>0</v>
      </c>
      <c r="H48" s="398">
        <f t="shared" si="1"/>
        <v>0</v>
      </c>
      <c r="I48" s="394"/>
      <c r="J48" s="394"/>
      <c r="K48" s="394"/>
      <c r="L48" s="394"/>
      <c r="M48" s="394"/>
    </row>
    <row r="49" spans="1:13" ht="30" customHeight="1" x14ac:dyDescent="0.35">
      <c r="A49" s="397" t="b">
        <f t="shared" si="2"/>
        <v>1</v>
      </c>
      <c r="B49" s="388"/>
      <c r="C49" s="676" t="s">
        <v>187</v>
      </c>
      <c r="D49" s="676"/>
      <c r="E49" s="389"/>
      <c r="F49" s="400"/>
      <c r="G49" s="398">
        <f>+_xlfn.XLOOKUP(C49,'5. Cost Profile'!$C$18:$C$76,'5. Cost Profile'!$AS$18:$AS$76)</f>
        <v>0</v>
      </c>
      <c r="H49" s="398">
        <f t="shared" si="1"/>
        <v>0</v>
      </c>
      <c r="I49" s="394"/>
      <c r="J49" s="394"/>
      <c r="K49" s="394"/>
      <c r="L49" s="394"/>
      <c r="M49" s="394"/>
    </row>
    <row r="50" spans="1:13" ht="30" customHeight="1" x14ac:dyDescent="0.35">
      <c r="A50" s="397" t="b">
        <f t="shared" si="2"/>
        <v>1</v>
      </c>
      <c r="B50" s="388"/>
      <c r="C50" s="676" t="s">
        <v>188</v>
      </c>
      <c r="D50" s="676"/>
      <c r="E50" s="389"/>
      <c r="F50" s="400"/>
      <c r="G50" s="398">
        <f>+_xlfn.XLOOKUP(C50,'5. Cost Profile'!$C$18:$C$76,'5. Cost Profile'!$AS$18:$AS$76)</f>
        <v>0</v>
      </c>
      <c r="H50" s="398">
        <f t="shared" si="1"/>
        <v>0</v>
      </c>
      <c r="I50" s="394"/>
      <c r="J50" s="394"/>
      <c r="K50" s="394"/>
      <c r="L50" s="394"/>
      <c r="M50" s="394"/>
    </row>
    <row r="51" spans="1:13" ht="30" customHeight="1" x14ac:dyDescent="0.35">
      <c r="A51" s="397" t="b">
        <f t="shared" si="2"/>
        <v>1</v>
      </c>
      <c r="B51" s="388"/>
      <c r="C51" s="676" t="s">
        <v>91</v>
      </c>
      <c r="D51" s="676"/>
      <c r="E51" s="389"/>
      <c r="F51" s="400"/>
      <c r="G51" s="398">
        <f>+_xlfn.XLOOKUP(C51,'5. Cost Profile'!$C$18:$C$76,'5. Cost Profile'!$AS$18:$AS$76)</f>
        <v>0</v>
      </c>
      <c r="H51" s="398">
        <f t="shared" si="1"/>
        <v>0</v>
      </c>
      <c r="I51" s="394"/>
      <c r="J51" s="394"/>
      <c r="K51" s="394"/>
      <c r="L51" s="394"/>
      <c r="M51" s="394"/>
    </row>
    <row r="52" spans="1:13" ht="30" customHeight="1" x14ac:dyDescent="0.35">
      <c r="A52" s="397" t="b">
        <f t="shared" si="2"/>
        <v>1</v>
      </c>
      <c r="B52" s="388"/>
      <c r="C52" s="676" t="s">
        <v>189</v>
      </c>
      <c r="D52" s="676"/>
      <c r="E52" s="389"/>
      <c r="F52" s="400"/>
      <c r="G52" s="398">
        <f>+_xlfn.XLOOKUP(C52,'5. Cost Profile'!$C$18:$C$76,'5. Cost Profile'!$AS$18:$AS$76)</f>
        <v>0</v>
      </c>
      <c r="H52" s="398">
        <f t="shared" si="1"/>
        <v>0</v>
      </c>
      <c r="I52" s="394"/>
      <c r="J52" s="394"/>
      <c r="K52" s="394"/>
      <c r="L52" s="394"/>
      <c r="M52" s="394"/>
    </row>
    <row r="53" spans="1:13" ht="30" customHeight="1" x14ac:dyDescent="0.35">
      <c r="A53" s="397" t="b">
        <f t="shared" si="2"/>
        <v>1</v>
      </c>
      <c r="B53" s="388"/>
      <c r="C53" s="676" t="s">
        <v>190</v>
      </c>
      <c r="D53" s="676"/>
      <c r="E53" s="389"/>
      <c r="F53" s="400"/>
      <c r="G53" s="398">
        <f>+_xlfn.XLOOKUP(C53,'5. Cost Profile'!$C$18:$C$76,'5. Cost Profile'!$AS$18:$AS$76)</f>
        <v>0</v>
      </c>
      <c r="H53" s="398">
        <f t="shared" si="1"/>
        <v>0</v>
      </c>
      <c r="I53" s="394"/>
      <c r="J53" s="394"/>
      <c r="K53" s="394"/>
      <c r="L53" s="394"/>
      <c r="M53" s="394"/>
    </row>
    <row r="54" spans="1:13" ht="30" customHeight="1" x14ac:dyDescent="0.35">
      <c r="A54" s="397" t="b">
        <f t="shared" si="2"/>
        <v>1</v>
      </c>
      <c r="B54" s="388"/>
      <c r="C54" s="676" t="s">
        <v>191</v>
      </c>
      <c r="D54" s="676"/>
      <c r="E54" s="389"/>
      <c r="F54" s="400"/>
      <c r="G54" s="398">
        <f>+_xlfn.XLOOKUP(C54,'5. Cost Profile'!$C$18:$C$76,'5. Cost Profile'!$AS$18:$AS$76)</f>
        <v>0</v>
      </c>
      <c r="H54" s="398">
        <f t="shared" si="1"/>
        <v>0</v>
      </c>
      <c r="I54" s="394"/>
      <c r="J54" s="394"/>
      <c r="K54" s="394"/>
      <c r="L54" s="394"/>
      <c r="M54" s="394"/>
    </row>
    <row r="55" spans="1:13" ht="30" customHeight="1" x14ac:dyDescent="0.35">
      <c r="A55" s="397" t="b">
        <f t="shared" si="2"/>
        <v>1</v>
      </c>
      <c r="B55" s="388"/>
      <c r="C55" s="676" t="s">
        <v>192</v>
      </c>
      <c r="D55" s="676"/>
      <c r="E55" s="389"/>
      <c r="F55" s="400"/>
      <c r="G55" s="398">
        <f>+_xlfn.XLOOKUP(C55,'5. Cost Profile'!$C$18:$C$76,'5. Cost Profile'!$AS$18:$AS$76)</f>
        <v>0</v>
      </c>
      <c r="H55" s="398">
        <f t="shared" si="1"/>
        <v>0</v>
      </c>
      <c r="I55" s="394"/>
      <c r="J55" s="394"/>
      <c r="K55" s="394"/>
      <c r="L55" s="394"/>
      <c r="M55" s="394"/>
    </row>
    <row r="56" spans="1:13" ht="30" customHeight="1" x14ac:dyDescent="0.35">
      <c r="A56" s="397" t="b">
        <f t="shared" si="2"/>
        <v>1</v>
      </c>
      <c r="B56" s="388"/>
      <c r="C56" s="676" t="s">
        <v>193</v>
      </c>
      <c r="D56" s="676"/>
      <c r="E56" s="389"/>
      <c r="F56" s="400"/>
      <c r="G56" s="398">
        <f>+_xlfn.XLOOKUP(C56,'5. Cost Profile'!$C$18:$C$76,'5. Cost Profile'!$AS$18:$AS$76)</f>
        <v>0</v>
      </c>
      <c r="H56" s="398">
        <f t="shared" si="1"/>
        <v>0</v>
      </c>
      <c r="I56" s="394"/>
      <c r="J56" s="394"/>
      <c r="K56" s="394"/>
      <c r="L56" s="394"/>
      <c r="M56" s="394"/>
    </row>
    <row r="57" spans="1:13" ht="30" customHeight="1" x14ac:dyDescent="0.35">
      <c r="A57" s="397" t="b">
        <f t="shared" si="2"/>
        <v>1</v>
      </c>
      <c r="B57" s="388"/>
      <c r="C57" s="676" t="s">
        <v>194</v>
      </c>
      <c r="D57" s="676"/>
      <c r="E57" s="389"/>
      <c r="F57" s="400"/>
      <c r="G57" s="398">
        <f>+_xlfn.XLOOKUP(C57,'5. Cost Profile'!$C$18:$C$76,'5. Cost Profile'!$AS$18:$AS$76)</f>
        <v>0</v>
      </c>
      <c r="H57" s="398">
        <f t="shared" si="1"/>
        <v>0</v>
      </c>
      <c r="I57" s="394"/>
      <c r="J57" s="394"/>
      <c r="K57" s="394"/>
      <c r="L57" s="394"/>
      <c r="M57" s="394"/>
    </row>
    <row r="58" spans="1:13" ht="30" customHeight="1" x14ac:dyDescent="0.35">
      <c r="A58" s="397" t="b">
        <f t="shared" si="2"/>
        <v>1</v>
      </c>
      <c r="B58" s="388"/>
      <c r="C58" s="676" t="s">
        <v>195</v>
      </c>
      <c r="D58" s="676"/>
      <c r="E58" s="389"/>
      <c r="F58" s="400"/>
      <c r="G58" s="398">
        <f>+_xlfn.XLOOKUP(C58,'5. Cost Profile'!$C$18:$C$76,'5. Cost Profile'!$AS$18:$AS$76)</f>
        <v>0</v>
      </c>
      <c r="H58" s="398">
        <f t="shared" si="1"/>
        <v>0</v>
      </c>
      <c r="I58" s="394"/>
      <c r="J58" s="394"/>
      <c r="K58" s="394"/>
      <c r="L58" s="394"/>
      <c r="M58" s="394"/>
    </row>
    <row r="59" spans="1:13" ht="30" customHeight="1" x14ac:dyDescent="0.35">
      <c r="A59" s="397" t="b">
        <f t="shared" si="2"/>
        <v>1</v>
      </c>
      <c r="B59" s="388"/>
      <c r="C59" s="676" t="s">
        <v>196</v>
      </c>
      <c r="D59" s="676"/>
      <c r="E59" s="389"/>
      <c r="F59" s="400"/>
      <c r="G59" s="398">
        <f>+_xlfn.XLOOKUP(C59,'5. Cost Profile'!$C$18:$C$76,'5. Cost Profile'!$AS$18:$AS$76)</f>
        <v>0</v>
      </c>
      <c r="H59" s="398">
        <f t="shared" si="1"/>
        <v>0</v>
      </c>
      <c r="I59" s="394"/>
      <c r="J59" s="394"/>
      <c r="K59" s="394"/>
      <c r="L59" s="394"/>
      <c r="M59" s="394"/>
    </row>
    <row r="60" spans="1:13" ht="30" customHeight="1" x14ac:dyDescent="0.35">
      <c r="A60" s="397" t="b">
        <f t="shared" si="2"/>
        <v>1</v>
      </c>
      <c r="B60" s="388"/>
      <c r="C60" s="676" t="s">
        <v>94</v>
      </c>
      <c r="D60" s="676"/>
      <c r="E60" s="389"/>
      <c r="F60" s="400"/>
      <c r="G60" s="398">
        <f>+_xlfn.XLOOKUP(C60,'5. Cost Profile'!$C$18:$C$76,'5. Cost Profile'!$AS$18:$AS$76)</f>
        <v>0</v>
      </c>
      <c r="H60" s="398">
        <f t="shared" si="1"/>
        <v>0</v>
      </c>
      <c r="I60" s="394"/>
      <c r="J60" s="394"/>
      <c r="K60" s="394"/>
      <c r="L60" s="394"/>
      <c r="M60" s="394"/>
    </row>
    <row r="61" spans="1:13" ht="30" customHeight="1" x14ac:dyDescent="0.35">
      <c r="A61" s="397" t="b">
        <f t="shared" si="2"/>
        <v>1</v>
      </c>
      <c r="B61" s="388"/>
      <c r="C61" s="675"/>
      <c r="D61" s="675"/>
      <c r="E61" s="389"/>
      <c r="F61" s="400"/>
      <c r="G61" s="398">
        <f>+_xlfn.XLOOKUP(C61,'5. Cost Profile'!$C$18:$C$76,'5. Cost Profile'!$AS$18:$AS$76)</f>
        <v>0</v>
      </c>
      <c r="H61" s="398">
        <f t="shared" si="1"/>
        <v>0</v>
      </c>
      <c r="I61" s="394"/>
      <c r="J61" s="394"/>
      <c r="K61" s="394"/>
      <c r="L61" s="394"/>
      <c r="M61" s="394"/>
    </row>
    <row r="62" spans="1:13" ht="30" customHeight="1" x14ac:dyDescent="0.35">
      <c r="A62" s="397" t="b">
        <f t="shared" si="2"/>
        <v>1</v>
      </c>
      <c r="B62" s="388"/>
      <c r="C62" s="675"/>
      <c r="D62" s="675"/>
      <c r="E62" s="389"/>
      <c r="F62" s="400"/>
      <c r="G62" s="398"/>
      <c r="H62" s="398">
        <f t="shared" si="1"/>
        <v>0</v>
      </c>
      <c r="I62" s="394"/>
      <c r="J62" s="394"/>
      <c r="K62" s="394"/>
      <c r="L62" s="394"/>
      <c r="M62" s="394"/>
    </row>
    <row r="63" spans="1:13" ht="30" customHeight="1" x14ac:dyDescent="0.35">
      <c r="A63" s="397" t="b">
        <f t="shared" si="2"/>
        <v>1</v>
      </c>
      <c r="B63" s="388"/>
      <c r="C63" s="675"/>
      <c r="D63" s="675"/>
      <c r="E63" s="389"/>
      <c r="F63" s="400"/>
      <c r="G63" s="398"/>
      <c r="H63" s="398">
        <f t="shared" si="1"/>
        <v>0</v>
      </c>
      <c r="I63" s="394"/>
      <c r="J63" s="394"/>
      <c r="K63" s="394"/>
      <c r="L63" s="394"/>
      <c r="M63" s="394"/>
    </row>
    <row r="64" spans="1:13" ht="30" customHeight="1" x14ac:dyDescent="0.35">
      <c r="A64" s="397" t="b">
        <f t="shared" si="2"/>
        <v>1</v>
      </c>
      <c r="B64" s="388"/>
      <c r="C64" s="675"/>
      <c r="D64" s="675"/>
      <c r="E64" s="389"/>
      <c r="F64" s="400"/>
      <c r="G64" s="398"/>
      <c r="H64" s="398">
        <f t="shared" si="1"/>
        <v>0</v>
      </c>
      <c r="I64" s="394"/>
      <c r="J64" s="394"/>
      <c r="K64" s="394"/>
      <c r="L64" s="394"/>
      <c r="M64" s="394"/>
    </row>
    <row r="65" spans="1:17" ht="30" customHeight="1" x14ac:dyDescent="0.35">
      <c r="A65" s="397" t="b">
        <f t="shared" si="2"/>
        <v>1</v>
      </c>
      <c r="B65" s="388"/>
      <c r="C65" s="675"/>
      <c r="D65" s="675"/>
      <c r="E65" s="389"/>
      <c r="F65" s="400"/>
      <c r="G65" s="398"/>
      <c r="H65" s="398">
        <f t="shared" si="1"/>
        <v>0</v>
      </c>
      <c r="I65" s="394"/>
      <c r="J65" s="394"/>
      <c r="K65" s="394"/>
      <c r="L65" s="394"/>
      <c r="M65" s="394"/>
    </row>
    <row r="66" spans="1:17" ht="30" customHeight="1" x14ac:dyDescent="0.35">
      <c r="A66" s="397" t="b">
        <f t="shared" si="2"/>
        <v>1</v>
      </c>
      <c r="B66" s="388"/>
      <c r="C66" s="675"/>
      <c r="D66" s="675"/>
      <c r="E66" s="389"/>
      <c r="F66" s="400"/>
      <c r="G66" s="398"/>
      <c r="H66" s="398">
        <f t="shared" si="1"/>
        <v>0</v>
      </c>
      <c r="I66" s="394"/>
      <c r="J66" s="394"/>
      <c r="K66" s="394"/>
      <c r="L66" s="394"/>
      <c r="M66" s="394"/>
    </row>
    <row r="67" spans="1:17" ht="30" customHeight="1" x14ac:dyDescent="0.35">
      <c r="A67" s="397" t="b">
        <f t="shared" si="2"/>
        <v>1</v>
      </c>
      <c r="B67" s="388"/>
      <c r="C67" s="675"/>
      <c r="D67" s="675"/>
      <c r="E67" s="389"/>
      <c r="F67" s="400"/>
      <c r="G67" s="398"/>
      <c r="H67" s="398">
        <f t="shared" si="1"/>
        <v>0</v>
      </c>
      <c r="I67" s="394"/>
      <c r="J67" s="394"/>
      <c r="K67" s="394"/>
      <c r="L67" s="394"/>
      <c r="M67" s="394"/>
    </row>
    <row r="68" spans="1:17" ht="30" customHeight="1" x14ac:dyDescent="0.35">
      <c r="A68" s="397" t="b">
        <f t="shared" si="2"/>
        <v>1</v>
      </c>
      <c r="B68" s="388"/>
      <c r="C68" s="675"/>
      <c r="D68" s="675"/>
      <c r="E68" s="389"/>
      <c r="F68" s="400"/>
      <c r="G68" s="398"/>
      <c r="H68" s="398">
        <f t="shared" si="1"/>
        <v>0</v>
      </c>
      <c r="I68" s="394"/>
      <c r="J68" s="394"/>
      <c r="K68" s="394"/>
      <c r="L68" s="394"/>
      <c r="M68" s="394"/>
    </row>
    <row r="69" spans="1:17" x14ac:dyDescent="0.35">
      <c r="A69" s="397" t="b">
        <f>+ROUND(SUM(G69),0)=ROUND('5. Cost Profile'!AS85,0)</f>
        <v>1</v>
      </c>
      <c r="B69" s="388"/>
      <c r="G69" s="398">
        <f>SUM(G18:G68)</f>
        <v>0</v>
      </c>
      <c r="H69" s="398">
        <f>SUM(H18:H68)</f>
        <v>0</v>
      </c>
    </row>
    <row r="70" spans="1:17" x14ac:dyDescent="0.35">
      <c r="B70" s="388"/>
      <c r="G70" s="399"/>
    </row>
    <row r="71" spans="1:17" ht="30" customHeight="1" x14ac:dyDescent="0.35">
      <c r="B71" s="388"/>
      <c r="C71" s="678" t="s">
        <v>401</v>
      </c>
      <c r="D71" s="679"/>
      <c r="E71" s="679"/>
      <c r="F71" s="679"/>
      <c r="G71" s="679"/>
      <c r="H71" s="679"/>
      <c r="I71" s="679"/>
      <c r="J71" s="679"/>
      <c r="K71" s="679"/>
      <c r="L71" s="679"/>
      <c r="M71" s="679"/>
      <c r="N71" s="679"/>
      <c r="O71" s="679"/>
      <c r="P71" s="679"/>
      <c r="Q71" s="679"/>
    </row>
    <row r="72" spans="1:17" x14ac:dyDescent="0.35">
      <c r="B72" s="388"/>
      <c r="C72" s="680"/>
      <c r="D72" s="681"/>
      <c r="E72" s="681"/>
      <c r="F72" s="681"/>
      <c r="G72" s="681"/>
      <c r="H72" s="681"/>
      <c r="I72" s="681"/>
      <c r="J72" s="681"/>
      <c r="K72" s="681"/>
      <c r="L72" s="681"/>
      <c r="M72" s="681"/>
      <c r="N72" s="681"/>
      <c r="O72" s="681"/>
      <c r="P72" s="681"/>
      <c r="Q72" s="682"/>
    </row>
    <row r="73" spans="1:17" x14ac:dyDescent="0.35">
      <c r="B73" s="388"/>
      <c r="C73" s="683"/>
      <c r="D73" s="684"/>
      <c r="E73" s="684"/>
      <c r="F73" s="684"/>
      <c r="G73" s="684"/>
      <c r="H73" s="684"/>
      <c r="I73" s="684"/>
      <c r="J73" s="684"/>
      <c r="K73" s="684"/>
      <c r="L73" s="684"/>
      <c r="M73" s="684"/>
      <c r="N73" s="684"/>
      <c r="O73" s="684"/>
      <c r="P73" s="684"/>
      <c r="Q73" s="685"/>
    </row>
    <row r="74" spans="1:17" x14ac:dyDescent="0.35">
      <c r="B74" s="388"/>
      <c r="C74" s="683"/>
      <c r="D74" s="684"/>
      <c r="E74" s="684"/>
      <c r="F74" s="684"/>
      <c r="G74" s="684"/>
      <c r="H74" s="684"/>
      <c r="I74" s="684"/>
      <c r="J74" s="684"/>
      <c r="K74" s="684"/>
      <c r="L74" s="684"/>
      <c r="M74" s="684"/>
      <c r="N74" s="684"/>
      <c r="O74" s="684"/>
      <c r="P74" s="684"/>
      <c r="Q74" s="685"/>
    </row>
    <row r="75" spans="1:17" x14ac:dyDescent="0.35">
      <c r="B75" s="388"/>
      <c r="C75" s="683"/>
      <c r="D75" s="684"/>
      <c r="E75" s="684"/>
      <c r="F75" s="684"/>
      <c r="G75" s="684"/>
      <c r="H75" s="684"/>
      <c r="I75" s="684"/>
      <c r="J75" s="684"/>
      <c r="K75" s="684"/>
      <c r="L75" s="684"/>
      <c r="M75" s="684"/>
      <c r="N75" s="684"/>
      <c r="O75" s="684"/>
      <c r="P75" s="684"/>
      <c r="Q75" s="685"/>
    </row>
    <row r="76" spans="1:17" x14ac:dyDescent="0.35">
      <c r="B76" s="388"/>
      <c r="C76" s="683"/>
      <c r="D76" s="684"/>
      <c r="E76" s="684"/>
      <c r="F76" s="684"/>
      <c r="G76" s="684"/>
      <c r="H76" s="684"/>
      <c r="I76" s="684"/>
      <c r="J76" s="684"/>
      <c r="K76" s="684"/>
      <c r="L76" s="684"/>
      <c r="M76" s="684"/>
      <c r="N76" s="684"/>
      <c r="O76" s="684"/>
      <c r="P76" s="684"/>
      <c r="Q76" s="685"/>
    </row>
    <row r="77" spans="1:17" x14ac:dyDescent="0.35">
      <c r="B77" s="388"/>
      <c r="C77" s="683"/>
      <c r="D77" s="684"/>
      <c r="E77" s="684"/>
      <c r="F77" s="684"/>
      <c r="G77" s="684"/>
      <c r="H77" s="684"/>
      <c r="I77" s="684"/>
      <c r="J77" s="684"/>
      <c r="K77" s="684"/>
      <c r="L77" s="684"/>
      <c r="M77" s="684"/>
      <c r="N77" s="684"/>
      <c r="O77" s="684"/>
      <c r="P77" s="684"/>
      <c r="Q77" s="685"/>
    </row>
    <row r="78" spans="1:17" x14ac:dyDescent="0.35">
      <c r="B78" s="388"/>
      <c r="C78" s="683"/>
      <c r="D78" s="684"/>
      <c r="E78" s="684"/>
      <c r="F78" s="684"/>
      <c r="G78" s="684"/>
      <c r="H78" s="684"/>
      <c r="I78" s="684"/>
      <c r="J78" s="684"/>
      <c r="K78" s="684"/>
      <c r="L78" s="684"/>
      <c r="M78" s="684"/>
      <c r="N78" s="684"/>
      <c r="O78" s="684"/>
      <c r="P78" s="684"/>
      <c r="Q78" s="685"/>
    </row>
    <row r="79" spans="1:17" x14ac:dyDescent="0.35">
      <c r="B79" s="388"/>
      <c r="C79" s="683"/>
      <c r="D79" s="684"/>
      <c r="E79" s="684"/>
      <c r="F79" s="684"/>
      <c r="G79" s="684"/>
      <c r="H79" s="684"/>
      <c r="I79" s="684"/>
      <c r="J79" s="684"/>
      <c r="K79" s="684"/>
      <c r="L79" s="684"/>
      <c r="M79" s="684"/>
      <c r="N79" s="684"/>
      <c r="O79" s="684"/>
      <c r="P79" s="684"/>
      <c r="Q79" s="685"/>
    </row>
    <row r="80" spans="1:17" x14ac:dyDescent="0.35">
      <c r="B80" s="388"/>
      <c r="C80" s="683"/>
      <c r="D80" s="684"/>
      <c r="E80" s="684"/>
      <c r="F80" s="684"/>
      <c r="G80" s="684"/>
      <c r="H80" s="684"/>
      <c r="I80" s="684"/>
      <c r="J80" s="684"/>
      <c r="K80" s="684"/>
      <c r="L80" s="684"/>
      <c r="M80" s="684"/>
      <c r="N80" s="684"/>
      <c r="O80" s="684"/>
      <c r="P80" s="684"/>
      <c r="Q80" s="685"/>
    </row>
    <row r="81" spans="2:17" x14ac:dyDescent="0.35">
      <c r="B81" s="388"/>
      <c r="C81" s="686"/>
      <c r="D81" s="687"/>
      <c r="E81" s="687"/>
      <c r="F81" s="687"/>
      <c r="G81" s="687"/>
      <c r="H81" s="687"/>
      <c r="I81" s="687"/>
      <c r="J81" s="687"/>
      <c r="K81" s="687"/>
      <c r="L81" s="687"/>
      <c r="M81" s="687"/>
      <c r="N81" s="687"/>
      <c r="O81" s="687"/>
      <c r="P81" s="687"/>
      <c r="Q81" s="688"/>
    </row>
    <row r="82" spans="2:17" x14ac:dyDescent="0.35">
      <c r="B82" s="388"/>
    </row>
    <row r="83" spans="2:17" x14ac:dyDescent="0.35">
      <c r="B83" s="388"/>
    </row>
    <row r="84" spans="2:17" x14ac:dyDescent="0.35">
      <c r="B84" s="388"/>
    </row>
    <row r="85" spans="2:17" x14ac:dyDescent="0.35">
      <c r="B85" s="388"/>
    </row>
    <row r="86" spans="2:17" x14ac:dyDescent="0.35">
      <c r="B86" s="388"/>
    </row>
    <row r="87" spans="2:17" x14ac:dyDescent="0.35">
      <c r="B87" s="388"/>
    </row>
    <row r="88" spans="2:17" x14ac:dyDescent="0.35">
      <c r="B88" s="388"/>
    </row>
    <row r="89" spans="2:17" x14ac:dyDescent="0.35">
      <c r="B89" s="388"/>
    </row>
    <row r="90" spans="2:17" x14ac:dyDescent="0.35">
      <c r="B90" s="388"/>
    </row>
    <row r="91" spans="2:17" x14ac:dyDescent="0.35">
      <c r="B91" s="388"/>
    </row>
    <row r="92" spans="2:17" x14ac:dyDescent="0.35">
      <c r="B92" s="388"/>
    </row>
    <row r="93" spans="2:17" x14ac:dyDescent="0.35">
      <c r="B93" s="388"/>
    </row>
    <row r="94" spans="2:17" x14ac:dyDescent="0.35">
      <c r="B94" s="388"/>
    </row>
    <row r="95" spans="2:17" x14ac:dyDescent="0.35">
      <c r="B95" s="388"/>
    </row>
    <row r="96" spans="2:17" x14ac:dyDescent="0.35">
      <c r="B96" s="388"/>
    </row>
    <row r="97" spans="2:2" x14ac:dyDescent="0.35">
      <c r="B97" s="388"/>
    </row>
    <row r="98" spans="2:2" x14ac:dyDescent="0.35">
      <c r="B98" s="388"/>
    </row>
    <row r="99" spans="2:2" x14ac:dyDescent="0.35">
      <c r="B99" s="388"/>
    </row>
    <row r="100" spans="2:2" x14ac:dyDescent="0.35">
      <c r="B100" s="388"/>
    </row>
    <row r="101" spans="2:2" x14ac:dyDescent="0.35">
      <c r="B101" s="388"/>
    </row>
    <row r="102" spans="2:2" x14ac:dyDescent="0.35">
      <c r="B102" s="388"/>
    </row>
    <row r="103" spans="2:2" x14ac:dyDescent="0.35">
      <c r="B103" s="388"/>
    </row>
    <row r="104" spans="2:2" x14ac:dyDescent="0.35">
      <c r="B104" s="388"/>
    </row>
    <row r="105" spans="2:2" x14ac:dyDescent="0.35">
      <c r="B105" s="388"/>
    </row>
    <row r="106" spans="2:2" x14ac:dyDescent="0.35">
      <c r="B106" s="388"/>
    </row>
    <row r="107" spans="2:2" x14ac:dyDescent="0.35">
      <c r="B107" s="388"/>
    </row>
    <row r="108" spans="2:2" x14ac:dyDescent="0.35">
      <c r="B108" s="388"/>
    </row>
    <row r="109" spans="2:2" x14ac:dyDescent="0.35">
      <c r="B109" s="388"/>
    </row>
    <row r="110" spans="2:2" x14ac:dyDescent="0.35">
      <c r="B110" s="388"/>
    </row>
    <row r="111" spans="2:2" x14ac:dyDescent="0.35">
      <c r="B111" s="388"/>
    </row>
    <row r="112" spans="2:2" x14ac:dyDescent="0.35">
      <c r="B112" s="388"/>
    </row>
    <row r="113" spans="2:2" x14ac:dyDescent="0.35">
      <c r="B113" s="388"/>
    </row>
    <row r="114" spans="2:2" x14ac:dyDescent="0.35">
      <c r="B114" s="388"/>
    </row>
    <row r="115" spans="2:2" x14ac:dyDescent="0.35">
      <c r="B115" s="388"/>
    </row>
    <row r="116" spans="2:2" x14ac:dyDescent="0.35">
      <c r="B116" s="388"/>
    </row>
    <row r="117" spans="2:2" x14ac:dyDescent="0.35">
      <c r="B117" s="388"/>
    </row>
    <row r="118" spans="2:2" x14ac:dyDescent="0.35">
      <c r="B118" s="388"/>
    </row>
    <row r="119" spans="2:2" x14ac:dyDescent="0.35">
      <c r="B119" s="388"/>
    </row>
    <row r="120" spans="2:2" x14ac:dyDescent="0.35">
      <c r="B120" s="388"/>
    </row>
    <row r="121" spans="2:2" x14ac:dyDescent="0.35">
      <c r="B121" s="388"/>
    </row>
    <row r="122" spans="2:2" x14ac:dyDescent="0.35">
      <c r="B122" s="388"/>
    </row>
    <row r="123" spans="2:2" x14ac:dyDescent="0.35">
      <c r="B123" s="388"/>
    </row>
    <row r="124" spans="2:2" x14ac:dyDescent="0.35">
      <c r="B124" s="388"/>
    </row>
    <row r="125" spans="2:2" x14ac:dyDescent="0.35">
      <c r="B125" s="388"/>
    </row>
    <row r="126" spans="2:2" x14ac:dyDescent="0.35">
      <c r="B126" s="388"/>
    </row>
    <row r="127" spans="2:2" x14ac:dyDescent="0.35">
      <c r="B127" s="388"/>
    </row>
    <row r="128" spans="2:2" x14ac:dyDescent="0.35">
      <c r="B128" s="388"/>
    </row>
    <row r="129" spans="2:2" x14ac:dyDescent="0.35">
      <c r="B129" s="388"/>
    </row>
    <row r="130" spans="2:2" x14ac:dyDescent="0.35">
      <c r="B130" s="388"/>
    </row>
    <row r="131" spans="2:2" x14ac:dyDescent="0.35">
      <c r="B131" s="388"/>
    </row>
    <row r="132" spans="2:2" x14ac:dyDescent="0.35">
      <c r="B132" s="388"/>
    </row>
    <row r="133" spans="2:2" x14ac:dyDescent="0.35">
      <c r="B133" s="388"/>
    </row>
    <row r="134" spans="2:2" x14ac:dyDescent="0.35">
      <c r="B134" s="388"/>
    </row>
    <row r="135" spans="2:2" x14ac:dyDescent="0.35">
      <c r="B135" s="388"/>
    </row>
    <row r="136" spans="2:2" x14ac:dyDescent="0.35">
      <c r="B136" s="388"/>
    </row>
    <row r="137" spans="2:2" x14ac:dyDescent="0.35">
      <c r="B137" s="388"/>
    </row>
    <row r="138" spans="2:2" x14ac:dyDescent="0.35">
      <c r="B138" s="388"/>
    </row>
    <row r="139" spans="2:2" x14ac:dyDescent="0.35">
      <c r="B139" s="388"/>
    </row>
    <row r="140" spans="2:2" x14ac:dyDescent="0.35">
      <c r="B140" s="388"/>
    </row>
    <row r="141" spans="2:2" x14ac:dyDescent="0.35">
      <c r="B141" s="388"/>
    </row>
    <row r="142" spans="2:2" x14ac:dyDescent="0.35">
      <c r="B142" s="388"/>
    </row>
    <row r="143" spans="2:2" x14ac:dyDescent="0.35">
      <c r="B143" s="388"/>
    </row>
    <row r="144" spans="2:2" x14ac:dyDescent="0.35">
      <c r="B144" s="388"/>
    </row>
    <row r="145" spans="2:2" x14ac:dyDescent="0.35">
      <c r="B145" s="388"/>
    </row>
    <row r="146" spans="2:2" x14ac:dyDescent="0.35">
      <c r="B146" s="388"/>
    </row>
    <row r="147" spans="2:2" x14ac:dyDescent="0.35">
      <c r="B147" s="388"/>
    </row>
    <row r="148" spans="2:2" x14ac:dyDescent="0.35">
      <c r="B148" s="388"/>
    </row>
    <row r="149" spans="2:2" x14ac:dyDescent="0.35">
      <c r="B149" s="388"/>
    </row>
    <row r="150" spans="2:2" x14ac:dyDescent="0.35">
      <c r="B150" s="388"/>
    </row>
    <row r="151" spans="2:2" x14ac:dyDescent="0.35">
      <c r="B151" s="388"/>
    </row>
    <row r="152" spans="2:2" x14ac:dyDescent="0.35">
      <c r="B152" s="388"/>
    </row>
    <row r="153" spans="2:2" x14ac:dyDescent="0.35">
      <c r="B153" s="388"/>
    </row>
    <row r="154" spans="2:2" x14ac:dyDescent="0.35">
      <c r="B154" s="388"/>
    </row>
    <row r="155" spans="2:2" x14ac:dyDescent="0.35">
      <c r="B155" s="388"/>
    </row>
    <row r="156" spans="2:2" x14ac:dyDescent="0.35">
      <c r="B156" s="388"/>
    </row>
    <row r="157" spans="2:2" x14ac:dyDescent="0.35">
      <c r="B157" s="388"/>
    </row>
    <row r="158" spans="2:2" x14ac:dyDescent="0.35">
      <c r="B158" s="388"/>
    </row>
    <row r="159" spans="2:2" x14ac:dyDescent="0.35">
      <c r="B159" s="388"/>
    </row>
    <row r="160" spans="2:2" x14ac:dyDescent="0.35">
      <c r="B160" s="388"/>
    </row>
    <row r="161" spans="2:2" x14ac:dyDescent="0.35">
      <c r="B161" s="388"/>
    </row>
    <row r="163" spans="2:2" x14ac:dyDescent="0.35">
      <c r="B163" s="388"/>
    </row>
    <row r="164" spans="2:2" x14ac:dyDescent="0.35">
      <c r="B164" s="388"/>
    </row>
    <row r="165" spans="2:2" x14ac:dyDescent="0.35">
      <c r="B165" s="388"/>
    </row>
    <row r="166" spans="2:2" x14ac:dyDescent="0.35">
      <c r="B166" s="388"/>
    </row>
    <row r="167" spans="2:2" x14ac:dyDescent="0.35">
      <c r="B167" s="388"/>
    </row>
    <row r="168" spans="2:2" x14ac:dyDescent="0.35">
      <c r="B168" s="388"/>
    </row>
    <row r="169" spans="2:2" x14ac:dyDescent="0.35">
      <c r="B169" s="388"/>
    </row>
    <row r="170" spans="2:2" x14ac:dyDescent="0.35">
      <c r="B170" s="388"/>
    </row>
    <row r="171" spans="2:2" x14ac:dyDescent="0.35">
      <c r="B171" s="388"/>
    </row>
    <row r="172" spans="2:2" x14ac:dyDescent="0.35">
      <c r="B172" s="388"/>
    </row>
    <row r="173" spans="2:2" x14ac:dyDescent="0.35">
      <c r="B173" s="388"/>
    </row>
    <row r="174" spans="2:2" x14ac:dyDescent="0.35">
      <c r="B174" s="388"/>
    </row>
    <row r="175" spans="2:2" x14ac:dyDescent="0.35">
      <c r="B175" s="388"/>
    </row>
    <row r="176" spans="2:2" x14ac:dyDescent="0.35">
      <c r="B176" s="388"/>
    </row>
    <row r="177" spans="2:2" x14ac:dyDescent="0.35">
      <c r="B177" s="388"/>
    </row>
    <row r="178" spans="2:2" x14ac:dyDescent="0.35">
      <c r="B178" s="388"/>
    </row>
    <row r="179" spans="2:2" x14ac:dyDescent="0.35">
      <c r="B179" s="388"/>
    </row>
    <row r="181" spans="2:2" x14ac:dyDescent="0.35">
      <c r="B181" s="388"/>
    </row>
    <row r="182" spans="2:2" x14ac:dyDescent="0.35">
      <c r="B182" s="388"/>
    </row>
    <row r="183" spans="2:2" x14ac:dyDescent="0.35">
      <c r="B183" s="388"/>
    </row>
    <row r="184" spans="2:2" x14ac:dyDescent="0.35">
      <c r="B184" s="388"/>
    </row>
    <row r="185" spans="2:2" x14ac:dyDescent="0.35">
      <c r="B185" s="388"/>
    </row>
    <row r="186" spans="2:2" x14ac:dyDescent="0.35">
      <c r="B186" s="388"/>
    </row>
    <row r="187" spans="2:2" x14ac:dyDescent="0.35">
      <c r="B187" s="388"/>
    </row>
    <row r="188" spans="2:2" x14ac:dyDescent="0.35">
      <c r="B188" s="388"/>
    </row>
    <row r="189" spans="2:2" x14ac:dyDescent="0.35">
      <c r="B189" s="388"/>
    </row>
    <row r="190" spans="2:2" x14ac:dyDescent="0.35">
      <c r="B190" s="388"/>
    </row>
    <row r="191" spans="2:2" x14ac:dyDescent="0.35">
      <c r="B191" s="388"/>
    </row>
    <row r="192" spans="2:2" x14ac:dyDescent="0.35">
      <c r="B192" s="388"/>
    </row>
    <row r="193" spans="2:2" x14ac:dyDescent="0.35">
      <c r="B193" s="388"/>
    </row>
    <row r="194" spans="2:2" x14ac:dyDescent="0.35">
      <c r="B194" s="388"/>
    </row>
    <row r="195" spans="2:2" x14ac:dyDescent="0.35">
      <c r="B195" s="388"/>
    </row>
    <row r="196" spans="2:2" x14ac:dyDescent="0.35">
      <c r="B196" s="388"/>
    </row>
    <row r="197" spans="2:2" x14ac:dyDescent="0.35">
      <c r="B197" s="388"/>
    </row>
    <row r="199" spans="2:2" x14ac:dyDescent="0.35">
      <c r="B199" s="388"/>
    </row>
    <row r="200" spans="2:2" x14ac:dyDescent="0.35">
      <c r="B200" s="388"/>
    </row>
    <row r="201" spans="2:2" x14ac:dyDescent="0.35">
      <c r="B201" s="388"/>
    </row>
    <row r="202" spans="2:2" x14ac:dyDescent="0.35">
      <c r="B202" s="388"/>
    </row>
    <row r="203" spans="2:2" x14ac:dyDescent="0.35">
      <c r="B203" s="388"/>
    </row>
    <row r="204" spans="2:2" x14ac:dyDescent="0.35">
      <c r="B204" s="388"/>
    </row>
    <row r="205" spans="2:2" x14ac:dyDescent="0.35">
      <c r="B205" s="388"/>
    </row>
    <row r="206" spans="2:2" x14ac:dyDescent="0.35">
      <c r="B206" s="388"/>
    </row>
    <row r="207" spans="2:2" x14ac:dyDescent="0.35">
      <c r="B207" s="388"/>
    </row>
    <row r="208" spans="2:2" x14ac:dyDescent="0.35">
      <c r="B208" s="388"/>
    </row>
    <row r="209" spans="2:2" x14ac:dyDescent="0.35">
      <c r="B209" s="388"/>
    </row>
    <row r="210" spans="2:2" x14ac:dyDescent="0.35">
      <c r="B210" s="388"/>
    </row>
    <row r="211" spans="2:2" x14ac:dyDescent="0.35">
      <c r="B211" s="388"/>
    </row>
    <row r="212" spans="2:2" x14ac:dyDescent="0.35">
      <c r="B212" s="388"/>
    </row>
    <row r="213" spans="2:2" x14ac:dyDescent="0.35">
      <c r="B213" s="388"/>
    </row>
    <row r="214" spans="2:2" x14ac:dyDescent="0.35">
      <c r="B214" s="388"/>
    </row>
    <row r="215" spans="2:2" x14ac:dyDescent="0.35">
      <c r="B215" s="388"/>
    </row>
    <row r="216" spans="2:2" x14ac:dyDescent="0.35">
      <c r="B216" s="388"/>
    </row>
    <row r="217" spans="2:2" x14ac:dyDescent="0.35">
      <c r="B217" s="388"/>
    </row>
  </sheetData>
  <sheetProtection algorithmName="SHA-512" hashValue="8XhdvZVsQpid9+XaWeP+t3MnA7jiloA0P00LX8HOGh3491q6zQNoWrdcKBDT0Xzq+Xe7njH3+Nm3IT9NHBNFLQ==" saltValue="xOl2JZHOcQA7gh2vaLQLyw==" spinCount="100000" sheet="1" objects="1" scenarios="1"/>
  <mergeCells count="63">
    <mergeCell ref="C23:D23"/>
    <mergeCell ref="C24:D24"/>
    <mergeCell ref="C25:D25"/>
    <mergeCell ref="C10:E14"/>
    <mergeCell ref="F10:Q14"/>
    <mergeCell ref="C18:D18"/>
    <mergeCell ref="C19:D19"/>
    <mergeCell ref="C20:D20"/>
    <mergeCell ref="C21:D21"/>
    <mergeCell ref="C22:D22"/>
    <mergeCell ref="C17:D17"/>
    <mergeCell ref="C2:D2"/>
    <mergeCell ref="E2:G2"/>
    <mergeCell ref="C4:D4"/>
    <mergeCell ref="E4:G4"/>
    <mergeCell ref="C6:D6"/>
    <mergeCell ref="E6:G6"/>
    <mergeCell ref="C26:D26"/>
    <mergeCell ref="C27:D27"/>
    <mergeCell ref="C28:D28"/>
    <mergeCell ref="C71:Q71"/>
    <mergeCell ref="C72:Q81"/>
    <mergeCell ref="C29:D29"/>
    <mergeCell ref="C30:D30"/>
    <mergeCell ref="C31:D31"/>
    <mergeCell ref="C32:D32"/>
    <mergeCell ref="C33:D33"/>
    <mergeCell ref="C35:D35"/>
    <mergeCell ref="C36:D36"/>
    <mergeCell ref="C37:D37"/>
    <mergeCell ref="C38:D38"/>
    <mergeCell ref="C39:D39"/>
    <mergeCell ref="C68:D68"/>
    <mergeCell ref="C46:D46"/>
    <mergeCell ref="C47:D47"/>
    <mergeCell ref="C16:G16"/>
    <mergeCell ref="C64:D64"/>
    <mergeCell ref="C65:D65"/>
    <mergeCell ref="C40:D40"/>
    <mergeCell ref="C41:D41"/>
    <mergeCell ref="C42:D42"/>
    <mergeCell ref="C43:D43"/>
    <mergeCell ref="C44:D44"/>
    <mergeCell ref="C45:D45"/>
    <mergeCell ref="C34:D34"/>
    <mergeCell ref="C63:D63"/>
    <mergeCell ref="C52:D52"/>
    <mergeCell ref="C53:D53"/>
    <mergeCell ref="C54:D54"/>
    <mergeCell ref="C66:D66"/>
    <mergeCell ref="C67:D67"/>
    <mergeCell ref="C48:D48"/>
    <mergeCell ref="C49:D49"/>
    <mergeCell ref="C50:D50"/>
    <mergeCell ref="C51:D51"/>
    <mergeCell ref="C55:D55"/>
    <mergeCell ref="C56:D56"/>
    <mergeCell ref="C57:D57"/>
    <mergeCell ref="C58:D58"/>
    <mergeCell ref="C59:D59"/>
    <mergeCell ref="C60:D60"/>
    <mergeCell ref="C61:D61"/>
    <mergeCell ref="C62:D62"/>
  </mergeCells>
  <phoneticPr fontId="46" type="noConversion"/>
  <conditionalFormatting sqref="A18:A69">
    <cfRule type="cellIs" dxfId="3" priority="3" operator="equal">
      <formula>FALSE</formula>
    </cfRule>
    <cfRule type="cellIs" dxfId="2" priority="4" operator="equal">
      <formula>TRUE</formula>
    </cfRule>
  </conditionalFormatting>
  <conditionalFormatting sqref="J4">
    <cfRule type="containsText" dxfId="1" priority="1" operator="containsText" text="WORKBOOK:   No Errors Detected">
      <formula>NOT(ISERROR(SEARCH("WORKBOOK:   No Errors Detected",J4)))</formula>
    </cfRule>
    <cfRule type="cellIs" dxfId="0" priority="2" operator="equal">
      <formula>"Warning: Errors detected"</formula>
    </cfRule>
  </conditionalFormatting>
  <dataValidations count="3">
    <dataValidation type="list" allowBlank="1" showInputMessage="1" showErrorMessage="1" sqref="E69:E70" xr:uid="{C1D9B860-4BAF-4E5F-9EB3-5EDD65109FAD}">
      <formula1>"Standard Rate (20%),Reduced Rate (5%), Zero Rate (0%), Exempt"</formula1>
    </dataValidation>
    <dataValidation type="list" allowBlank="1" showInputMessage="1" showErrorMessage="1" sqref="E18:E68" xr:uid="{F8514FE9-3432-41D1-9EF0-CE8B61E5F5CD}">
      <formula1>"Standard Rate (20%),Reduced Rate (5%), Zero Rate (0%), Out of Scope (VAT Irrecoverable) "</formula1>
    </dataValidation>
    <dataValidation type="list" allowBlank="1" showInputMessage="1" showErrorMessage="1" sqref="F18:F68" xr:uid="{7A127882-5AC8-45C9-9E3F-A8045911D00E}">
      <formula1>"20%, 5%, 0%"</formula1>
    </dataValidation>
  </dataValidations>
  <pageMargins left="0.7" right="0.7" top="0.75" bottom="0.75" header="0.3" footer="0.3"/>
  <headerFooter>
    <oddHeader>&amp;C&amp;"Aptos"&amp;12&amp;K000000 Official - DWP Use Only&amp;1#_x000D_</oddHeader>
    <oddFooter>&amp;C_x000D_&amp;1#&amp;"Aptos"&amp;12&amp;K000000 Official - DWP Use Only</oddFooter>
  </headerFooter>
  <ignoredErrors>
    <ignoredError sqref="A25"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C00000"/>
  </sheetPr>
  <dimension ref="B1:M240"/>
  <sheetViews>
    <sheetView zoomScale="60" zoomScaleNormal="60" workbookViewId="0">
      <selection activeCell="B2" sqref="B2:M8"/>
    </sheetView>
  </sheetViews>
  <sheetFormatPr defaultColWidth="10.54296875" defaultRowHeight="15.5" x14ac:dyDescent="0.35"/>
  <cols>
    <col min="1" max="2" width="18.81640625" style="14" customWidth="1"/>
    <col min="3" max="3" width="26.81640625" style="14" customWidth="1"/>
    <col min="4" max="15" width="18.81640625" style="14" customWidth="1"/>
    <col min="16" max="16" width="1.1796875" style="14" customWidth="1"/>
    <col min="17" max="111" width="18.81640625" style="14" customWidth="1"/>
    <col min="112" max="112" width="3.453125" style="14" customWidth="1"/>
    <col min="113" max="131" width="18.81640625" style="14" customWidth="1"/>
    <col min="132" max="16384" width="10.54296875" style="14"/>
  </cols>
  <sheetData>
    <row r="1" spans="2:13" s="1" customFormat="1" ht="30" customHeight="1" thickBot="1" x14ac:dyDescent="0.4"/>
    <row r="2" spans="2:13" s="1" customFormat="1" ht="30" customHeight="1" thickBot="1" x14ac:dyDescent="0.4">
      <c r="B2" s="701" t="str">
        <f>'1. Declaration'!C2</f>
        <v>GRANT COST REGISTER</v>
      </c>
      <c r="C2" s="702"/>
      <c r="D2" s="701" t="str">
        <f>'1. Declaration'!E2</f>
        <v>Jobs Guarantee</v>
      </c>
      <c r="E2" s="703"/>
      <c r="F2" s="703"/>
      <c r="G2" s="703"/>
      <c r="H2" s="703"/>
      <c r="I2" s="703"/>
      <c r="J2" s="703"/>
      <c r="K2" s="703"/>
      <c r="L2" s="703"/>
      <c r="M2" s="702"/>
    </row>
    <row r="3" spans="2:13" s="1" customFormat="1" ht="12" customHeight="1" thickBot="1" x14ac:dyDescent="0.45">
      <c r="B3" s="25"/>
      <c r="C3" s="25"/>
    </row>
    <row r="4" spans="2:13" s="1" customFormat="1" ht="30" customHeight="1" thickBot="1" x14ac:dyDescent="0.4">
      <c r="B4" s="701" t="str">
        <f>'1. Declaration'!C4</f>
        <v>BIDDER NAME:</v>
      </c>
      <c r="C4" s="702"/>
      <c r="D4" s="701">
        <f>'1. Declaration'!E4</f>
        <v>0</v>
      </c>
      <c r="E4" s="703"/>
      <c r="F4" s="703"/>
      <c r="G4" s="703"/>
      <c r="H4" s="703"/>
      <c r="I4" s="703"/>
      <c r="J4" s="703"/>
      <c r="K4" s="703"/>
      <c r="L4" s="703"/>
      <c r="M4" s="702"/>
    </row>
    <row r="5" spans="2:13" s="1" customFormat="1" ht="12" customHeight="1" thickBot="1" x14ac:dyDescent="0.45">
      <c r="B5" s="25"/>
      <c r="C5" s="25"/>
    </row>
    <row r="6" spans="2:13" s="1" customFormat="1" ht="30" customHeight="1" thickBot="1" x14ac:dyDescent="0.4">
      <c r="B6" s="701" t="str">
        <f>'1. Declaration'!C8</f>
        <v>Delivery Area</v>
      </c>
      <c r="C6" s="702"/>
      <c r="D6" s="701">
        <f>'1. Declaration'!E8</f>
        <v>0</v>
      </c>
      <c r="E6" s="703"/>
      <c r="F6" s="703"/>
      <c r="G6" s="703"/>
      <c r="H6" s="703"/>
      <c r="I6" s="703"/>
      <c r="J6" s="703"/>
      <c r="K6" s="703"/>
      <c r="L6" s="703"/>
      <c r="M6" s="702"/>
    </row>
    <row r="7" spans="2:13" s="1" customFormat="1" ht="12" customHeight="1" thickBot="1" x14ac:dyDescent="0.4"/>
    <row r="8" spans="2:13" s="1" customFormat="1" ht="30" customHeight="1" thickBot="1" x14ac:dyDescent="0.4">
      <c r="B8" s="701" t="s">
        <v>202</v>
      </c>
      <c r="C8" s="703"/>
      <c r="D8" s="703"/>
      <c r="E8" s="703"/>
      <c r="F8" s="703"/>
      <c r="G8" s="703"/>
      <c r="H8" s="703"/>
      <c r="I8" s="703"/>
      <c r="J8" s="703"/>
      <c r="K8" s="703"/>
      <c r="L8" s="703"/>
      <c r="M8" s="702"/>
    </row>
    <row r="9" spans="2:13" s="1" customFormat="1" x14ac:dyDescent="0.35"/>
    <row r="10" spans="2:13" s="1" customFormat="1" x14ac:dyDescent="0.35"/>
    <row r="11" spans="2:13" s="15" customFormat="1" ht="30" customHeight="1" x14ac:dyDescent="0.4">
      <c r="B11" s="16" t="s">
        <v>199</v>
      </c>
    </row>
    <row r="12" spans="2:13" s="15" customFormat="1" ht="30" customHeight="1" thickBot="1" x14ac:dyDescent="0.4"/>
    <row r="13" spans="2:13" s="15" customFormat="1" ht="45" customHeight="1" x14ac:dyDescent="0.35">
      <c r="B13" s="704" t="s">
        <v>203</v>
      </c>
      <c r="C13" s="705"/>
      <c r="D13" s="705"/>
      <c r="E13" s="705"/>
      <c r="F13" s="705"/>
      <c r="G13" s="705"/>
      <c r="H13" s="705"/>
      <c r="I13" s="705"/>
      <c r="J13" s="705"/>
      <c r="K13" s="705"/>
      <c r="L13" s="706"/>
    </row>
    <row r="14" spans="2:13" s="15" customFormat="1" ht="45" customHeight="1" thickBot="1" x14ac:dyDescent="0.4">
      <c r="B14" s="707"/>
      <c r="C14" s="708"/>
      <c r="D14" s="708"/>
      <c r="E14" s="708"/>
      <c r="F14" s="708"/>
      <c r="G14" s="708"/>
      <c r="H14" s="708"/>
      <c r="I14" s="708"/>
      <c r="J14" s="708"/>
      <c r="K14" s="708"/>
      <c r="L14" s="709"/>
    </row>
    <row r="15" spans="2:13" s="13" customFormat="1" x14ac:dyDescent="0.35"/>
    <row r="16" spans="2:13" s="13" customFormat="1" x14ac:dyDescent="0.35"/>
    <row r="17" s="13" customFormat="1" x14ac:dyDescent="0.35"/>
    <row r="18" s="13" customFormat="1" x14ac:dyDescent="0.35"/>
    <row r="19" s="13" customFormat="1" x14ac:dyDescent="0.35"/>
    <row r="20" s="13" customFormat="1" x14ac:dyDescent="0.35"/>
    <row r="21" s="13" customFormat="1" x14ac:dyDescent="0.35"/>
    <row r="22" s="13" customFormat="1" x14ac:dyDescent="0.35"/>
    <row r="23" s="13" customFormat="1" x14ac:dyDescent="0.35"/>
    <row r="24" s="13" customFormat="1" x14ac:dyDescent="0.35"/>
    <row r="25" s="13" customFormat="1" x14ac:dyDescent="0.35"/>
    <row r="26" s="13" customFormat="1" x14ac:dyDescent="0.35"/>
    <row r="27" s="13" customFormat="1" x14ac:dyDescent="0.35"/>
    <row r="28" s="13" customFormat="1" x14ac:dyDescent="0.35"/>
    <row r="29" s="13" customFormat="1" x14ac:dyDescent="0.35"/>
    <row r="30" s="13" customFormat="1" x14ac:dyDescent="0.35"/>
    <row r="31" s="13" customFormat="1" x14ac:dyDescent="0.35"/>
    <row r="32" s="13" customFormat="1" x14ac:dyDescent="0.35"/>
    <row r="33" s="13" customFormat="1" x14ac:dyDescent="0.35"/>
    <row r="34" s="13" customFormat="1" x14ac:dyDescent="0.35"/>
    <row r="35" s="13" customFormat="1" x14ac:dyDescent="0.35"/>
    <row r="36" s="13" customFormat="1" x14ac:dyDescent="0.35"/>
    <row r="37" s="13" customFormat="1" x14ac:dyDescent="0.35"/>
    <row r="38" s="13" customFormat="1" x14ac:dyDescent="0.35"/>
    <row r="39" s="13" customFormat="1" x14ac:dyDescent="0.35"/>
    <row r="40" s="13" customFormat="1" x14ac:dyDescent="0.35"/>
    <row r="41" s="13" customFormat="1" x14ac:dyDescent="0.35"/>
    <row r="42" s="13" customFormat="1" x14ac:dyDescent="0.35"/>
    <row r="43" s="13" customFormat="1" x14ac:dyDescent="0.35"/>
    <row r="44" s="13" customFormat="1" x14ac:dyDescent="0.35"/>
    <row r="45" s="13" customFormat="1" x14ac:dyDescent="0.35"/>
    <row r="46" s="13" customFormat="1" x14ac:dyDescent="0.35"/>
    <row r="47" s="13" customFormat="1" x14ac:dyDescent="0.35"/>
    <row r="48" s="13" customFormat="1" x14ac:dyDescent="0.35"/>
    <row r="49" s="13" customFormat="1" x14ac:dyDescent="0.35"/>
    <row r="50" s="13" customFormat="1" x14ac:dyDescent="0.35"/>
    <row r="51" s="13" customFormat="1" x14ac:dyDescent="0.35"/>
    <row r="52" s="13" customFormat="1" x14ac:dyDescent="0.35"/>
    <row r="53" s="13" customFormat="1" x14ac:dyDescent="0.35"/>
    <row r="54" s="13" customFormat="1" x14ac:dyDescent="0.35"/>
    <row r="55" s="13" customFormat="1" x14ac:dyDescent="0.35"/>
    <row r="56" s="13" customFormat="1" x14ac:dyDescent="0.35"/>
    <row r="57" s="13" customFormat="1" x14ac:dyDescent="0.35"/>
    <row r="58" s="13" customFormat="1" x14ac:dyDescent="0.35"/>
    <row r="59" s="13" customFormat="1" x14ac:dyDescent="0.35"/>
    <row r="60" s="13" customFormat="1" x14ac:dyDescent="0.35"/>
    <row r="61" s="13" customFormat="1" x14ac:dyDescent="0.35"/>
    <row r="62" s="13" customFormat="1" x14ac:dyDescent="0.35"/>
    <row r="63" s="13" customFormat="1" x14ac:dyDescent="0.35"/>
    <row r="64"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row r="99" s="13" customFormat="1" x14ac:dyDescent="0.35"/>
    <row r="100" s="13" customFormat="1" x14ac:dyDescent="0.35"/>
    <row r="101" s="13" customFormat="1" x14ac:dyDescent="0.35"/>
    <row r="102" s="13" customFormat="1" x14ac:dyDescent="0.35"/>
    <row r="103" s="13" customFormat="1" x14ac:dyDescent="0.35"/>
    <row r="104" s="13" customFormat="1" x14ac:dyDescent="0.35"/>
    <row r="105" s="13" customFormat="1" x14ac:dyDescent="0.35"/>
    <row r="106" s="13" customFormat="1" x14ac:dyDescent="0.35"/>
    <row r="107" s="13" customFormat="1" x14ac:dyDescent="0.35"/>
    <row r="108" s="13" customFormat="1" x14ac:dyDescent="0.35"/>
    <row r="109" s="13" customFormat="1" x14ac:dyDescent="0.35"/>
    <row r="110" s="13" customFormat="1" x14ac:dyDescent="0.35"/>
    <row r="111" s="13" customFormat="1" x14ac:dyDescent="0.35"/>
    <row r="112" s="13" customFormat="1" x14ac:dyDescent="0.35"/>
    <row r="113" s="13" customFormat="1" x14ac:dyDescent="0.35"/>
    <row r="114" s="13" customFormat="1" x14ac:dyDescent="0.35"/>
    <row r="115" s="13" customFormat="1" x14ac:dyDescent="0.35"/>
    <row r="116" s="13" customFormat="1" x14ac:dyDescent="0.35"/>
    <row r="117" s="13" customFormat="1" x14ac:dyDescent="0.35"/>
    <row r="118" s="13" customFormat="1" x14ac:dyDescent="0.35"/>
    <row r="119" s="13" customFormat="1" x14ac:dyDescent="0.35"/>
    <row r="120" s="13" customFormat="1" x14ac:dyDescent="0.35"/>
    <row r="121" s="13" customFormat="1" x14ac:dyDescent="0.35"/>
    <row r="122" s="13" customFormat="1" x14ac:dyDescent="0.35"/>
    <row r="123" s="13" customFormat="1" x14ac:dyDescent="0.35"/>
    <row r="124" s="13" customFormat="1" x14ac:dyDescent="0.35"/>
    <row r="125" s="13" customFormat="1" x14ac:dyDescent="0.35"/>
    <row r="126" s="13" customFormat="1" x14ac:dyDescent="0.35"/>
    <row r="127" s="13" customFormat="1" x14ac:dyDescent="0.35"/>
    <row r="128" s="13" customFormat="1" x14ac:dyDescent="0.35"/>
    <row r="129" s="13" customFormat="1" x14ac:dyDescent="0.35"/>
    <row r="130" s="13" customFormat="1" x14ac:dyDescent="0.35"/>
    <row r="131" s="13" customFormat="1" x14ac:dyDescent="0.35"/>
    <row r="132" s="13" customFormat="1" x14ac:dyDescent="0.35"/>
    <row r="133" s="13" customFormat="1" x14ac:dyDescent="0.35"/>
    <row r="134" s="13" customFormat="1" x14ac:dyDescent="0.35"/>
    <row r="135" s="13" customFormat="1" x14ac:dyDescent="0.35"/>
    <row r="136" s="13" customFormat="1" x14ac:dyDescent="0.35"/>
    <row r="137" s="13" customFormat="1" x14ac:dyDescent="0.35"/>
    <row r="138" s="13" customFormat="1" x14ac:dyDescent="0.35"/>
    <row r="139" s="13" customFormat="1" x14ac:dyDescent="0.35"/>
    <row r="140" s="13" customFormat="1" x14ac:dyDescent="0.35"/>
    <row r="141" s="13" customFormat="1" x14ac:dyDescent="0.35"/>
    <row r="142" s="13" customFormat="1" x14ac:dyDescent="0.35"/>
    <row r="143" s="13" customFormat="1" x14ac:dyDescent="0.35"/>
    <row r="144" s="13" customFormat="1" x14ac:dyDescent="0.35"/>
    <row r="145" s="13" customFormat="1" x14ac:dyDescent="0.35"/>
    <row r="146" s="13" customFormat="1" x14ac:dyDescent="0.35"/>
    <row r="147" s="13" customFormat="1" x14ac:dyDescent="0.35"/>
    <row r="148" s="13" customFormat="1" x14ac:dyDescent="0.35"/>
    <row r="149" s="13" customFormat="1" x14ac:dyDescent="0.35"/>
    <row r="150" s="13" customFormat="1" x14ac:dyDescent="0.35"/>
    <row r="151" s="13" customFormat="1" x14ac:dyDescent="0.35"/>
    <row r="152" s="13" customFormat="1" x14ac:dyDescent="0.35"/>
    <row r="153" s="13" customFormat="1" x14ac:dyDescent="0.35"/>
    <row r="154" s="13" customFormat="1" x14ac:dyDescent="0.35"/>
    <row r="155" s="13" customFormat="1" x14ac:dyDescent="0.35"/>
    <row r="156" s="13" customFormat="1" x14ac:dyDescent="0.35"/>
    <row r="157" s="13" customFormat="1" x14ac:dyDescent="0.35"/>
    <row r="158" s="13" customFormat="1" x14ac:dyDescent="0.35"/>
    <row r="159" s="13" customFormat="1" x14ac:dyDescent="0.35"/>
    <row r="160" s="13" customFormat="1" x14ac:dyDescent="0.35"/>
    <row r="161" s="13" customFormat="1" x14ac:dyDescent="0.35"/>
    <row r="162" s="13" customFormat="1" x14ac:dyDescent="0.35"/>
    <row r="163" s="13" customFormat="1" x14ac:dyDescent="0.35"/>
    <row r="164" s="13" customFormat="1" x14ac:dyDescent="0.35"/>
    <row r="165" s="13" customFormat="1" x14ac:dyDescent="0.35"/>
    <row r="166" s="13" customFormat="1" x14ac:dyDescent="0.35"/>
    <row r="167" s="13" customFormat="1" x14ac:dyDescent="0.35"/>
    <row r="168" s="13" customFormat="1" x14ac:dyDescent="0.35"/>
    <row r="169" s="13" customFormat="1" x14ac:dyDescent="0.35"/>
    <row r="170" s="13" customFormat="1" x14ac:dyDescent="0.35"/>
    <row r="171" s="13" customFormat="1" x14ac:dyDescent="0.35"/>
    <row r="172" s="13" customFormat="1" x14ac:dyDescent="0.35"/>
    <row r="173" s="13" customFormat="1" x14ac:dyDescent="0.35"/>
    <row r="174" s="13" customFormat="1" x14ac:dyDescent="0.35"/>
    <row r="175" s="13" customFormat="1" x14ac:dyDescent="0.35"/>
    <row r="176" s="13" customFormat="1" x14ac:dyDescent="0.35"/>
    <row r="177" s="13" customFormat="1" x14ac:dyDescent="0.35"/>
    <row r="178" s="13" customFormat="1" x14ac:dyDescent="0.35"/>
    <row r="179" s="13" customFormat="1" x14ac:dyDescent="0.35"/>
    <row r="180" s="13" customFormat="1" x14ac:dyDescent="0.35"/>
    <row r="181" s="13" customFormat="1" x14ac:dyDescent="0.35"/>
    <row r="182" s="13" customFormat="1" x14ac:dyDescent="0.35"/>
    <row r="183" s="13" customFormat="1" x14ac:dyDescent="0.35"/>
    <row r="184" s="13" customFormat="1" x14ac:dyDescent="0.35"/>
    <row r="185" s="13" customFormat="1" x14ac:dyDescent="0.35"/>
    <row r="186" s="13" customFormat="1" x14ac:dyDescent="0.35"/>
    <row r="187" s="13" customFormat="1" x14ac:dyDescent="0.35"/>
    <row r="188" s="13" customFormat="1" x14ac:dyDescent="0.35"/>
    <row r="189" s="13" customFormat="1" x14ac:dyDescent="0.35"/>
    <row r="190" s="13" customFormat="1" x14ac:dyDescent="0.35"/>
    <row r="191" s="13" customFormat="1" x14ac:dyDescent="0.35"/>
    <row r="192" s="13" customFormat="1" x14ac:dyDescent="0.35"/>
    <row r="193" s="13" customFormat="1" x14ac:dyDescent="0.35"/>
    <row r="194" s="13" customFormat="1" x14ac:dyDescent="0.35"/>
    <row r="195" s="13" customFormat="1" x14ac:dyDescent="0.35"/>
    <row r="196" s="13" customFormat="1" x14ac:dyDescent="0.35"/>
    <row r="197" s="13" customFormat="1" x14ac:dyDescent="0.35"/>
    <row r="198" s="13" customFormat="1" x14ac:dyDescent="0.35"/>
    <row r="199" s="13" customFormat="1" x14ac:dyDescent="0.35"/>
    <row r="200" s="13" customFormat="1" x14ac:dyDescent="0.35"/>
    <row r="201" s="13" customFormat="1" x14ac:dyDescent="0.35"/>
    <row r="202" s="13" customFormat="1" x14ac:dyDescent="0.35"/>
    <row r="203" s="13" customFormat="1" x14ac:dyDescent="0.35"/>
    <row r="204" s="13" customFormat="1" x14ac:dyDescent="0.35"/>
    <row r="205" s="13" customFormat="1" x14ac:dyDescent="0.35"/>
    <row r="206" s="13" customFormat="1" x14ac:dyDescent="0.35"/>
    <row r="207" s="13" customFormat="1" x14ac:dyDescent="0.35"/>
    <row r="208" s="13" customFormat="1" x14ac:dyDescent="0.35"/>
    <row r="209" s="13" customFormat="1" x14ac:dyDescent="0.35"/>
    <row r="210" s="13" customFormat="1" x14ac:dyDescent="0.35"/>
    <row r="211" s="13" customFormat="1" x14ac:dyDescent="0.35"/>
    <row r="212" s="13" customFormat="1" x14ac:dyDescent="0.35"/>
    <row r="213" s="13" customFormat="1" x14ac:dyDescent="0.35"/>
    <row r="214" s="13" customFormat="1" x14ac:dyDescent="0.35"/>
    <row r="215" s="13" customFormat="1" x14ac:dyDescent="0.35"/>
    <row r="216" s="13" customFormat="1" x14ac:dyDescent="0.35"/>
    <row r="217" s="13" customFormat="1" x14ac:dyDescent="0.35"/>
    <row r="218" s="13" customFormat="1" x14ac:dyDescent="0.35"/>
    <row r="219" s="13" customFormat="1" x14ac:dyDescent="0.35"/>
    <row r="220" s="13" customFormat="1" x14ac:dyDescent="0.35"/>
    <row r="221" s="13" customFormat="1" x14ac:dyDescent="0.35"/>
    <row r="222" s="13" customFormat="1" x14ac:dyDescent="0.35"/>
    <row r="223" s="13" customFormat="1" x14ac:dyDescent="0.35"/>
    <row r="224" s="13" customFormat="1" x14ac:dyDescent="0.35"/>
    <row r="225" s="13" customFormat="1" x14ac:dyDescent="0.35"/>
    <row r="226" s="13" customFormat="1" x14ac:dyDescent="0.35"/>
    <row r="227" s="13" customFormat="1" x14ac:dyDescent="0.35"/>
    <row r="228" s="13" customFormat="1" x14ac:dyDescent="0.35"/>
    <row r="229" s="13" customFormat="1" x14ac:dyDescent="0.35"/>
    <row r="230" s="13" customFormat="1" x14ac:dyDescent="0.35"/>
    <row r="231" s="13" customFormat="1" x14ac:dyDescent="0.35"/>
    <row r="232" s="13" customFormat="1" x14ac:dyDescent="0.35"/>
    <row r="233" s="13" customFormat="1" x14ac:dyDescent="0.35"/>
    <row r="234" s="13" customFormat="1" x14ac:dyDescent="0.35"/>
    <row r="235" s="13" customFormat="1" x14ac:dyDescent="0.35"/>
    <row r="236" s="13" customFormat="1" x14ac:dyDescent="0.35"/>
    <row r="237" s="13" customFormat="1" x14ac:dyDescent="0.35"/>
    <row r="238" s="13" customFormat="1" x14ac:dyDescent="0.35"/>
    <row r="239" s="13" customFormat="1" x14ac:dyDescent="0.35"/>
    <row r="240" s="13" customFormat="1" x14ac:dyDescent="0.35"/>
  </sheetData>
  <sheetProtection algorithmName="SHA-512" hashValue="CLylvblISgRM4TVE8fdBOUPe+d7GFSlmnGxdFt8jTTkrukNFay1nDSvb8Yv8DT4Mnd8xKjLoEKcORnQ82/cloA==" saltValue="34p6+8o8qjuJK/xS+luEUw==" spinCount="100000" sheet="1" objects="1" scenarios="1"/>
  <mergeCells count="8">
    <mergeCell ref="B2:C2"/>
    <mergeCell ref="D2:M2"/>
    <mergeCell ref="B13:L14"/>
    <mergeCell ref="B4:C4"/>
    <mergeCell ref="D4:M4"/>
    <mergeCell ref="B6:C6"/>
    <mergeCell ref="D6:M6"/>
    <mergeCell ref="B8:M8"/>
  </mergeCells>
  <pageMargins left="0.7" right="0.7" top="0.75" bottom="0.75" header="0.3" footer="0.3"/>
  <headerFooter>
    <oddHeader>&amp;C&amp;"Aptos"&amp;12&amp;K000000 Official - DWP Use Only&amp;1#_x000D_</oddHeader>
    <oddFooter>&amp;C_x000D_&amp;1#&amp;"Aptos"&amp;12&amp;K000000 Official - DWP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C00000"/>
  </sheetPr>
  <dimension ref="A1:R339"/>
  <sheetViews>
    <sheetView topLeftCell="A11" zoomScale="60" zoomScaleNormal="60" workbookViewId="0">
      <selection activeCell="B2" sqref="B2:M8"/>
    </sheetView>
  </sheetViews>
  <sheetFormatPr defaultColWidth="10.54296875" defaultRowHeight="15.5" x14ac:dyDescent="0.35"/>
  <cols>
    <col min="1" max="1" width="8.1796875" style="6" customWidth="1"/>
    <col min="2" max="2" width="41.81640625" style="6" bestFit="1" customWidth="1"/>
    <col min="3" max="15" width="18.81640625" style="6" customWidth="1"/>
    <col min="16" max="16" width="1.1796875" style="6" customWidth="1"/>
    <col min="17" max="111" width="18.81640625" style="6" customWidth="1"/>
    <col min="112" max="112" width="3.453125" style="6" customWidth="1"/>
    <col min="113" max="131" width="18.81640625" style="6" customWidth="1"/>
    <col min="132" max="16384" width="10.54296875" style="6"/>
  </cols>
  <sheetData>
    <row r="1" spans="2:13" s="1" customFormat="1" ht="30" customHeight="1" thickBot="1" x14ac:dyDescent="0.4"/>
    <row r="2" spans="2:13" s="1" customFormat="1" ht="30" customHeight="1" thickBot="1" x14ac:dyDescent="0.4">
      <c r="B2" s="701" t="str">
        <f>'1. Declaration'!C2</f>
        <v>GRANT COST REGISTER</v>
      </c>
      <c r="C2" s="702"/>
      <c r="D2" s="701" t="str">
        <f>'1. Declaration'!E2</f>
        <v>Jobs Guarantee</v>
      </c>
      <c r="E2" s="703"/>
      <c r="F2" s="703"/>
      <c r="G2" s="703"/>
      <c r="H2" s="703"/>
      <c r="I2" s="703"/>
      <c r="J2" s="703"/>
      <c r="K2" s="703"/>
      <c r="L2" s="703"/>
      <c r="M2" s="702"/>
    </row>
    <row r="3" spans="2:13" s="1" customFormat="1" ht="12" customHeight="1" thickBot="1" x14ac:dyDescent="0.45">
      <c r="B3" s="25"/>
      <c r="C3" s="25"/>
      <c r="D3" s="25"/>
      <c r="E3" s="25"/>
      <c r="F3" s="25"/>
      <c r="G3" s="25"/>
      <c r="H3" s="25"/>
      <c r="I3" s="25"/>
      <c r="J3" s="25"/>
      <c r="K3" s="25"/>
      <c r="L3" s="25"/>
      <c r="M3" s="25"/>
    </row>
    <row r="4" spans="2:13" s="1" customFormat="1" ht="30" customHeight="1" thickBot="1" x14ac:dyDescent="0.4">
      <c r="B4" s="701" t="str">
        <f>'1. Declaration'!C4</f>
        <v>BIDDER NAME:</v>
      </c>
      <c r="C4" s="702"/>
      <c r="D4" s="701">
        <f>'1. Declaration'!E4</f>
        <v>0</v>
      </c>
      <c r="E4" s="703"/>
      <c r="F4" s="703"/>
      <c r="G4" s="703"/>
      <c r="H4" s="703"/>
      <c r="I4" s="703"/>
      <c r="J4" s="703"/>
      <c r="K4" s="703"/>
      <c r="L4" s="703"/>
      <c r="M4" s="702"/>
    </row>
    <row r="5" spans="2:13" s="1" customFormat="1" ht="12" customHeight="1" thickBot="1" x14ac:dyDescent="0.45">
      <c r="B5" s="25"/>
      <c r="C5" s="25"/>
      <c r="D5" s="25"/>
      <c r="E5" s="25"/>
      <c r="F5" s="25"/>
      <c r="G5" s="25"/>
      <c r="H5" s="25"/>
      <c r="I5" s="25"/>
      <c r="J5" s="25"/>
      <c r="K5" s="25"/>
      <c r="L5" s="25"/>
      <c r="M5" s="25"/>
    </row>
    <row r="6" spans="2:13" s="1" customFormat="1" ht="30" customHeight="1" thickBot="1" x14ac:dyDescent="0.4">
      <c r="B6" s="701" t="str">
        <f>'1. Declaration'!C8</f>
        <v>Delivery Area</v>
      </c>
      <c r="C6" s="702"/>
      <c r="D6" s="701">
        <f>'1. Declaration'!E8</f>
        <v>0</v>
      </c>
      <c r="E6" s="703"/>
      <c r="F6" s="703"/>
      <c r="G6" s="703"/>
      <c r="H6" s="703"/>
      <c r="I6" s="703"/>
      <c r="J6" s="703"/>
      <c r="K6" s="703"/>
      <c r="L6" s="703"/>
      <c r="M6" s="702"/>
    </row>
    <row r="7" spans="2:13" s="1" customFormat="1" ht="12" customHeight="1" thickBot="1" x14ac:dyDescent="0.45">
      <c r="B7" s="25"/>
      <c r="C7" s="25"/>
      <c r="D7" s="25"/>
      <c r="E7" s="25"/>
      <c r="F7" s="25"/>
      <c r="G7" s="25"/>
      <c r="H7" s="25"/>
      <c r="I7" s="25"/>
      <c r="J7" s="25"/>
      <c r="K7" s="25"/>
      <c r="L7" s="25"/>
      <c r="M7" s="25"/>
    </row>
    <row r="8" spans="2:13" s="1" customFormat="1" ht="30" customHeight="1" thickBot="1" x14ac:dyDescent="0.4">
      <c r="B8" s="701" t="s">
        <v>204</v>
      </c>
      <c r="C8" s="703"/>
      <c r="D8" s="703"/>
      <c r="E8" s="703"/>
      <c r="F8" s="703"/>
      <c r="G8" s="703"/>
      <c r="H8" s="703"/>
      <c r="I8" s="703"/>
      <c r="J8" s="703"/>
      <c r="K8" s="703"/>
      <c r="L8" s="703"/>
      <c r="M8" s="702"/>
    </row>
    <row r="9" spans="2:13" s="1" customFormat="1" x14ac:dyDescent="0.35"/>
    <row r="10" spans="2:13" s="1" customFormat="1" x14ac:dyDescent="0.35"/>
    <row r="11" spans="2:13" s="17" customFormat="1" ht="30" customHeight="1" x14ac:dyDescent="0.4">
      <c r="B11" s="26" t="s">
        <v>205</v>
      </c>
      <c r="C11" s="27"/>
      <c r="D11" s="27"/>
      <c r="E11" s="27"/>
      <c r="F11" s="27"/>
      <c r="G11" s="27"/>
      <c r="H11" s="27"/>
      <c r="I11" s="27"/>
      <c r="J11" s="27"/>
      <c r="K11" s="27"/>
      <c r="L11" s="27"/>
      <c r="M11" s="126"/>
    </row>
    <row r="12" spans="2:13" s="17" customFormat="1" ht="30" customHeight="1" thickBot="1" x14ac:dyDescent="0.4">
      <c r="B12" s="27"/>
      <c r="C12" s="27"/>
      <c r="D12" s="27"/>
      <c r="E12" s="27"/>
      <c r="F12" s="27"/>
      <c r="G12" s="27"/>
      <c r="H12" s="27"/>
      <c r="I12" s="27"/>
      <c r="J12" s="27"/>
      <c r="K12" s="27"/>
      <c r="L12" s="27"/>
      <c r="M12" s="126"/>
    </row>
    <row r="13" spans="2:13" s="17" customFormat="1" ht="45" customHeight="1" x14ac:dyDescent="0.35">
      <c r="B13" s="704" t="s">
        <v>206</v>
      </c>
      <c r="C13" s="705"/>
      <c r="D13" s="705"/>
      <c r="E13" s="705"/>
      <c r="F13" s="705"/>
      <c r="G13" s="705"/>
      <c r="H13" s="705"/>
      <c r="I13" s="705"/>
      <c r="J13" s="705"/>
      <c r="K13" s="705"/>
      <c r="L13" s="706"/>
      <c r="M13" s="126"/>
    </row>
    <row r="14" spans="2:13" s="17" customFormat="1" ht="45" customHeight="1" thickBot="1" x14ac:dyDescent="0.4">
      <c r="B14" s="707"/>
      <c r="C14" s="708"/>
      <c r="D14" s="708"/>
      <c r="E14" s="708"/>
      <c r="F14" s="708"/>
      <c r="G14" s="708"/>
      <c r="H14" s="708"/>
      <c r="I14" s="708"/>
      <c r="J14" s="708"/>
      <c r="K14" s="708"/>
      <c r="L14" s="709"/>
      <c r="M14" s="126"/>
    </row>
    <row r="15" spans="2:13" s="1" customFormat="1" x14ac:dyDescent="0.35"/>
    <row r="16" spans="2:13" s="1" customFormat="1" x14ac:dyDescent="0.35"/>
    <row r="17" spans="1:18" s="1" customFormat="1" ht="16" thickBot="1" x14ac:dyDescent="0.4"/>
    <row r="18" spans="1:18" s="1" customFormat="1" ht="16" thickBot="1" x14ac:dyDescent="0.4">
      <c r="B18" s="120"/>
      <c r="C18" s="7">
        <v>43891</v>
      </c>
      <c r="D18" s="8">
        <v>43922</v>
      </c>
      <c r="E18" s="8">
        <v>43952</v>
      </c>
      <c r="F18" s="8">
        <v>43983</v>
      </c>
      <c r="G18" s="8">
        <v>44013</v>
      </c>
      <c r="H18" s="8">
        <v>44044</v>
      </c>
      <c r="I18" s="8">
        <v>44075</v>
      </c>
      <c r="J18" s="8">
        <v>44105</v>
      </c>
      <c r="K18" s="8">
        <v>44136</v>
      </c>
      <c r="L18" s="8">
        <v>44166</v>
      </c>
      <c r="M18" s="8">
        <v>44197</v>
      </c>
      <c r="N18" s="8">
        <v>44228</v>
      </c>
      <c r="O18" s="9">
        <v>44256</v>
      </c>
      <c r="P18" s="10"/>
      <c r="Q18" s="11">
        <f>C18</f>
        <v>43891</v>
      </c>
      <c r="R18" s="12">
        <f>O18</f>
        <v>44256</v>
      </c>
    </row>
    <row r="19" spans="1:18" s="1" customFormat="1" x14ac:dyDescent="0.35">
      <c r="A19" s="162">
        <v>1</v>
      </c>
      <c r="B19" s="163" t="s">
        <v>207</v>
      </c>
      <c r="C19" s="164" t="e">
        <f>'5. Cost Profile'!#REF!-#REF!</f>
        <v>#REF!</v>
      </c>
      <c r="D19" s="165" t="e">
        <f>'5. Cost Profile'!#REF!-#REF!</f>
        <v>#REF!</v>
      </c>
      <c r="E19" s="165" t="e">
        <f>'5. Cost Profile'!#REF!-#REF!</f>
        <v>#REF!</v>
      </c>
      <c r="F19" s="165" t="e">
        <f>'5. Cost Profile'!#REF!-#REF!</f>
        <v>#REF!</v>
      </c>
      <c r="G19" s="165" t="e">
        <f>'5. Cost Profile'!F18-#REF!</f>
        <v>#REF!</v>
      </c>
      <c r="H19" s="165" t="e">
        <f>'5. Cost Profile'!G18-#REF!</f>
        <v>#REF!</v>
      </c>
      <c r="I19" s="165" t="e">
        <f>'5. Cost Profile'!H18-#REF!</f>
        <v>#REF!</v>
      </c>
      <c r="J19" s="165" t="e">
        <f>'5. Cost Profile'!I18-#REF!</f>
        <v>#REF!</v>
      </c>
      <c r="K19" s="165" t="e">
        <f>'5. Cost Profile'!J18-#REF!</f>
        <v>#REF!</v>
      </c>
      <c r="L19" s="165" t="e">
        <f>'5. Cost Profile'!K18-#REF!</f>
        <v>#REF!</v>
      </c>
      <c r="M19" s="165" t="e">
        <f>'5. Cost Profile'!L18-#REF!</f>
        <v>#REF!</v>
      </c>
      <c r="N19" s="165" t="e">
        <f>'5. Cost Profile'!M18-#REF!</f>
        <v>#REF!</v>
      </c>
      <c r="O19" s="166" t="e">
        <f>'5. Cost Profile'!N18-#REF!</f>
        <v>#REF!</v>
      </c>
      <c r="P19" s="167"/>
      <c r="Q19" s="714" t="e">
        <f t="shared" ref="Q19:Q25" si="0">SUM(C19:O19)</f>
        <v>#REF!</v>
      </c>
      <c r="R19" s="715"/>
    </row>
    <row r="20" spans="1:18" s="1" customFormat="1" x14ac:dyDescent="0.35">
      <c r="A20" s="168">
        <v>2</v>
      </c>
      <c r="B20" s="169" t="s">
        <v>208</v>
      </c>
      <c r="C20" s="170" t="e">
        <f>'5. Cost Profile'!#REF!-#REF!</f>
        <v>#REF!</v>
      </c>
      <c r="D20" s="158" t="e">
        <f>'5. Cost Profile'!#REF!-#REF!</f>
        <v>#REF!</v>
      </c>
      <c r="E20" s="158" t="e">
        <f>'5. Cost Profile'!#REF!-#REF!</f>
        <v>#REF!</v>
      </c>
      <c r="F20" s="158" t="e">
        <f>'5. Cost Profile'!#REF!-#REF!</f>
        <v>#REF!</v>
      </c>
      <c r="G20" s="158" t="e">
        <f>'5. Cost Profile'!F19-#REF!</f>
        <v>#REF!</v>
      </c>
      <c r="H20" s="158" t="e">
        <f>'5. Cost Profile'!G19-#REF!</f>
        <v>#REF!</v>
      </c>
      <c r="I20" s="158" t="e">
        <f>'5. Cost Profile'!H19-#REF!</f>
        <v>#REF!</v>
      </c>
      <c r="J20" s="158" t="e">
        <f>'5. Cost Profile'!I19-#REF!</f>
        <v>#REF!</v>
      </c>
      <c r="K20" s="158" t="e">
        <f>'5. Cost Profile'!J19-#REF!</f>
        <v>#REF!</v>
      </c>
      <c r="L20" s="158" t="e">
        <f>'5. Cost Profile'!K19-#REF!</f>
        <v>#REF!</v>
      </c>
      <c r="M20" s="158" t="e">
        <f>'5. Cost Profile'!L19-#REF!</f>
        <v>#REF!</v>
      </c>
      <c r="N20" s="158" t="e">
        <f>'5. Cost Profile'!M19-#REF!</f>
        <v>#REF!</v>
      </c>
      <c r="O20" s="171" t="e">
        <f>'5. Cost Profile'!N19-#REF!</f>
        <v>#REF!</v>
      </c>
      <c r="P20" s="167"/>
      <c r="Q20" s="714" t="e">
        <f t="shared" si="0"/>
        <v>#REF!</v>
      </c>
      <c r="R20" s="715"/>
    </row>
    <row r="21" spans="1:18" s="1" customFormat="1" x14ac:dyDescent="0.35">
      <c r="A21" s="168">
        <v>3</v>
      </c>
      <c r="B21" s="169" t="s">
        <v>159</v>
      </c>
      <c r="C21" s="170" t="e">
        <f>'5. Cost Profile'!#REF!-#REF!</f>
        <v>#REF!</v>
      </c>
      <c r="D21" s="158" t="e">
        <f>'5. Cost Profile'!#REF!-#REF!</f>
        <v>#REF!</v>
      </c>
      <c r="E21" s="158" t="e">
        <f>'5. Cost Profile'!#REF!-#REF!</f>
        <v>#REF!</v>
      </c>
      <c r="F21" s="158" t="e">
        <f>'5. Cost Profile'!#REF!-#REF!</f>
        <v>#REF!</v>
      </c>
      <c r="G21" s="158" t="e">
        <f>'5. Cost Profile'!F20-#REF!</f>
        <v>#REF!</v>
      </c>
      <c r="H21" s="158" t="e">
        <f>'5. Cost Profile'!G20-#REF!</f>
        <v>#REF!</v>
      </c>
      <c r="I21" s="158" t="e">
        <f>'5. Cost Profile'!H20-#REF!</f>
        <v>#REF!</v>
      </c>
      <c r="J21" s="158" t="e">
        <f>'5. Cost Profile'!I20-#REF!</f>
        <v>#REF!</v>
      </c>
      <c r="K21" s="158" t="e">
        <f>'5. Cost Profile'!J20-#REF!</f>
        <v>#REF!</v>
      </c>
      <c r="L21" s="158" t="e">
        <f>'5. Cost Profile'!K20-#REF!</f>
        <v>#REF!</v>
      </c>
      <c r="M21" s="158" t="e">
        <f>'5. Cost Profile'!L20-#REF!</f>
        <v>#REF!</v>
      </c>
      <c r="N21" s="158" t="e">
        <f>'5. Cost Profile'!M20-#REF!</f>
        <v>#REF!</v>
      </c>
      <c r="O21" s="171" t="e">
        <f>'5. Cost Profile'!N20-#REF!</f>
        <v>#REF!</v>
      </c>
      <c r="P21" s="167"/>
      <c r="Q21" s="714" t="e">
        <f t="shared" si="0"/>
        <v>#REF!</v>
      </c>
      <c r="R21" s="715"/>
    </row>
    <row r="22" spans="1:18" s="1" customFormat="1" x14ac:dyDescent="0.35">
      <c r="A22" s="168">
        <v>4</v>
      </c>
      <c r="B22" s="169" t="s">
        <v>160</v>
      </c>
      <c r="C22" s="170" t="e">
        <f>'5. Cost Profile'!#REF!-#REF!</f>
        <v>#REF!</v>
      </c>
      <c r="D22" s="158" t="e">
        <f>'5. Cost Profile'!#REF!-#REF!</f>
        <v>#REF!</v>
      </c>
      <c r="E22" s="158" t="e">
        <f>'5. Cost Profile'!#REF!-#REF!</f>
        <v>#REF!</v>
      </c>
      <c r="F22" s="158" t="e">
        <f>'5. Cost Profile'!#REF!-#REF!</f>
        <v>#REF!</v>
      </c>
      <c r="G22" s="158" t="e">
        <f>'5. Cost Profile'!F21-#REF!</f>
        <v>#REF!</v>
      </c>
      <c r="H22" s="158" t="e">
        <f>'5. Cost Profile'!G21-#REF!</f>
        <v>#REF!</v>
      </c>
      <c r="I22" s="158" t="e">
        <f>'5. Cost Profile'!H21-#REF!</f>
        <v>#REF!</v>
      </c>
      <c r="J22" s="158" t="e">
        <f>'5. Cost Profile'!I21-#REF!</f>
        <v>#REF!</v>
      </c>
      <c r="K22" s="158" t="e">
        <f>'5. Cost Profile'!J21-#REF!</f>
        <v>#REF!</v>
      </c>
      <c r="L22" s="158" t="e">
        <f>'5. Cost Profile'!K21-#REF!</f>
        <v>#REF!</v>
      </c>
      <c r="M22" s="158" t="e">
        <f>'5. Cost Profile'!L21-#REF!</f>
        <v>#REF!</v>
      </c>
      <c r="N22" s="158" t="e">
        <f>'5. Cost Profile'!M21-#REF!</f>
        <v>#REF!</v>
      </c>
      <c r="O22" s="171" t="e">
        <f>'5. Cost Profile'!N21-#REF!</f>
        <v>#REF!</v>
      </c>
      <c r="P22" s="167"/>
      <c r="Q22" s="714" t="e">
        <f t="shared" si="0"/>
        <v>#REF!</v>
      </c>
      <c r="R22" s="715"/>
    </row>
    <row r="23" spans="1:18" s="1" customFormat="1" x14ac:dyDescent="0.35">
      <c r="A23" s="168">
        <v>5</v>
      </c>
      <c r="B23" s="169" t="s">
        <v>161</v>
      </c>
      <c r="C23" s="170" t="e">
        <f>'5. Cost Profile'!#REF!-#REF!</f>
        <v>#REF!</v>
      </c>
      <c r="D23" s="158" t="e">
        <f>'5. Cost Profile'!#REF!-#REF!</f>
        <v>#REF!</v>
      </c>
      <c r="E23" s="158" t="e">
        <f>'5. Cost Profile'!#REF!-#REF!</f>
        <v>#REF!</v>
      </c>
      <c r="F23" s="158" t="e">
        <f>'5. Cost Profile'!#REF!-#REF!</f>
        <v>#REF!</v>
      </c>
      <c r="G23" s="158" t="e">
        <f>'5. Cost Profile'!F22-#REF!</f>
        <v>#REF!</v>
      </c>
      <c r="H23" s="158" t="e">
        <f>'5. Cost Profile'!G22-#REF!</f>
        <v>#REF!</v>
      </c>
      <c r="I23" s="158" t="e">
        <f>'5. Cost Profile'!H22-#REF!</f>
        <v>#REF!</v>
      </c>
      <c r="J23" s="158" t="e">
        <f>'5. Cost Profile'!I22-#REF!</f>
        <v>#REF!</v>
      </c>
      <c r="K23" s="158" t="e">
        <f>'5. Cost Profile'!J22-#REF!</f>
        <v>#REF!</v>
      </c>
      <c r="L23" s="158" t="e">
        <f>'5. Cost Profile'!K22-#REF!</f>
        <v>#REF!</v>
      </c>
      <c r="M23" s="158" t="e">
        <f>'5. Cost Profile'!L22-#REF!</f>
        <v>#REF!</v>
      </c>
      <c r="N23" s="158" t="e">
        <f>'5. Cost Profile'!M22-#REF!</f>
        <v>#REF!</v>
      </c>
      <c r="O23" s="171" t="e">
        <f>'5. Cost Profile'!N22-#REF!</f>
        <v>#REF!</v>
      </c>
      <c r="P23" s="167"/>
      <c r="Q23" s="714" t="e">
        <f t="shared" si="0"/>
        <v>#REF!</v>
      </c>
      <c r="R23" s="715"/>
    </row>
    <row r="24" spans="1:18" s="1" customFormat="1" ht="16" thickBot="1" x14ac:dyDescent="0.4">
      <c r="A24" s="172">
        <v>6</v>
      </c>
      <c r="B24" s="173" t="s">
        <v>209</v>
      </c>
      <c r="C24" s="174" t="e">
        <f>'5. Cost Profile'!#REF!-#REF!</f>
        <v>#REF!</v>
      </c>
      <c r="D24" s="175" t="e">
        <f>'5. Cost Profile'!#REF!-#REF!</f>
        <v>#REF!</v>
      </c>
      <c r="E24" s="175" t="e">
        <f>'5. Cost Profile'!#REF!-#REF!</f>
        <v>#REF!</v>
      </c>
      <c r="F24" s="175" t="e">
        <f>'5. Cost Profile'!#REF!-#REF!</f>
        <v>#REF!</v>
      </c>
      <c r="G24" s="175" t="e">
        <f>'5. Cost Profile'!F23-#REF!</f>
        <v>#REF!</v>
      </c>
      <c r="H24" s="175" t="e">
        <f>'5. Cost Profile'!G23-#REF!</f>
        <v>#REF!</v>
      </c>
      <c r="I24" s="175" t="e">
        <f>'5. Cost Profile'!H23-#REF!</f>
        <v>#REF!</v>
      </c>
      <c r="J24" s="175" t="e">
        <f>'5. Cost Profile'!I23-#REF!</f>
        <v>#REF!</v>
      </c>
      <c r="K24" s="175" t="e">
        <f>'5. Cost Profile'!J23-#REF!</f>
        <v>#REF!</v>
      </c>
      <c r="L24" s="175" t="e">
        <f>'5. Cost Profile'!K23-#REF!</f>
        <v>#REF!</v>
      </c>
      <c r="M24" s="175" t="e">
        <f>'5. Cost Profile'!L23-#REF!</f>
        <v>#REF!</v>
      </c>
      <c r="N24" s="175" t="e">
        <f>'5. Cost Profile'!M23-#REF!</f>
        <v>#REF!</v>
      </c>
      <c r="O24" s="176" t="e">
        <f>'5. Cost Profile'!N23-#REF!</f>
        <v>#REF!</v>
      </c>
      <c r="P24" s="177"/>
      <c r="Q24" s="710" t="e">
        <f t="shared" si="0"/>
        <v>#REF!</v>
      </c>
      <c r="R24" s="711"/>
    </row>
    <row r="25" spans="1:18" s="1" customFormat="1" ht="16" thickBot="1" x14ac:dyDescent="0.4">
      <c r="A25" s="19">
        <v>7</v>
      </c>
      <c r="B25" s="19" t="s">
        <v>210</v>
      </c>
      <c r="C25" s="28" t="e">
        <f t="shared" ref="C25:O25" si="1">SUM(C19:C24)</f>
        <v>#REF!</v>
      </c>
      <c r="D25" s="29" t="e">
        <f t="shared" si="1"/>
        <v>#REF!</v>
      </c>
      <c r="E25" s="29" t="e">
        <f t="shared" si="1"/>
        <v>#REF!</v>
      </c>
      <c r="F25" s="29" t="e">
        <f t="shared" si="1"/>
        <v>#REF!</v>
      </c>
      <c r="G25" s="29" t="e">
        <f t="shared" si="1"/>
        <v>#REF!</v>
      </c>
      <c r="H25" s="29" t="e">
        <f t="shared" si="1"/>
        <v>#REF!</v>
      </c>
      <c r="I25" s="29" t="e">
        <f t="shared" si="1"/>
        <v>#REF!</v>
      </c>
      <c r="J25" s="29" t="e">
        <f t="shared" si="1"/>
        <v>#REF!</v>
      </c>
      <c r="K25" s="29" t="e">
        <f t="shared" si="1"/>
        <v>#REF!</v>
      </c>
      <c r="L25" s="29" t="e">
        <f t="shared" si="1"/>
        <v>#REF!</v>
      </c>
      <c r="M25" s="29" t="e">
        <f t="shared" si="1"/>
        <v>#REF!</v>
      </c>
      <c r="N25" s="29" t="e">
        <f t="shared" si="1"/>
        <v>#REF!</v>
      </c>
      <c r="O25" s="30" t="e">
        <f t="shared" si="1"/>
        <v>#REF!</v>
      </c>
      <c r="P25" s="23"/>
      <c r="Q25" s="712" t="e">
        <f t="shared" si="0"/>
        <v>#REF!</v>
      </c>
      <c r="R25" s="713"/>
    </row>
    <row r="26" spans="1:18" s="1" customFormat="1" ht="3.4" customHeight="1" thickBot="1" x14ac:dyDescent="0.4">
      <c r="A26" s="178"/>
      <c r="B26" s="178"/>
      <c r="C26" s="159"/>
      <c r="D26" s="159"/>
      <c r="E26" s="159"/>
      <c r="F26" s="159"/>
      <c r="G26" s="159"/>
      <c r="H26" s="159"/>
      <c r="I26" s="159"/>
      <c r="J26" s="159"/>
      <c r="K26" s="179"/>
      <c r="L26" s="180"/>
      <c r="M26" s="159"/>
      <c r="N26" s="159"/>
      <c r="O26" s="159"/>
      <c r="P26" s="181"/>
      <c r="Q26" s="714"/>
      <c r="R26" s="715"/>
    </row>
    <row r="27" spans="1:18" s="1" customFormat="1" x14ac:dyDescent="0.35">
      <c r="A27" s="162">
        <v>8</v>
      </c>
      <c r="B27" s="163" t="s">
        <v>163</v>
      </c>
      <c r="C27" s="164" t="e">
        <f>'5. Cost Profile'!#REF!-#REF!</f>
        <v>#REF!</v>
      </c>
      <c r="D27" s="165" t="e">
        <f>'5. Cost Profile'!#REF!-#REF!</f>
        <v>#REF!</v>
      </c>
      <c r="E27" s="165" t="e">
        <f>'5. Cost Profile'!#REF!-#REF!</f>
        <v>#REF!</v>
      </c>
      <c r="F27" s="165" t="e">
        <f>'5. Cost Profile'!#REF!-#REF!</f>
        <v>#REF!</v>
      </c>
      <c r="G27" s="165" t="e">
        <f>'5. Cost Profile'!F26-#REF!</f>
        <v>#REF!</v>
      </c>
      <c r="H27" s="165" t="e">
        <f>'5. Cost Profile'!G26-#REF!</f>
        <v>#REF!</v>
      </c>
      <c r="I27" s="165" t="e">
        <f>'5. Cost Profile'!H26-#REF!</f>
        <v>#REF!</v>
      </c>
      <c r="J27" s="165" t="e">
        <f>'5. Cost Profile'!I26-#REF!</f>
        <v>#REF!</v>
      </c>
      <c r="K27" s="165" t="e">
        <f>'5. Cost Profile'!J26-#REF!</f>
        <v>#REF!</v>
      </c>
      <c r="L27" s="165" t="e">
        <f>'5. Cost Profile'!K26-#REF!</f>
        <v>#REF!</v>
      </c>
      <c r="M27" s="165" t="e">
        <f>'5. Cost Profile'!L26-#REF!</f>
        <v>#REF!</v>
      </c>
      <c r="N27" s="165" t="e">
        <f>'5. Cost Profile'!M26-#REF!</f>
        <v>#REF!</v>
      </c>
      <c r="O27" s="166" t="e">
        <f>'5. Cost Profile'!N26-#REF!</f>
        <v>#REF!</v>
      </c>
      <c r="P27" s="167"/>
      <c r="Q27" s="714" t="e">
        <f t="shared" ref="Q27:Q33" si="2">SUM(C27:O27)</f>
        <v>#REF!</v>
      </c>
      <c r="R27" s="715"/>
    </row>
    <row r="28" spans="1:18" s="1" customFormat="1" x14ac:dyDescent="0.35">
      <c r="A28" s="168">
        <v>9</v>
      </c>
      <c r="B28" s="169" t="s">
        <v>211</v>
      </c>
      <c r="C28" s="170" t="e">
        <f>'5. Cost Profile'!#REF!-#REF!</f>
        <v>#REF!</v>
      </c>
      <c r="D28" s="158" t="e">
        <f>'5. Cost Profile'!#REF!-#REF!</f>
        <v>#REF!</v>
      </c>
      <c r="E28" s="158" t="e">
        <f>'5. Cost Profile'!#REF!-#REF!</f>
        <v>#REF!</v>
      </c>
      <c r="F28" s="158" t="e">
        <f>'5. Cost Profile'!#REF!-#REF!</f>
        <v>#REF!</v>
      </c>
      <c r="G28" s="158" t="e">
        <f>'5. Cost Profile'!F27-#REF!</f>
        <v>#REF!</v>
      </c>
      <c r="H28" s="158" t="e">
        <f>'5. Cost Profile'!G27-#REF!</f>
        <v>#REF!</v>
      </c>
      <c r="I28" s="158" t="e">
        <f>'5. Cost Profile'!H27-#REF!</f>
        <v>#REF!</v>
      </c>
      <c r="J28" s="158" t="e">
        <f>'5. Cost Profile'!I27-#REF!</f>
        <v>#REF!</v>
      </c>
      <c r="K28" s="158" t="e">
        <f>'5. Cost Profile'!J27-#REF!</f>
        <v>#REF!</v>
      </c>
      <c r="L28" s="158" t="e">
        <f>'5. Cost Profile'!K27-#REF!</f>
        <v>#REF!</v>
      </c>
      <c r="M28" s="158" t="e">
        <f>'5. Cost Profile'!L27-#REF!</f>
        <v>#REF!</v>
      </c>
      <c r="N28" s="158" t="e">
        <f>'5. Cost Profile'!M27-#REF!</f>
        <v>#REF!</v>
      </c>
      <c r="O28" s="171" t="e">
        <f>'5. Cost Profile'!N27-#REF!</f>
        <v>#REF!</v>
      </c>
      <c r="P28" s="167"/>
      <c r="Q28" s="714" t="e">
        <f t="shared" si="2"/>
        <v>#REF!</v>
      </c>
      <c r="R28" s="715"/>
    </row>
    <row r="29" spans="1:18" s="1" customFormat="1" x14ac:dyDescent="0.35">
      <c r="A29" s="168">
        <v>10</v>
      </c>
      <c r="B29" s="169" t="s">
        <v>165</v>
      </c>
      <c r="C29" s="170" t="e">
        <f>'5. Cost Profile'!#REF!-#REF!</f>
        <v>#REF!</v>
      </c>
      <c r="D29" s="158" t="e">
        <f>'5. Cost Profile'!#REF!-#REF!</f>
        <v>#REF!</v>
      </c>
      <c r="E29" s="158" t="e">
        <f>'5. Cost Profile'!#REF!-#REF!</f>
        <v>#REF!</v>
      </c>
      <c r="F29" s="158" t="e">
        <f>'5. Cost Profile'!#REF!-#REF!</f>
        <v>#REF!</v>
      </c>
      <c r="G29" s="158" t="e">
        <f>'5. Cost Profile'!F28-#REF!</f>
        <v>#REF!</v>
      </c>
      <c r="H29" s="158" t="e">
        <f>'5. Cost Profile'!G28-#REF!</f>
        <v>#REF!</v>
      </c>
      <c r="I29" s="158" t="e">
        <f>'5. Cost Profile'!H28-#REF!</f>
        <v>#REF!</v>
      </c>
      <c r="J29" s="158" t="e">
        <f>'5. Cost Profile'!I28-#REF!</f>
        <v>#REF!</v>
      </c>
      <c r="K29" s="158" t="e">
        <f>'5. Cost Profile'!J28-#REF!</f>
        <v>#REF!</v>
      </c>
      <c r="L29" s="158" t="e">
        <f>'5. Cost Profile'!K28-#REF!</f>
        <v>#REF!</v>
      </c>
      <c r="M29" s="158" t="e">
        <f>'5. Cost Profile'!L28-#REF!</f>
        <v>#REF!</v>
      </c>
      <c r="N29" s="158" t="e">
        <f>'5. Cost Profile'!M28-#REF!</f>
        <v>#REF!</v>
      </c>
      <c r="O29" s="171" t="e">
        <f>'5. Cost Profile'!N28-#REF!</f>
        <v>#REF!</v>
      </c>
      <c r="P29" s="167"/>
      <c r="Q29" s="714" t="e">
        <f t="shared" si="2"/>
        <v>#REF!</v>
      </c>
      <c r="R29" s="715"/>
    </row>
    <row r="30" spans="1:18" s="1" customFormat="1" x14ac:dyDescent="0.35">
      <c r="A30" s="168">
        <v>11</v>
      </c>
      <c r="B30" s="169" t="s">
        <v>212</v>
      </c>
      <c r="C30" s="170" t="e">
        <f>'5. Cost Profile'!#REF!-#REF!</f>
        <v>#REF!</v>
      </c>
      <c r="D30" s="158" t="e">
        <f>'5. Cost Profile'!#REF!-#REF!</f>
        <v>#REF!</v>
      </c>
      <c r="E30" s="158" t="e">
        <f>'5. Cost Profile'!#REF!-#REF!</f>
        <v>#REF!</v>
      </c>
      <c r="F30" s="158" t="e">
        <f>'5. Cost Profile'!#REF!-#REF!</f>
        <v>#REF!</v>
      </c>
      <c r="G30" s="158" t="e">
        <f>'5. Cost Profile'!F29-#REF!</f>
        <v>#REF!</v>
      </c>
      <c r="H30" s="158" t="e">
        <f>'5. Cost Profile'!G29-#REF!</f>
        <v>#REF!</v>
      </c>
      <c r="I30" s="158" t="e">
        <f>'5. Cost Profile'!H29-#REF!</f>
        <v>#REF!</v>
      </c>
      <c r="J30" s="158" t="e">
        <f>'5. Cost Profile'!I29-#REF!</f>
        <v>#REF!</v>
      </c>
      <c r="K30" s="158" t="e">
        <f>'5. Cost Profile'!J29-#REF!</f>
        <v>#REF!</v>
      </c>
      <c r="L30" s="158" t="e">
        <f>'5. Cost Profile'!K29-#REF!</f>
        <v>#REF!</v>
      </c>
      <c r="M30" s="158" t="e">
        <f>'5. Cost Profile'!L29-#REF!</f>
        <v>#REF!</v>
      </c>
      <c r="N30" s="158" t="e">
        <f>'5. Cost Profile'!M29-#REF!</f>
        <v>#REF!</v>
      </c>
      <c r="O30" s="171" t="e">
        <f>'5. Cost Profile'!N29-#REF!</f>
        <v>#REF!</v>
      </c>
      <c r="P30" s="167"/>
      <c r="Q30" s="714" t="e">
        <f t="shared" si="2"/>
        <v>#REF!</v>
      </c>
      <c r="R30" s="715"/>
    </row>
    <row r="31" spans="1:18" s="1" customFormat="1" x14ac:dyDescent="0.35">
      <c r="A31" s="168">
        <v>12</v>
      </c>
      <c r="B31" s="169" t="s">
        <v>213</v>
      </c>
      <c r="C31" s="170" t="e">
        <f>'5. Cost Profile'!#REF!-#REF!</f>
        <v>#REF!</v>
      </c>
      <c r="D31" s="158" t="e">
        <f>'5. Cost Profile'!#REF!-#REF!</f>
        <v>#REF!</v>
      </c>
      <c r="E31" s="158" t="e">
        <f>'5. Cost Profile'!#REF!-#REF!</f>
        <v>#REF!</v>
      </c>
      <c r="F31" s="158" t="e">
        <f>'5. Cost Profile'!#REF!-#REF!</f>
        <v>#REF!</v>
      </c>
      <c r="G31" s="158" t="e">
        <f>'5. Cost Profile'!F30-#REF!</f>
        <v>#REF!</v>
      </c>
      <c r="H31" s="158" t="e">
        <f>'5. Cost Profile'!G30-#REF!</f>
        <v>#REF!</v>
      </c>
      <c r="I31" s="158" t="e">
        <f>'5. Cost Profile'!H30-#REF!</f>
        <v>#REF!</v>
      </c>
      <c r="J31" s="158" t="e">
        <f>'5. Cost Profile'!I30-#REF!</f>
        <v>#REF!</v>
      </c>
      <c r="K31" s="158" t="e">
        <f>'5. Cost Profile'!J30-#REF!</f>
        <v>#REF!</v>
      </c>
      <c r="L31" s="158" t="e">
        <f>'5. Cost Profile'!K30-#REF!</f>
        <v>#REF!</v>
      </c>
      <c r="M31" s="158" t="e">
        <f>'5. Cost Profile'!L30-#REF!</f>
        <v>#REF!</v>
      </c>
      <c r="N31" s="158" t="e">
        <f>'5. Cost Profile'!M30-#REF!</f>
        <v>#REF!</v>
      </c>
      <c r="O31" s="171" t="e">
        <f>'5. Cost Profile'!N30-#REF!</f>
        <v>#REF!</v>
      </c>
      <c r="P31" s="167"/>
      <c r="Q31" s="714" t="e">
        <f t="shared" si="2"/>
        <v>#REF!</v>
      </c>
      <c r="R31" s="715"/>
    </row>
    <row r="32" spans="1:18" s="1" customFormat="1" ht="16" thickBot="1" x14ac:dyDescent="0.4">
      <c r="A32" s="172">
        <v>13</v>
      </c>
      <c r="B32" s="173" t="s">
        <v>214</v>
      </c>
      <c r="C32" s="174" t="e">
        <f>'5. Cost Profile'!#REF!-#REF!</f>
        <v>#REF!</v>
      </c>
      <c r="D32" s="175" t="e">
        <f>'5. Cost Profile'!#REF!-#REF!</f>
        <v>#REF!</v>
      </c>
      <c r="E32" s="175" t="e">
        <f>'5. Cost Profile'!#REF!-#REF!</f>
        <v>#REF!</v>
      </c>
      <c r="F32" s="175" t="e">
        <f>'5. Cost Profile'!#REF!-#REF!</f>
        <v>#REF!</v>
      </c>
      <c r="G32" s="175" t="e">
        <f>'5. Cost Profile'!F31-#REF!</f>
        <v>#REF!</v>
      </c>
      <c r="H32" s="175" t="e">
        <f>'5. Cost Profile'!G31-#REF!</f>
        <v>#REF!</v>
      </c>
      <c r="I32" s="175" t="e">
        <f>'5. Cost Profile'!H31-#REF!</f>
        <v>#REF!</v>
      </c>
      <c r="J32" s="175" t="e">
        <f>'5. Cost Profile'!I31-#REF!</f>
        <v>#REF!</v>
      </c>
      <c r="K32" s="175" t="e">
        <f>'5. Cost Profile'!J31-#REF!</f>
        <v>#REF!</v>
      </c>
      <c r="L32" s="175" t="e">
        <f>'5. Cost Profile'!K31-#REF!</f>
        <v>#REF!</v>
      </c>
      <c r="M32" s="175" t="e">
        <f>'5. Cost Profile'!L31-#REF!</f>
        <v>#REF!</v>
      </c>
      <c r="N32" s="175" t="e">
        <f>'5. Cost Profile'!M31-#REF!</f>
        <v>#REF!</v>
      </c>
      <c r="O32" s="176" t="e">
        <f>'5. Cost Profile'!N31-#REF!</f>
        <v>#REF!</v>
      </c>
      <c r="P32" s="177"/>
      <c r="Q32" s="710" t="e">
        <f t="shared" si="2"/>
        <v>#REF!</v>
      </c>
      <c r="R32" s="711"/>
    </row>
    <row r="33" spans="1:18" s="1" customFormat="1" ht="16" thickBot="1" x14ac:dyDescent="0.4">
      <c r="A33" s="19">
        <v>14</v>
      </c>
      <c r="B33" s="19" t="s">
        <v>215</v>
      </c>
      <c r="C33" s="28" t="e">
        <f t="shared" ref="C33:O33" si="3">SUM(C27:C32)</f>
        <v>#REF!</v>
      </c>
      <c r="D33" s="29" t="e">
        <f t="shared" si="3"/>
        <v>#REF!</v>
      </c>
      <c r="E33" s="29" t="e">
        <f t="shared" si="3"/>
        <v>#REF!</v>
      </c>
      <c r="F33" s="29" t="e">
        <f t="shared" si="3"/>
        <v>#REF!</v>
      </c>
      <c r="G33" s="29" t="e">
        <f t="shared" si="3"/>
        <v>#REF!</v>
      </c>
      <c r="H33" s="29" t="e">
        <f t="shared" si="3"/>
        <v>#REF!</v>
      </c>
      <c r="I33" s="29" t="e">
        <f t="shared" si="3"/>
        <v>#REF!</v>
      </c>
      <c r="J33" s="29" t="e">
        <f t="shared" si="3"/>
        <v>#REF!</v>
      </c>
      <c r="K33" s="29" t="e">
        <f t="shared" si="3"/>
        <v>#REF!</v>
      </c>
      <c r="L33" s="29" t="e">
        <f t="shared" si="3"/>
        <v>#REF!</v>
      </c>
      <c r="M33" s="29" t="e">
        <f t="shared" si="3"/>
        <v>#REF!</v>
      </c>
      <c r="N33" s="29" t="e">
        <f t="shared" si="3"/>
        <v>#REF!</v>
      </c>
      <c r="O33" s="30" t="e">
        <f t="shared" si="3"/>
        <v>#REF!</v>
      </c>
      <c r="P33" s="23"/>
      <c r="Q33" s="712" t="e">
        <f t="shared" si="2"/>
        <v>#REF!</v>
      </c>
      <c r="R33" s="713"/>
    </row>
    <row r="34" spans="1:18" s="1" customFormat="1" ht="3.4" customHeight="1" thickBot="1" x14ac:dyDescent="0.4">
      <c r="A34" s="178"/>
      <c r="B34" s="178"/>
      <c r="C34" s="159"/>
      <c r="D34" s="159"/>
      <c r="E34" s="159"/>
      <c r="F34" s="159"/>
      <c r="G34" s="159"/>
      <c r="H34" s="159"/>
      <c r="I34" s="159"/>
      <c r="J34" s="159"/>
      <c r="K34" s="179"/>
      <c r="L34" s="180"/>
      <c r="M34" s="159"/>
      <c r="N34" s="159"/>
      <c r="O34" s="159"/>
      <c r="P34" s="181"/>
      <c r="Q34" s="714"/>
      <c r="R34" s="715"/>
    </row>
    <row r="35" spans="1:18" s="1" customFormat="1" x14ac:dyDescent="0.35">
      <c r="A35" s="162">
        <v>15</v>
      </c>
      <c r="B35" s="163" t="s">
        <v>169</v>
      </c>
      <c r="C35" s="164" t="e">
        <f>'5. Cost Profile'!#REF!-#REF!</f>
        <v>#REF!</v>
      </c>
      <c r="D35" s="165" t="e">
        <f>'5. Cost Profile'!#REF!-#REF!</f>
        <v>#REF!</v>
      </c>
      <c r="E35" s="165" t="e">
        <f>'5. Cost Profile'!#REF!-#REF!</f>
        <v>#REF!</v>
      </c>
      <c r="F35" s="165" t="e">
        <f>'5. Cost Profile'!#REF!-#REF!</f>
        <v>#REF!</v>
      </c>
      <c r="G35" s="165" t="e">
        <f>'5. Cost Profile'!F34-#REF!</f>
        <v>#REF!</v>
      </c>
      <c r="H35" s="165" t="e">
        <f>'5. Cost Profile'!G34-#REF!</f>
        <v>#REF!</v>
      </c>
      <c r="I35" s="165" t="e">
        <f>'5. Cost Profile'!H34-#REF!</f>
        <v>#REF!</v>
      </c>
      <c r="J35" s="165" t="e">
        <f>'5. Cost Profile'!I34-#REF!</f>
        <v>#REF!</v>
      </c>
      <c r="K35" s="165" t="e">
        <f>'5. Cost Profile'!J34-#REF!</f>
        <v>#REF!</v>
      </c>
      <c r="L35" s="165" t="e">
        <f>'5. Cost Profile'!K34-#REF!</f>
        <v>#REF!</v>
      </c>
      <c r="M35" s="165" t="e">
        <f>'5. Cost Profile'!L34-#REF!</f>
        <v>#REF!</v>
      </c>
      <c r="N35" s="165" t="e">
        <f>'5. Cost Profile'!M34-#REF!</f>
        <v>#REF!</v>
      </c>
      <c r="O35" s="166" t="e">
        <f>'5. Cost Profile'!N34-#REF!</f>
        <v>#REF!</v>
      </c>
      <c r="P35" s="167"/>
      <c r="Q35" s="714" t="e">
        <f t="shared" ref="Q35:Q41" si="4">SUM(C35:O35)</f>
        <v>#REF!</v>
      </c>
      <c r="R35" s="715"/>
    </row>
    <row r="36" spans="1:18" s="1" customFormat="1" x14ac:dyDescent="0.35">
      <c r="A36" s="168">
        <v>16</v>
      </c>
      <c r="B36" s="169" t="s">
        <v>170</v>
      </c>
      <c r="C36" s="170" t="e">
        <f>'5. Cost Profile'!#REF!-#REF!</f>
        <v>#REF!</v>
      </c>
      <c r="D36" s="158" t="e">
        <f>'5. Cost Profile'!#REF!-#REF!</f>
        <v>#REF!</v>
      </c>
      <c r="E36" s="158" t="e">
        <f>'5. Cost Profile'!#REF!-#REF!</f>
        <v>#REF!</v>
      </c>
      <c r="F36" s="158" t="e">
        <f>'5. Cost Profile'!#REF!-#REF!</f>
        <v>#REF!</v>
      </c>
      <c r="G36" s="158" t="e">
        <f>'5. Cost Profile'!F35-#REF!</f>
        <v>#REF!</v>
      </c>
      <c r="H36" s="158" t="e">
        <f>'5. Cost Profile'!G35-#REF!</f>
        <v>#REF!</v>
      </c>
      <c r="I36" s="158" t="e">
        <f>'5. Cost Profile'!H35-#REF!</f>
        <v>#REF!</v>
      </c>
      <c r="J36" s="158" t="e">
        <f>'5. Cost Profile'!I35-#REF!</f>
        <v>#REF!</v>
      </c>
      <c r="K36" s="158" t="e">
        <f>'5. Cost Profile'!J35-#REF!</f>
        <v>#REF!</v>
      </c>
      <c r="L36" s="158" t="e">
        <f>'5. Cost Profile'!K35-#REF!</f>
        <v>#REF!</v>
      </c>
      <c r="M36" s="158" t="e">
        <f>'5. Cost Profile'!L35-#REF!</f>
        <v>#REF!</v>
      </c>
      <c r="N36" s="158" t="e">
        <f>'5. Cost Profile'!M35-#REF!</f>
        <v>#REF!</v>
      </c>
      <c r="O36" s="171" t="e">
        <f>'5. Cost Profile'!N35-#REF!</f>
        <v>#REF!</v>
      </c>
      <c r="P36" s="167"/>
      <c r="Q36" s="714" t="e">
        <f t="shared" si="4"/>
        <v>#REF!</v>
      </c>
      <c r="R36" s="715"/>
    </row>
    <row r="37" spans="1:18" s="1" customFormat="1" x14ac:dyDescent="0.35">
      <c r="A37" s="168">
        <v>17</v>
      </c>
      <c r="B37" s="169" t="s">
        <v>171</v>
      </c>
      <c r="C37" s="170" t="e">
        <f>'5. Cost Profile'!#REF!-#REF!</f>
        <v>#REF!</v>
      </c>
      <c r="D37" s="158" t="e">
        <f>'5. Cost Profile'!#REF!-#REF!</f>
        <v>#REF!</v>
      </c>
      <c r="E37" s="158" t="e">
        <f>'5. Cost Profile'!#REF!-#REF!</f>
        <v>#REF!</v>
      </c>
      <c r="F37" s="158" t="e">
        <f>'5. Cost Profile'!#REF!-#REF!</f>
        <v>#REF!</v>
      </c>
      <c r="G37" s="158" t="e">
        <f>'5. Cost Profile'!F36-#REF!</f>
        <v>#REF!</v>
      </c>
      <c r="H37" s="158" t="e">
        <f>'5. Cost Profile'!G36-#REF!</f>
        <v>#REF!</v>
      </c>
      <c r="I37" s="158" t="e">
        <f>'5. Cost Profile'!H36-#REF!</f>
        <v>#REF!</v>
      </c>
      <c r="J37" s="158" t="e">
        <f>'5. Cost Profile'!I36-#REF!</f>
        <v>#REF!</v>
      </c>
      <c r="K37" s="158" t="e">
        <f>'5. Cost Profile'!J36-#REF!</f>
        <v>#REF!</v>
      </c>
      <c r="L37" s="158" t="e">
        <f>'5. Cost Profile'!K36-#REF!</f>
        <v>#REF!</v>
      </c>
      <c r="M37" s="158" t="e">
        <f>'5. Cost Profile'!L36-#REF!</f>
        <v>#REF!</v>
      </c>
      <c r="N37" s="158" t="e">
        <f>'5. Cost Profile'!M36-#REF!</f>
        <v>#REF!</v>
      </c>
      <c r="O37" s="171" t="e">
        <f>'5. Cost Profile'!N36-#REF!</f>
        <v>#REF!</v>
      </c>
      <c r="P37" s="167"/>
      <c r="Q37" s="714" t="e">
        <f t="shared" si="4"/>
        <v>#REF!</v>
      </c>
      <c r="R37" s="715"/>
    </row>
    <row r="38" spans="1:18" s="1" customFormat="1" x14ac:dyDescent="0.35">
      <c r="A38" s="168">
        <v>18</v>
      </c>
      <c r="B38" s="169" t="s">
        <v>216</v>
      </c>
      <c r="C38" s="170" t="e">
        <f>'5. Cost Profile'!#REF!-#REF!</f>
        <v>#REF!</v>
      </c>
      <c r="D38" s="158" t="e">
        <f>'5. Cost Profile'!#REF!-#REF!</f>
        <v>#REF!</v>
      </c>
      <c r="E38" s="158" t="e">
        <f>'5. Cost Profile'!#REF!-#REF!</f>
        <v>#REF!</v>
      </c>
      <c r="F38" s="158" t="e">
        <f>'5. Cost Profile'!#REF!-#REF!</f>
        <v>#REF!</v>
      </c>
      <c r="G38" s="158" t="e">
        <f>'5. Cost Profile'!F37-#REF!</f>
        <v>#REF!</v>
      </c>
      <c r="H38" s="158" t="e">
        <f>'5. Cost Profile'!G37-#REF!</f>
        <v>#REF!</v>
      </c>
      <c r="I38" s="158" t="e">
        <f>'5. Cost Profile'!H37-#REF!</f>
        <v>#REF!</v>
      </c>
      <c r="J38" s="158" t="e">
        <f>'5. Cost Profile'!I37-#REF!</f>
        <v>#REF!</v>
      </c>
      <c r="K38" s="158" t="e">
        <f>'5. Cost Profile'!J37-#REF!</f>
        <v>#REF!</v>
      </c>
      <c r="L38" s="158" t="e">
        <f>'5. Cost Profile'!K37-#REF!</f>
        <v>#REF!</v>
      </c>
      <c r="M38" s="158" t="e">
        <f>'5. Cost Profile'!L37-#REF!</f>
        <v>#REF!</v>
      </c>
      <c r="N38" s="158" t="e">
        <f>'5. Cost Profile'!M37-#REF!</f>
        <v>#REF!</v>
      </c>
      <c r="O38" s="171" t="e">
        <f>'5. Cost Profile'!N37-#REF!</f>
        <v>#REF!</v>
      </c>
      <c r="P38" s="167"/>
      <c r="Q38" s="714" t="e">
        <f t="shared" si="4"/>
        <v>#REF!</v>
      </c>
      <c r="R38" s="715"/>
    </row>
    <row r="39" spans="1:18" s="1" customFormat="1" x14ac:dyDescent="0.35">
      <c r="A39" s="168">
        <v>19</v>
      </c>
      <c r="B39" s="169" t="s">
        <v>173</v>
      </c>
      <c r="C39" s="170" t="e">
        <f>'5. Cost Profile'!#REF!-#REF!</f>
        <v>#REF!</v>
      </c>
      <c r="D39" s="158" t="e">
        <f>'5. Cost Profile'!#REF!-#REF!</f>
        <v>#REF!</v>
      </c>
      <c r="E39" s="158" t="e">
        <f>'5. Cost Profile'!#REF!-#REF!</f>
        <v>#REF!</v>
      </c>
      <c r="F39" s="158" t="e">
        <f>'5. Cost Profile'!#REF!-#REF!</f>
        <v>#REF!</v>
      </c>
      <c r="G39" s="158" t="e">
        <f>'5. Cost Profile'!F38-#REF!</f>
        <v>#REF!</v>
      </c>
      <c r="H39" s="158" t="e">
        <f>'5. Cost Profile'!G38-#REF!</f>
        <v>#REF!</v>
      </c>
      <c r="I39" s="158" t="e">
        <f>'5. Cost Profile'!H38-#REF!</f>
        <v>#REF!</v>
      </c>
      <c r="J39" s="158" t="e">
        <f>'5. Cost Profile'!I38-#REF!</f>
        <v>#REF!</v>
      </c>
      <c r="K39" s="158" t="e">
        <f>'5. Cost Profile'!J38-#REF!</f>
        <v>#REF!</v>
      </c>
      <c r="L39" s="158" t="e">
        <f>'5. Cost Profile'!K38-#REF!</f>
        <v>#REF!</v>
      </c>
      <c r="M39" s="158" t="e">
        <f>'5. Cost Profile'!L38-#REF!</f>
        <v>#REF!</v>
      </c>
      <c r="N39" s="158" t="e">
        <f>'5. Cost Profile'!M38-#REF!</f>
        <v>#REF!</v>
      </c>
      <c r="O39" s="171" t="e">
        <f>'5. Cost Profile'!N38-#REF!</f>
        <v>#REF!</v>
      </c>
      <c r="P39" s="167"/>
      <c r="Q39" s="714" t="e">
        <f t="shared" si="4"/>
        <v>#REF!</v>
      </c>
      <c r="R39" s="715"/>
    </row>
    <row r="40" spans="1:18" s="1" customFormat="1" ht="16" thickBot="1" x14ac:dyDescent="0.4">
      <c r="A40" s="172">
        <v>20</v>
      </c>
      <c r="B40" s="173" t="s">
        <v>217</v>
      </c>
      <c r="C40" s="174" t="e">
        <f>'5. Cost Profile'!#REF!-#REF!</f>
        <v>#REF!</v>
      </c>
      <c r="D40" s="175" t="e">
        <f>'5. Cost Profile'!#REF!-#REF!</f>
        <v>#REF!</v>
      </c>
      <c r="E40" s="175" t="e">
        <f>'5. Cost Profile'!#REF!-#REF!</f>
        <v>#REF!</v>
      </c>
      <c r="F40" s="175" t="e">
        <f>'5. Cost Profile'!#REF!-#REF!</f>
        <v>#REF!</v>
      </c>
      <c r="G40" s="175" t="e">
        <f>'5. Cost Profile'!F39-#REF!</f>
        <v>#REF!</v>
      </c>
      <c r="H40" s="175" t="e">
        <f>'5. Cost Profile'!G39-#REF!</f>
        <v>#REF!</v>
      </c>
      <c r="I40" s="175" t="e">
        <f>'5. Cost Profile'!H39-#REF!</f>
        <v>#REF!</v>
      </c>
      <c r="J40" s="175" t="e">
        <f>'5. Cost Profile'!I39-#REF!</f>
        <v>#REF!</v>
      </c>
      <c r="K40" s="175" t="e">
        <f>'5. Cost Profile'!J39-#REF!</f>
        <v>#REF!</v>
      </c>
      <c r="L40" s="175" t="e">
        <f>'5. Cost Profile'!K39-#REF!</f>
        <v>#REF!</v>
      </c>
      <c r="M40" s="175" t="e">
        <f>'5. Cost Profile'!L39-#REF!</f>
        <v>#REF!</v>
      </c>
      <c r="N40" s="175" t="e">
        <f>'5. Cost Profile'!M39-#REF!</f>
        <v>#REF!</v>
      </c>
      <c r="O40" s="176" t="e">
        <f>'5. Cost Profile'!N39-#REF!</f>
        <v>#REF!</v>
      </c>
      <c r="P40" s="177"/>
      <c r="Q40" s="710" t="e">
        <f t="shared" si="4"/>
        <v>#REF!</v>
      </c>
      <c r="R40" s="711"/>
    </row>
    <row r="41" spans="1:18" s="1" customFormat="1" ht="16" thickBot="1" x14ac:dyDescent="0.4">
      <c r="A41" s="19">
        <v>21</v>
      </c>
      <c r="B41" s="19" t="s">
        <v>218</v>
      </c>
      <c r="C41" s="31" t="e">
        <f t="shared" ref="C41:O41" si="5">SUM(C35:C40)</f>
        <v>#REF!</v>
      </c>
      <c r="D41" s="29" t="e">
        <f t="shared" si="5"/>
        <v>#REF!</v>
      </c>
      <c r="E41" s="29" t="e">
        <f t="shared" si="5"/>
        <v>#REF!</v>
      </c>
      <c r="F41" s="29" t="e">
        <f t="shared" si="5"/>
        <v>#REF!</v>
      </c>
      <c r="G41" s="29" t="e">
        <f t="shared" si="5"/>
        <v>#REF!</v>
      </c>
      <c r="H41" s="29" t="e">
        <f t="shared" si="5"/>
        <v>#REF!</v>
      </c>
      <c r="I41" s="29" t="e">
        <f t="shared" si="5"/>
        <v>#REF!</v>
      </c>
      <c r="J41" s="29" t="e">
        <f t="shared" si="5"/>
        <v>#REF!</v>
      </c>
      <c r="K41" s="29" t="e">
        <f t="shared" si="5"/>
        <v>#REF!</v>
      </c>
      <c r="L41" s="29" t="e">
        <f t="shared" si="5"/>
        <v>#REF!</v>
      </c>
      <c r="M41" s="29" t="e">
        <f t="shared" si="5"/>
        <v>#REF!</v>
      </c>
      <c r="N41" s="29" t="e">
        <f t="shared" si="5"/>
        <v>#REF!</v>
      </c>
      <c r="O41" s="30" t="e">
        <f t="shared" si="5"/>
        <v>#REF!</v>
      </c>
      <c r="P41" s="23"/>
      <c r="Q41" s="712" t="e">
        <f t="shared" si="4"/>
        <v>#REF!</v>
      </c>
      <c r="R41" s="713"/>
    </row>
    <row r="42" spans="1:18" s="1" customFormat="1" ht="3.4" customHeight="1" thickBot="1" x14ac:dyDescent="0.4">
      <c r="A42" s="182"/>
      <c r="B42" s="182"/>
      <c r="C42" s="159"/>
      <c r="D42" s="159"/>
      <c r="E42" s="159"/>
      <c r="F42" s="159"/>
      <c r="G42" s="159"/>
      <c r="H42" s="159"/>
      <c r="I42" s="159"/>
      <c r="J42" s="159"/>
      <c r="K42" s="179"/>
      <c r="L42" s="180"/>
      <c r="M42" s="159"/>
      <c r="N42" s="159"/>
      <c r="O42" s="159"/>
      <c r="P42" s="181"/>
      <c r="Q42" s="714"/>
      <c r="R42" s="715"/>
    </row>
    <row r="43" spans="1:18" s="1" customFormat="1" x14ac:dyDescent="0.35">
      <c r="A43" s="169">
        <v>22</v>
      </c>
      <c r="B43" s="169" t="s">
        <v>219</v>
      </c>
      <c r="C43" s="164" t="e">
        <f>'5. Cost Profile'!#REF!-#REF!</f>
        <v>#REF!</v>
      </c>
      <c r="D43" s="165" t="e">
        <f>'5. Cost Profile'!#REF!-#REF!</f>
        <v>#REF!</v>
      </c>
      <c r="E43" s="165" t="e">
        <f>'5. Cost Profile'!#REF!-#REF!</f>
        <v>#REF!</v>
      </c>
      <c r="F43" s="165" t="e">
        <f>'5. Cost Profile'!#REF!-#REF!</f>
        <v>#REF!</v>
      </c>
      <c r="G43" s="165" t="e">
        <f>'5. Cost Profile'!F42-#REF!</f>
        <v>#REF!</v>
      </c>
      <c r="H43" s="165" t="e">
        <f>'5. Cost Profile'!G42-#REF!</f>
        <v>#REF!</v>
      </c>
      <c r="I43" s="165" t="e">
        <f>'5. Cost Profile'!H42-#REF!</f>
        <v>#REF!</v>
      </c>
      <c r="J43" s="165" t="e">
        <f>'5. Cost Profile'!I42-#REF!</f>
        <v>#REF!</v>
      </c>
      <c r="K43" s="165" t="e">
        <f>'5. Cost Profile'!J42-#REF!</f>
        <v>#REF!</v>
      </c>
      <c r="L43" s="165" t="e">
        <f>'5. Cost Profile'!K42-#REF!</f>
        <v>#REF!</v>
      </c>
      <c r="M43" s="165" t="e">
        <f>'5. Cost Profile'!L42-#REF!</f>
        <v>#REF!</v>
      </c>
      <c r="N43" s="165" t="e">
        <f>'5. Cost Profile'!M42-#REF!</f>
        <v>#REF!</v>
      </c>
      <c r="O43" s="166" t="e">
        <f>'5. Cost Profile'!N42-#REF!</f>
        <v>#REF!</v>
      </c>
      <c r="P43" s="167"/>
      <c r="Q43" s="714" t="e">
        <f t="shared" ref="Q43:Q48" si="6">SUM(C43:O43)</f>
        <v>#REF!</v>
      </c>
      <c r="R43" s="715"/>
    </row>
    <row r="44" spans="1:18" s="1" customFormat="1" x14ac:dyDescent="0.35">
      <c r="A44" s="169">
        <v>23</v>
      </c>
      <c r="B44" s="169" t="s">
        <v>220</v>
      </c>
      <c r="C44" s="170" t="e">
        <f>'5. Cost Profile'!#REF!-#REF!</f>
        <v>#REF!</v>
      </c>
      <c r="D44" s="158" t="e">
        <f>'5. Cost Profile'!#REF!-#REF!</f>
        <v>#REF!</v>
      </c>
      <c r="E44" s="158" t="e">
        <f>'5. Cost Profile'!#REF!-#REF!</f>
        <v>#REF!</v>
      </c>
      <c r="F44" s="158" t="e">
        <f>'5. Cost Profile'!#REF!-#REF!</f>
        <v>#REF!</v>
      </c>
      <c r="G44" s="158" t="e">
        <f>'5. Cost Profile'!F43-#REF!</f>
        <v>#REF!</v>
      </c>
      <c r="H44" s="158" t="e">
        <f>'5. Cost Profile'!G43-#REF!</f>
        <v>#REF!</v>
      </c>
      <c r="I44" s="158" t="e">
        <f>'5. Cost Profile'!H43-#REF!</f>
        <v>#REF!</v>
      </c>
      <c r="J44" s="158" t="e">
        <f>'5. Cost Profile'!I43-#REF!</f>
        <v>#REF!</v>
      </c>
      <c r="K44" s="158" t="e">
        <f>'5. Cost Profile'!J43-#REF!</f>
        <v>#REF!</v>
      </c>
      <c r="L44" s="158" t="e">
        <f>'5. Cost Profile'!K43-#REF!</f>
        <v>#REF!</v>
      </c>
      <c r="M44" s="158" t="e">
        <f>'5. Cost Profile'!L43-#REF!</f>
        <v>#REF!</v>
      </c>
      <c r="N44" s="158" t="e">
        <f>'5. Cost Profile'!M43-#REF!</f>
        <v>#REF!</v>
      </c>
      <c r="O44" s="171" t="e">
        <f>'5. Cost Profile'!N43-#REF!</f>
        <v>#REF!</v>
      </c>
      <c r="P44" s="167"/>
      <c r="Q44" s="714" t="e">
        <f t="shared" si="6"/>
        <v>#REF!</v>
      </c>
      <c r="R44" s="715"/>
    </row>
    <row r="45" spans="1:18" s="1" customFormat="1" x14ac:dyDescent="0.35">
      <c r="A45" s="169">
        <v>24</v>
      </c>
      <c r="B45" s="169" t="s">
        <v>221</v>
      </c>
      <c r="C45" s="170" t="e">
        <f>'5. Cost Profile'!#REF!-#REF!</f>
        <v>#REF!</v>
      </c>
      <c r="D45" s="158" t="e">
        <f>'5. Cost Profile'!#REF!-#REF!</f>
        <v>#REF!</v>
      </c>
      <c r="E45" s="158" t="e">
        <f>'5. Cost Profile'!#REF!-#REF!</f>
        <v>#REF!</v>
      </c>
      <c r="F45" s="158" t="e">
        <f>'5. Cost Profile'!#REF!-#REF!</f>
        <v>#REF!</v>
      </c>
      <c r="G45" s="158" t="e">
        <f>'5. Cost Profile'!F45-#REF!</f>
        <v>#REF!</v>
      </c>
      <c r="H45" s="158" t="e">
        <f>'5. Cost Profile'!G45-#REF!</f>
        <v>#REF!</v>
      </c>
      <c r="I45" s="158" t="e">
        <f>'5. Cost Profile'!H45-#REF!</f>
        <v>#REF!</v>
      </c>
      <c r="J45" s="158" t="e">
        <f>'5. Cost Profile'!I45-#REF!</f>
        <v>#REF!</v>
      </c>
      <c r="K45" s="158" t="e">
        <f>'5. Cost Profile'!J45-#REF!</f>
        <v>#REF!</v>
      </c>
      <c r="L45" s="158" t="e">
        <f>'5. Cost Profile'!K45-#REF!</f>
        <v>#REF!</v>
      </c>
      <c r="M45" s="158" t="e">
        <f>'5. Cost Profile'!L45-#REF!</f>
        <v>#REF!</v>
      </c>
      <c r="N45" s="158" t="e">
        <f>'5. Cost Profile'!M45-#REF!</f>
        <v>#REF!</v>
      </c>
      <c r="O45" s="171" t="e">
        <f>'5. Cost Profile'!N45-#REF!</f>
        <v>#REF!</v>
      </c>
      <c r="P45" s="167"/>
      <c r="Q45" s="714" t="e">
        <f t="shared" si="6"/>
        <v>#REF!</v>
      </c>
      <c r="R45" s="715"/>
    </row>
    <row r="46" spans="1:18" s="1" customFormat="1" x14ac:dyDescent="0.35">
      <c r="A46" s="169">
        <v>25</v>
      </c>
      <c r="B46" s="169" t="s">
        <v>178</v>
      </c>
      <c r="C46" s="170" t="e">
        <f>'5. Cost Profile'!#REF!-#REF!</f>
        <v>#REF!</v>
      </c>
      <c r="D46" s="158" t="e">
        <f>'5. Cost Profile'!#REF!-#REF!</f>
        <v>#REF!</v>
      </c>
      <c r="E46" s="158" t="e">
        <f>'5. Cost Profile'!#REF!-#REF!</f>
        <v>#REF!</v>
      </c>
      <c r="F46" s="158" t="e">
        <f>'5. Cost Profile'!#REF!-#REF!</f>
        <v>#REF!</v>
      </c>
      <c r="G46" s="158" t="e">
        <f>'5. Cost Profile'!F46-#REF!</f>
        <v>#REF!</v>
      </c>
      <c r="H46" s="158" t="e">
        <f>'5. Cost Profile'!G46-#REF!</f>
        <v>#REF!</v>
      </c>
      <c r="I46" s="158" t="e">
        <f>'5. Cost Profile'!H46-#REF!</f>
        <v>#REF!</v>
      </c>
      <c r="J46" s="158" t="e">
        <f>'5. Cost Profile'!I46-#REF!</f>
        <v>#REF!</v>
      </c>
      <c r="K46" s="158" t="e">
        <f>'5. Cost Profile'!J46-#REF!</f>
        <v>#REF!</v>
      </c>
      <c r="L46" s="158" t="e">
        <f>'5. Cost Profile'!K46-#REF!</f>
        <v>#REF!</v>
      </c>
      <c r="M46" s="158" t="e">
        <f>'5. Cost Profile'!L46-#REF!</f>
        <v>#REF!</v>
      </c>
      <c r="N46" s="158" t="e">
        <f>'5. Cost Profile'!M46-#REF!</f>
        <v>#REF!</v>
      </c>
      <c r="O46" s="171" t="e">
        <f>'5. Cost Profile'!N46-#REF!</f>
        <v>#REF!</v>
      </c>
      <c r="P46" s="167"/>
      <c r="Q46" s="714" t="e">
        <f t="shared" si="6"/>
        <v>#REF!</v>
      </c>
      <c r="R46" s="715"/>
    </row>
    <row r="47" spans="1:18" s="1" customFormat="1" ht="16" thickBot="1" x14ac:dyDescent="0.4">
      <c r="A47" s="173">
        <v>26</v>
      </c>
      <c r="B47" s="173" t="s">
        <v>222</v>
      </c>
      <c r="C47" s="174" t="e">
        <f>'5. Cost Profile'!#REF!-#REF!</f>
        <v>#REF!</v>
      </c>
      <c r="D47" s="175" t="e">
        <f>'5. Cost Profile'!#REF!-#REF!</f>
        <v>#REF!</v>
      </c>
      <c r="E47" s="175" t="e">
        <f>'5. Cost Profile'!#REF!-#REF!</f>
        <v>#REF!</v>
      </c>
      <c r="F47" s="175" t="e">
        <f>'5. Cost Profile'!#REF!-#REF!</f>
        <v>#REF!</v>
      </c>
      <c r="G47" s="175" t="e">
        <f>'5. Cost Profile'!F49-#REF!</f>
        <v>#REF!</v>
      </c>
      <c r="H47" s="175" t="e">
        <f>'5. Cost Profile'!G49-#REF!</f>
        <v>#REF!</v>
      </c>
      <c r="I47" s="175" t="e">
        <f>'5. Cost Profile'!H49-#REF!</f>
        <v>#REF!</v>
      </c>
      <c r="J47" s="175" t="e">
        <f>'5. Cost Profile'!I49-#REF!</f>
        <v>#REF!</v>
      </c>
      <c r="K47" s="175" t="e">
        <f>'5. Cost Profile'!J49-#REF!</f>
        <v>#REF!</v>
      </c>
      <c r="L47" s="175" t="e">
        <f>'5. Cost Profile'!K49-#REF!</f>
        <v>#REF!</v>
      </c>
      <c r="M47" s="175" t="e">
        <f>'5. Cost Profile'!L49-#REF!</f>
        <v>#REF!</v>
      </c>
      <c r="N47" s="175" t="e">
        <f>'5. Cost Profile'!M49-#REF!</f>
        <v>#REF!</v>
      </c>
      <c r="O47" s="176" t="e">
        <f>'5. Cost Profile'!N49-#REF!</f>
        <v>#REF!</v>
      </c>
      <c r="P47" s="177"/>
      <c r="Q47" s="710" t="e">
        <f t="shared" si="6"/>
        <v>#REF!</v>
      </c>
      <c r="R47" s="711"/>
    </row>
    <row r="48" spans="1:18" s="1" customFormat="1" ht="16" thickBot="1" x14ac:dyDescent="0.4">
      <c r="A48" s="19">
        <v>27</v>
      </c>
      <c r="B48" s="19" t="s">
        <v>223</v>
      </c>
      <c r="C48" s="28" t="e">
        <f t="shared" ref="C48:O48" si="7">SUM(C43:C47)</f>
        <v>#REF!</v>
      </c>
      <c r="D48" s="29" t="e">
        <f t="shared" si="7"/>
        <v>#REF!</v>
      </c>
      <c r="E48" s="29" t="e">
        <f t="shared" si="7"/>
        <v>#REF!</v>
      </c>
      <c r="F48" s="29" t="e">
        <f t="shared" si="7"/>
        <v>#REF!</v>
      </c>
      <c r="G48" s="29" t="e">
        <f t="shared" si="7"/>
        <v>#REF!</v>
      </c>
      <c r="H48" s="29" t="e">
        <f t="shared" si="7"/>
        <v>#REF!</v>
      </c>
      <c r="I48" s="29" t="e">
        <f t="shared" si="7"/>
        <v>#REF!</v>
      </c>
      <c r="J48" s="29" t="e">
        <f t="shared" si="7"/>
        <v>#REF!</v>
      </c>
      <c r="K48" s="29" t="e">
        <f t="shared" si="7"/>
        <v>#REF!</v>
      </c>
      <c r="L48" s="29" t="e">
        <f t="shared" si="7"/>
        <v>#REF!</v>
      </c>
      <c r="M48" s="29" t="e">
        <f t="shared" si="7"/>
        <v>#REF!</v>
      </c>
      <c r="N48" s="29" t="e">
        <f t="shared" si="7"/>
        <v>#REF!</v>
      </c>
      <c r="O48" s="30" t="e">
        <f t="shared" si="7"/>
        <v>#REF!</v>
      </c>
      <c r="P48" s="23"/>
      <c r="Q48" s="712" t="e">
        <f t="shared" si="6"/>
        <v>#REF!</v>
      </c>
      <c r="R48" s="713"/>
    </row>
    <row r="49" spans="1:18" s="1" customFormat="1" ht="3.4" customHeight="1" thickBot="1" x14ac:dyDescent="0.4">
      <c r="A49" s="178"/>
      <c r="B49" s="178"/>
      <c r="C49" s="159"/>
      <c r="D49" s="159"/>
      <c r="E49" s="159"/>
      <c r="F49" s="159"/>
      <c r="G49" s="159"/>
      <c r="H49" s="159"/>
      <c r="I49" s="159"/>
      <c r="J49" s="159"/>
      <c r="K49" s="179"/>
      <c r="L49" s="180"/>
      <c r="M49" s="159"/>
      <c r="N49" s="159"/>
      <c r="O49" s="159"/>
      <c r="P49" s="160"/>
      <c r="Q49" s="710"/>
      <c r="R49" s="711"/>
    </row>
    <row r="50" spans="1:18" s="1" customFormat="1" ht="16" thickBot="1" x14ac:dyDescent="0.4">
      <c r="A50" s="19">
        <v>28</v>
      </c>
      <c r="B50" s="32" t="s">
        <v>224</v>
      </c>
      <c r="C50" s="183" t="e">
        <f>'5. Cost Profile'!#REF!-#REF!</f>
        <v>#REF!</v>
      </c>
      <c r="D50" s="184" t="e">
        <f>'5. Cost Profile'!#REF!-#REF!</f>
        <v>#REF!</v>
      </c>
      <c r="E50" s="184" t="e">
        <f>'5. Cost Profile'!#REF!-#REF!</f>
        <v>#REF!</v>
      </c>
      <c r="F50" s="184" t="e">
        <f>'5. Cost Profile'!#REF!-#REF!</f>
        <v>#REF!</v>
      </c>
      <c r="G50" s="184" t="e">
        <f>'5. Cost Profile'!F52-#REF!</f>
        <v>#REF!</v>
      </c>
      <c r="H50" s="184" t="e">
        <f>'5. Cost Profile'!G52-#REF!</f>
        <v>#REF!</v>
      </c>
      <c r="I50" s="184" t="e">
        <f>'5. Cost Profile'!H52-#REF!</f>
        <v>#REF!</v>
      </c>
      <c r="J50" s="184" t="e">
        <f>'5. Cost Profile'!I52-#REF!</f>
        <v>#REF!</v>
      </c>
      <c r="K50" s="184" t="e">
        <f>'5. Cost Profile'!J52-#REF!</f>
        <v>#REF!</v>
      </c>
      <c r="L50" s="184" t="e">
        <f>'5. Cost Profile'!K52-#REF!</f>
        <v>#REF!</v>
      </c>
      <c r="M50" s="184" t="e">
        <f>'5. Cost Profile'!L52-#REF!</f>
        <v>#REF!</v>
      </c>
      <c r="N50" s="184" t="e">
        <f>'5. Cost Profile'!M52-#REF!</f>
        <v>#REF!</v>
      </c>
      <c r="O50" s="185" t="e">
        <f>'5. Cost Profile'!N52-#REF!</f>
        <v>#REF!</v>
      </c>
      <c r="P50" s="23"/>
      <c r="Q50" s="712" t="e">
        <f>SUM(C50:O50)</f>
        <v>#REF!</v>
      </c>
      <c r="R50" s="713"/>
    </row>
    <row r="51" spans="1:18" s="1" customFormat="1" ht="3.4" customHeight="1" thickBot="1" x14ac:dyDescent="0.4">
      <c r="A51" s="178"/>
      <c r="B51" s="178"/>
      <c r="C51" s="159"/>
      <c r="D51" s="159"/>
      <c r="E51" s="159"/>
      <c r="F51" s="159"/>
      <c r="G51" s="159"/>
      <c r="H51" s="159"/>
      <c r="I51" s="159"/>
      <c r="J51" s="159"/>
      <c r="K51" s="179"/>
      <c r="L51" s="180"/>
      <c r="M51" s="159"/>
      <c r="N51" s="159"/>
      <c r="O51" s="159"/>
      <c r="P51" s="181"/>
      <c r="Q51" s="714"/>
      <c r="R51" s="715"/>
    </row>
    <row r="52" spans="1:18" s="1" customFormat="1" x14ac:dyDescent="0.35">
      <c r="A52" s="162">
        <v>29</v>
      </c>
      <c r="B52" s="163" t="s">
        <v>183</v>
      </c>
      <c r="C52" s="164" t="e">
        <f>'5. Cost Profile'!#REF!-#REF!</f>
        <v>#REF!</v>
      </c>
      <c r="D52" s="165" t="e">
        <f>'5. Cost Profile'!#REF!-#REF!</f>
        <v>#REF!</v>
      </c>
      <c r="E52" s="165" t="e">
        <f>'5. Cost Profile'!#REF!-#REF!</f>
        <v>#REF!</v>
      </c>
      <c r="F52" s="165" t="e">
        <f>'5. Cost Profile'!#REF!-#REF!</f>
        <v>#REF!</v>
      </c>
      <c r="G52" s="165" t="e">
        <f>'5. Cost Profile'!F54-#REF!</f>
        <v>#REF!</v>
      </c>
      <c r="H52" s="165" t="e">
        <f>'5. Cost Profile'!G54-#REF!</f>
        <v>#REF!</v>
      </c>
      <c r="I52" s="165" t="e">
        <f>'5. Cost Profile'!H54-#REF!</f>
        <v>#REF!</v>
      </c>
      <c r="J52" s="165" t="e">
        <f>'5. Cost Profile'!I54-#REF!</f>
        <v>#REF!</v>
      </c>
      <c r="K52" s="165" t="e">
        <f>'5. Cost Profile'!J54-#REF!</f>
        <v>#REF!</v>
      </c>
      <c r="L52" s="165" t="e">
        <f>'5. Cost Profile'!K54-#REF!</f>
        <v>#REF!</v>
      </c>
      <c r="M52" s="165" t="e">
        <f>'5. Cost Profile'!L54-#REF!</f>
        <v>#REF!</v>
      </c>
      <c r="N52" s="165" t="e">
        <f>'5. Cost Profile'!M54-#REF!</f>
        <v>#REF!</v>
      </c>
      <c r="O52" s="166" t="e">
        <f>'5. Cost Profile'!N54-#REF!</f>
        <v>#REF!</v>
      </c>
      <c r="P52" s="167"/>
      <c r="Q52" s="714" t="e">
        <f t="shared" ref="Q52:Q59" si="8">SUM(C52:O52)</f>
        <v>#REF!</v>
      </c>
      <c r="R52" s="715"/>
    </row>
    <row r="53" spans="1:18" s="1" customFormat="1" x14ac:dyDescent="0.35">
      <c r="A53" s="168">
        <v>30</v>
      </c>
      <c r="B53" s="169" t="s">
        <v>184</v>
      </c>
      <c r="C53" s="170" t="e">
        <f>'5. Cost Profile'!#REF!-#REF!</f>
        <v>#REF!</v>
      </c>
      <c r="D53" s="158" t="e">
        <f>'5. Cost Profile'!#REF!-#REF!</f>
        <v>#REF!</v>
      </c>
      <c r="E53" s="158" t="e">
        <f>'5. Cost Profile'!#REF!-#REF!</f>
        <v>#REF!</v>
      </c>
      <c r="F53" s="158" t="e">
        <f>'5. Cost Profile'!#REF!-#REF!</f>
        <v>#REF!</v>
      </c>
      <c r="G53" s="158" t="e">
        <f>'5. Cost Profile'!F55-#REF!</f>
        <v>#REF!</v>
      </c>
      <c r="H53" s="158" t="e">
        <f>'5. Cost Profile'!G55-#REF!</f>
        <v>#REF!</v>
      </c>
      <c r="I53" s="158" t="e">
        <f>'5. Cost Profile'!H55-#REF!</f>
        <v>#REF!</v>
      </c>
      <c r="J53" s="158" t="e">
        <f>'5. Cost Profile'!I55-#REF!</f>
        <v>#REF!</v>
      </c>
      <c r="K53" s="158" t="e">
        <f>'5. Cost Profile'!J55-#REF!</f>
        <v>#REF!</v>
      </c>
      <c r="L53" s="158" t="e">
        <f>'5. Cost Profile'!K55-#REF!</f>
        <v>#REF!</v>
      </c>
      <c r="M53" s="158" t="e">
        <f>'5. Cost Profile'!L55-#REF!</f>
        <v>#REF!</v>
      </c>
      <c r="N53" s="158" t="e">
        <f>'5. Cost Profile'!M55-#REF!</f>
        <v>#REF!</v>
      </c>
      <c r="O53" s="171" t="e">
        <f>'5. Cost Profile'!N55-#REF!</f>
        <v>#REF!</v>
      </c>
      <c r="P53" s="167"/>
      <c r="Q53" s="714" t="e">
        <f t="shared" si="8"/>
        <v>#REF!</v>
      </c>
      <c r="R53" s="715"/>
    </row>
    <row r="54" spans="1:18" s="1" customFormat="1" x14ac:dyDescent="0.35">
      <c r="A54" s="168">
        <v>31</v>
      </c>
      <c r="B54" s="169" t="s">
        <v>185</v>
      </c>
      <c r="C54" s="170" t="e">
        <f>'5. Cost Profile'!#REF!-#REF!</f>
        <v>#REF!</v>
      </c>
      <c r="D54" s="158" t="e">
        <f>'5. Cost Profile'!#REF!-#REF!</f>
        <v>#REF!</v>
      </c>
      <c r="E54" s="158" t="e">
        <f>'5. Cost Profile'!#REF!-#REF!</f>
        <v>#REF!</v>
      </c>
      <c r="F54" s="158" t="e">
        <f>'5. Cost Profile'!#REF!-#REF!</f>
        <v>#REF!</v>
      </c>
      <c r="G54" s="158" t="e">
        <f>'5. Cost Profile'!F56-#REF!</f>
        <v>#REF!</v>
      </c>
      <c r="H54" s="158" t="e">
        <f>'5. Cost Profile'!G56-#REF!</f>
        <v>#REF!</v>
      </c>
      <c r="I54" s="158" t="e">
        <f>'5. Cost Profile'!H56-#REF!</f>
        <v>#REF!</v>
      </c>
      <c r="J54" s="158" t="e">
        <f>'5. Cost Profile'!I56-#REF!</f>
        <v>#REF!</v>
      </c>
      <c r="K54" s="158" t="e">
        <f>'5. Cost Profile'!J56-#REF!</f>
        <v>#REF!</v>
      </c>
      <c r="L54" s="158" t="e">
        <f>'5. Cost Profile'!K56-#REF!</f>
        <v>#REF!</v>
      </c>
      <c r="M54" s="158" t="e">
        <f>'5. Cost Profile'!L56-#REF!</f>
        <v>#REF!</v>
      </c>
      <c r="N54" s="158" t="e">
        <f>'5. Cost Profile'!M56-#REF!</f>
        <v>#REF!</v>
      </c>
      <c r="O54" s="171" t="e">
        <f>'5. Cost Profile'!N56-#REF!</f>
        <v>#REF!</v>
      </c>
      <c r="P54" s="167"/>
      <c r="Q54" s="714" t="e">
        <f t="shared" si="8"/>
        <v>#REF!</v>
      </c>
      <c r="R54" s="715"/>
    </row>
    <row r="55" spans="1:18" s="1" customFormat="1" x14ac:dyDescent="0.35">
      <c r="A55" s="168">
        <v>32</v>
      </c>
      <c r="B55" s="169" t="s">
        <v>225</v>
      </c>
      <c r="C55" s="170" t="e">
        <f>'5. Cost Profile'!#REF!-#REF!</f>
        <v>#REF!</v>
      </c>
      <c r="D55" s="158" t="e">
        <f>'5. Cost Profile'!#REF!-#REF!</f>
        <v>#REF!</v>
      </c>
      <c r="E55" s="158" t="e">
        <f>'5. Cost Profile'!#REF!-#REF!</f>
        <v>#REF!</v>
      </c>
      <c r="F55" s="158" t="e">
        <f>'5. Cost Profile'!#REF!-#REF!</f>
        <v>#REF!</v>
      </c>
      <c r="G55" s="158" t="e">
        <f>'5. Cost Profile'!F57-#REF!</f>
        <v>#REF!</v>
      </c>
      <c r="H55" s="158" t="e">
        <f>'5. Cost Profile'!G57-#REF!</f>
        <v>#REF!</v>
      </c>
      <c r="I55" s="158" t="e">
        <f>'5. Cost Profile'!H57-#REF!</f>
        <v>#REF!</v>
      </c>
      <c r="J55" s="158" t="e">
        <f>'5. Cost Profile'!I57-#REF!</f>
        <v>#REF!</v>
      </c>
      <c r="K55" s="158" t="e">
        <f>'5. Cost Profile'!J57-#REF!</f>
        <v>#REF!</v>
      </c>
      <c r="L55" s="158" t="e">
        <f>'5. Cost Profile'!K57-#REF!</f>
        <v>#REF!</v>
      </c>
      <c r="M55" s="158" t="e">
        <f>'5. Cost Profile'!L57-#REF!</f>
        <v>#REF!</v>
      </c>
      <c r="N55" s="158" t="e">
        <f>'5. Cost Profile'!M57-#REF!</f>
        <v>#REF!</v>
      </c>
      <c r="O55" s="171" t="e">
        <f>'5. Cost Profile'!N57-#REF!</f>
        <v>#REF!</v>
      </c>
      <c r="P55" s="167"/>
      <c r="Q55" s="714" t="e">
        <f t="shared" si="8"/>
        <v>#REF!</v>
      </c>
      <c r="R55" s="715"/>
    </row>
    <row r="56" spans="1:18" s="1" customFormat="1" x14ac:dyDescent="0.35">
      <c r="A56" s="168">
        <v>33</v>
      </c>
      <c r="B56" s="169" t="s">
        <v>226</v>
      </c>
      <c r="C56" s="170" t="e">
        <f>'5. Cost Profile'!#REF!-#REF!</f>
        <v>#REF!</v>
      </c>
      <c r="D56" s="158" t="e">
        <f>'5. Cost Profile'!#REF!-#REF!</f>
        <v>#REF!</v>
      </c>
      <c r="E56" s="158" t="e">
        <f>'5. Cost Profile'!#REF!-#REF!</f>
        <v>#REF!</v>
      </c>
      <c r="F56" s="158" t="e">
        <f>'5. Cost Profile'!#REF!-#REF!</f>
        <v>#REF!</v>
      </c>
      <c r="G56" s="158" t="e">
        <f>'5. Cost Profile'!F58-#REF!</f>
        <v>#REF!</v>
      </c>
      <c r="H56" s="158" t="e">
        <f>'5. Cost Profile'!G58-#REF!</f>
        <v>#REF!</v>
      </c>
      <c r="I56" s="158" t="e">
        <f>'5. Cost Profile'!H58-#REF!</f>
        <v>#REF!</v>
      </c>
      <c r="J56" s="158" t="e">
        <f>'5. Cost Profile'!I58-#REF!</f>
        <v>#REF!</v>
      </c>
      <c r="K56" s="158" t="e">
        <f>'5. Cost Profile'!J58-#REF!</f>
        <v>#REF!</v>
      </c>
      <c r="L56" s="158" t="e">
        <f>'5. Cost Profile'!K58-#REF!</f>
        <v>#REF!</v>
      </c>
      <c r="M56" s="158" t="e">
        <f>'5. Cost Profile'!L58-#REF!</f>
        <v>#REF!</v>
      </c>
      <c r="N56" s="158" t="e">
        <f>'5. Cost Profile'!M58-#REF!</f>
        <v>#REF!</v>
      </c>
      <c r="O56" s="171" t="e">
        <f>'5. Cost Profile'!N58-#REF!</f>
        <v>#REF!</v>
      </c>
      <c r="P56" s="167"/>
      <c r="Q56" s="714" t="e">
        <f t="shared" si="8"/>
        <v>#REF!</v>
      </c>
      <c r="R56" s="715"/>
    </row>
    <row r="57" spans="1:18" s="1" customFormat="1" x14ac:dyDescent="0.35">
      <c r="A57" s="168">
        <v>34</v>
      </c>
      <c r="B57" s="169" t="s">
        <v>227</v>
      </c>
      <c r="C57" s="170" t="e">
        <f>'5. Cost Profile'!#REF!-#REF!</f>
        <v>#REF!</v>
      </c>
      <c r="D57" s="158" t="e">
        <f>'5. Cost Profile'!#REF!-#REF!</f>
        <v>#REF!</v>
      </c>
      <c r="E57" s="158" t="e">
        <f>'5. Cost Profile'!#REF!-#REF!</f>
        <v>#REF!</v>
      </c>
      <c r="F57" s="158" t="e">
        <f>'5. Cost Profile'!#REF!-#REF!</f>
        <v>#REF!</v>
      </c>
      <c r="G57" s="158" t="e">
        <f>'5. Cost Profile'!F59-#REF!</f>
        <v>#REF!</v>
      </c>
      <c r="H57" s="158" t="e">
        <f>'5. Cost Profile'!G59-#REF!</f>
        <v>#REF!</v>
      </c>
      <c r="I57" s="158" t="e">
        <f>'5. Cost Profile'!H59-#REF!</f>
        <v>#REF!</v>
      </c>
      <c r="J57" s="158" t="e">
        <f>'5. Cost Profile'!I59-#REF!</f>
        <v>#REF!</v>
      </c>
      <c r="K57" s="158" t="e">
        <f>'5. Cost Profile'!J59-#REF!</f>
        <v>#REF!</v>
      </c>
      <c r="L57" s="158" t="e">
        <f>'5. Cost Profile'!K59-#REF!</f>
        <v>#REF!</v>
      </c>
      <c r="M57" s="158" t="e">
        <f>'5. Cost Profile'!L59-#REF!</f>
        <v>#REF!</v>
      </c>
      <c r="N57" s="158" t="e">
        <f>'5. Cost Profile'!M59-#REF!</f>
        <v>#REF!</v>
      </c>
      <c r="O57" s="171" t="e">
        <f>'5. Cost Profile'!N59-#REF!</f>
        <v>#REF!</v>
      </c>
      <c r="P57" s="167"/>
      <c r="Q57" s="714" t="e">
        <f t="shared" si="8"/>
        <v>#REF!</v>
      </c>
      <c r="R57" s="715"/>
    </row>
    <row r="58" spans="1:18" s="1" customFormat="1" ht="16" thickBot="1" x14ac:dyDescent="0.4">
      <c r="A58" s="172">
        <v>35</v>
      </c>
      <c r="B58" s="173" t="s">
        <v>228</v>
      </c>
      <c r="C58" s="174" t="e">
        <f>'5. Cost Profile'!#REF!-#REF!</f>
        <v>#REF!</v>
      </c>
      <c r="D58" s="175" t="e">
        <f>'5. Cost Profile'!#REF!-#REF!</f>
        <v>#REF!</v>
      </c>
      <c r="E58" s="175" t="e">
        <f>'5. Cost Profile'!#REF!-#REF!</f>
        <v>#REF!</v>
      </c>
      <c r="F58" s="175" t="e">
        <f>'5. Cost Profile'!#REF!-#REF!</f>
        <v>#REF!</v>
      </c>
      <c r="G58" s="175" t="e">
        <f>'5. Cost Profile'!F60-#REF!</f>
        <v>#REF!</v>
      </c>
      <c r="H58" s="175" t="e">
        <f>'5. Cost Profile'!G60-#REF!</f>
        <v>#REF!</v>
      </c>
      <c r="I58" s="175" t="e">
        <f>'5. Cost Profile'!H60-#REF!</f>
        <v>#REF!</v>
      </c>
      <c r="J58" s="175" t="e">
        <f>'5. Cost Profile'!I60-#REF!</f>
        <v>#REF!</v>
      </c>
      <c r="K58" s="175" t="e">
        <f>'5. Cost Profile'!J60-#REF!</f>
        <v>#REF!</v>
      </c>
      <c r="L58" s="175" t="e">
        <f>'5. Cost Profile'!K60-#REF!</f>
        <v>#REF!</v>
      </c>
      <c r="M58" s="175" t="e">
        <f>'5. Cost Profile'!L60-#REF!</f>
        <v>#REF!</v>
      </c>
      <c r="N58" s="175" t="e">
        <f>'5. Cost Profile'!M60-#REF!</f>
        <v>#REF!</v>
      </c>
      <c r="O58" s="176" t="e">
        <f>'5. Cost Profile'!N60-#REF!</f>
        <v>#REF!</v>
      </c>
      <c r="P58" s="177"/>
      <c r="Q58" s="710" t="e">
        <f t="shared" si="8"/>
        <v>#REF!</v>
      </c>
      <c r="R58" s="711"/>
    </row>
    <row r="59" spans="1:18" s="1" customFormat="1" ht="16" thickBot="1" x14ac:dyDescent="0.4">
      <c r="A59" s="19">
        <v>36</v>
      </c>
      <c r="B59" s="19" t="s">
        <v>229</v>
      </c>
      <c r="C59" s="28" t="e">
        <f t="shared" ref="C59:O59" si="9">SUM(C52:C58)</f>
        <v>#REF!</v>
      </c>
      <c r="D59" s="29" t="e">
        <f t="shared" si="9"/>
        <v>#REF!</v>
      </c>
      <c r="E59" s="29" t="e">
        <f t="shared" si="9"/>
        <v>#REF!</v>
      </c>
      <c r="F59" s="29" t="e">
        <f t="shared" si="9"/>
        <v>#REF!</v>
      </c>
      <c r="G59" s="29" t="e">
        <f t="shared" si="9"/>
        <v>#REF!</v>
      </c>
      <c r="H59" s="29" t="e">
        <f t="shared" si="9"/>
        <v>#REF!</v>
      </c>
      <c r="I59" s="29" t="e">
        <f t="shared" si="9"/>
        <v>#REF!</v>
      </c>
      <c r="J59" s="29" t="e">
        <f t="shared" si="9"/>
        <v>#REF!</v>
      </c>
      <c r="K59" s="29" t="e">
        <f t="shared" si="9"/>
        <v>#REF!</v>
      </c>
      <c r="L59" s="29" t="e">
        <f t="shared" si="9"/>
        <v>#REF!</v>
      </c>
      <c r="M59" s="29" t="e">
        <f t="shared" si="9"/>
        <v>#REF!</v>
      </c>
      <c r="N59" s="29" t="e">
        <f t="shared" si="9"/>
        <v>#REF!</v>
      </c>
      <c r="O59" s="30" t="e">
        <f t="shared" si="9"/>
        <v>#REF!</v>
      </c>
      <c r="P59" s="23"/>
      <c r="Q59" s="712" t="e">
        <f t="shared" si="8"/>
        <v>#REF!</v>
      </c>
      <c r="R59" s="713"/>
    </row>
    <row r="60" spans="1:18" s="1" customFormat="1" ht="3.4" customHeight="1" thickBot="1" x14ac:dyDescent="0.4">
      <c r="A60" s="178"/>
      <c r="B60" s="178"/>
      <c r="C60" s="159"/>
      <c r="D60" s="159"/>
      <c r="E60" s="159"/>
      <c r="F60" s="159"/>
      <c r="G60" s="159"/>
      <c r="H60" s="159"/>
      <c r="I60" s="159"/>
      <c r="J60" s="159"/>
      <c r="K60" s="179"/>
      <c r="L60" s="180"/>
      <c r="M60" s="159"/>
      <c r="N60" s="159"/>
      <c r="O60" s="159"/>
      <c r="P60" s="181"/>
      <c r="Q60" s="714"/>
      <c r="R60" s="715"/>
    </row>
    <row r="61" spans="1:18" s="1" customFormat="1" x14ac:dyDescent="0.35">
      <c r="A61" s="162">
        <v>37</v>
      </c>
      <c r="B61" s="163" t="s">
        <v>189</v>
      </c>
      <c r="C61" s="164" t="e">
        <f>'5. Cost Profile'!#REF!-#REF!</f>
        <v>#REF!</v>
      </c>
      <c r="D61" s="165" t="e">
        <f>'5. Cost Profile'!#REF!-#REF!</f>
        <v>#REF!</v>
      </c>
      <c r="E61" s="165" t="e">
        <f>'5. Cost Profile'!#REF!-#REF!</f>
        <v>#REF!</v>
      </c>
      <c r="F61" s="165" t="e">
        <f>'5. Cost Profile'!#REF!-#REF!</f>
        <v>#REF!</v>
      </c>
      <c r="G61" s="165" t="e">
        <f>'5. Cost Profile'!F63-#REF!</f>
        <v>#REF!</v>
      </c>
      <c r="H61" s="165" t="e">
        <f>'5. Cost Profile'!G63-#REF!</f>
        <v>#REF!</v>
      </c>
      <c r="I61" s="165" t="e">
        <f>'5. Cost Profile'!H63-#REF!</f>
        <v>#REF!</v>
      </c>
      <c r="J61" s="165" t="e">
        <f>'5. Cost Profile'!I63-#REF!</f>
        <v>#REF!</v>
      </c>
      <c r="K61" s="165" t="e">
        <f>'5. Cost Profile'!J63-#REF!</f>
        <v>#REF!</v>
      </c>
      <c r="L61" s="165" t="e">
        <f>'5. Cost Profile'!K63-#REF!</f>
        <v>#REF!</v>
      </c>
      <c r="M61" s="165" t="e">
        <f>'5. Cost Profile'!L63-#REF!</f>
        <v>#REF!</v>
      </c>
      <c r="N61" s="165" t="e">
        <f>'5. Cost Profile'!M63-#REF!</f>
        <v>#REF!</v>
      </c>
      <c r="O61" s="166" t="e">
        <f>'5. Cost Profile'!N63-#REF!</f>
        <v>#REF!</v>
      </c>
      <c r="P61" s="167"/>
      <c r="Q61" s="714" t="e">
        <f>SUM(C61:O61)</f>
        <v>#REF!</v>
      </c>
      <c r="R61" s="715"/>
    </row>
    <row r="62" spans="1:18" s="1" customFormat="1" x14ac:dyDescent="0.35">
      <c r="A62" s="168">
        <v>38</v>
      </c>
      <c r="B62" s="169" t="s">
        <v>190</v>
      </c>
      <c r="C62" s="170" t="e">
        <f>'5. Cost Profile'!#REF!-#REF!</f>
        <v>#REF!</v>
      </c>
      <c r="D62" s="158" t="e">
        <f>'5. Cost Profile'!#REF!-#REF!</f>
        <v>#REF!</v>
      </c>
      <c r="E62" s="158" t="e">
        <f>'5. Cost Profile'!#REF!-#REF!</f>
        <v>#REF!</v>
      </c>
      <c r="F62" s="158" t="e">
        <f>'5. Cost Profile'!#REF!-#REF!</f>
        <v>#REF!</v>
      </c>
      <c r="G62" s="158" t="e">
        <f>'5. Cost Profile'!F64-#REF!</f>
        <v>#REF!</v>
      </c>
      <c r="H62" s="158" t="e">
        <f>'5. Cost Profile'!G64-#REF!</f>
        <v>#REF!</v>
      </c>
      <c r="I62" s="158" t="e">
        <f>'5. Cost Profile'!H64-#REF!</f>
        <v>#REF!</v>
      </c>
      <c r="J62" s="158" t="e">
        <f>'5. Cost Profile'!I64-#REF!</f>
        <v>#REF!</v>
      </c>
      <c r="K62" s="158" t="e">
        <f>'5. Cost Profile'!J64-#REF!</f>
        <v>#REF!</v>
      </c>
      <c r="L62" s="158" t="e">
        <f>'5. Cost Profile'!K64-#REF!</f>
        <v>#REF!</v>
      </c>
      <c r="M62" s="158" t="e">
        <f>'5. Cost Profile'!L64-#REF!</f>
        <v>#REF!</v>
      </c>
      <c r="N62" s="158" t="e">
        <f>'5. Cost Profile'!M64-#REF!</f>
        <v>#REF!</v>
      </c>
      <c r="O62" s="171" t="e">
        <f>'5. Cost Profile'!N64-#REF!</f>
        <v>#REF!</v>
      </c>
      <c r="P62" s="167"/>
      <c r="Q62" s="714" t="e">
        <f>SUM(C62:O62)</f>
        <v>#REF!</v>
      </c>
      <c r="R62" s="715"/>
    </row>
    <row r="63" spans="1:18" s="1" customFormat="1" x14ac:dyDescent="0.35">
      <c r="A63" s="168">
        <v>39</v>
      </c>
      <c r="B63" s="169" t="s">
        <v>191</v>
      </c>
      <c r="C63" s="170" t="e">
        <f>'5. Cost Profile'!#REF!-#REF!</f>
        <v>#REF!</v>
      </c>
      <c r="D63" s="158" t="e">
        <f>'5. Cost Profile'!#REF!-#REF!</f>
        <v>#REF!</v>
      </c>
      <c r="E63" s="158" t="e">
        <f>'5. Cost Profile'!#REF!-#REF!</f>
        <v>#REF!</v>
      </c>
      <c r="F63" s="158" t="e">
        <f>'5. Cost Profile'!#REF!-#REF!</f>
        <v>#REF!</v>
      </c>
      <c r="G63" s="158" t="e">
        <f>'5. Cost Profile'!F65-#REF!</f>
        <v>#REF!</v>
      </c>
      <c r="H63" s="158" t="e">
        <f>'5. Cost Profile'!G65-#REF!</f>
        <v>#REF!</v>
      </c>
      <c r="I63" s="158" t="e">
        <f>'5. Cost Profile'!H65-#REF!</f>
        <v>#REF!</v>
      </c>
      <c r="J63" s="158" t="e">
        <f>'5. Cost Profile'!I65-#REF!</f>
        <v>#REF!</v>
      </c>
      <c r="K63" s="158" t="e">
        <f>'5. Cost Profile'!J65-#REF!</f>
        <v>#REF!</v>
      </c>
      <c r="L63" s="158" t="e">
        <f>'5. Cost Profile'!K65-#REF!</f>
        <v>#REF!</v>
      </c>
      <c r="M63" s="158" t="e">
        <f>'5. Cost Profile'!L65-#REF!</f>
        <v>#REF!</v>
      </c>
      <c r="N63" s="158" t="e">
        <f>'5. Cost Profile'!M65-#REF!</f>
        <v>#REF!</v>
      </c>
      <c r="O63" s="171" t="e">
        <f>'5. Cost Profile'!N65-#REF!</f>
        <v>#REF!</v>
      </c>
      <c r="P63" s="167"/>
      <c r="Q63" s="714" t="e">
        <f>SUM(C63:O63)</f>
        <v>#REF!</v>
      </c>
      <c r="R63" s="715"/>
    </row>
    <row r="64" spans="1:18" s="1" customFormat="1" ht="16" thickBot="1" x14ac:dyDescent="0.4">
      <c r="A64" s="172">
        <v>40</v>
      </c>
      <c r="B64" s="173" t="s">
        <v>192</v>
      </c>
      <c r="C64" s="174" t="e">
        <f>'5. Cost Profile'!#REF!-#REF!</f>
        <v>#REF!</v>
      </c>
      <c r="D64" s="175" t="e">
        <f>'5. Cost Profile'!#REF!-#REF!</f>
        <v>#REF!</v>
      </c>
      <c r="E64" s="175" t="e">
        <f>'5. Cost Profile'!#REF!-#REF!</f>
        <v>#REF!</v>
      </c>
      <c r="F64" s="175" t="e">
        <f>'5. Cost Profile'!#REF!-#REF!</f>
        <v>#REF!</v>
      </c>
      <c r="G64" s="175" t="e">
        <f>'5. Cost Profile'!F66-#REF!</f>
        <v>#REF!</v>
      </c>
      <c r="H64" s="175" t="e">
        <f>'5. Cost Profile'!G66-#REF!</f>
        <v>#REF!</v>
      </c>
      <c r="I64" s="175" t="e">
        <f>'5. Cost Profile'!H66-#REF!</f>
        <v>#REF!</v>
      </c>
      <c r="J64" s="175" t="e">
        <f>'5. Cost Profile'!I66-#REF!</f>
        <v>#REF!</v>
      </c>
      <c r="K64" s="175" t="e">
        <f>'5. Cost Profile'!J66-#REF!</f>
        <v>#REF!</v>
      </c>
      <c r="L64" s="175" t="e">
        <f>'5. Cost Profile'!K66-#REF!</f>
        <v>#REF!</v>
      </c>
      <c r="M64" s="175" t="e">
        <f>'5. Cost Profile'!L66-#REF!</f>
        <v>#REF!</v>
      </c>
      <c r="N64" s="175" t="e">
        <f>'5. Cost Profile'!M66-#REF!</f>
        <v>#REF!</v>
      </c>
      <c r="O64" s="176" t="e">
        <f>'5. Cost Profile'!N66-#REF!</f>
        <v>#REF!</v>
      </c>
      <c r="P64" s="177"/>
      <c r="Q64" s="710" t="e">
        <f>SUM(C64:O64)</f>
        <v>#REF!</v>
      </c>
      <c r="R64" s="711"/>
    </row>
    <row r="65" spans="1:18" s="1" customFormat="1" ht="16" thickBot="1" x14ac:dyDescent="0.4">
      <c r="A65" s="19">
        <v>41</v>
      </c>
      <c r="B65" s="19" t="s">
        <v>230</v>
      </c>
      <c r="C65" s="31" t="e">
        <f t="shared" ref="C65:O65" si="10">SUM(C61:C64)</f>
        <v>#REF!</v>
      </c>
      <c r="D65" s="29" t="e">
        <f t="shared" si="10"/>
        <v>#REF!</v>
      </c>
      <c r="E65" s="29" t="e">
        <f t="shared" si="10"/>
        <v>#REF!</v>
      </c>
      <c r="F65" s="29" t="e">
        <f t="shared" si="10"/>
        <v>#REF!</v>
      </c>
      <c r="G65" s="29" t="e">
        <f t="shared" si="10"/>
        <v>#REF!</v>
      </c>
      <c r="H65" s="29" t="e">
        <f t="shared" si="10"/>
        <v>#REF!</v>
      </c>
      <c r="I65" s="29" t="e">
        <f t="shared" si="10"/>
        <v>#REF!</v>
      </c>
      <c r="J65" s="29" t="e">
        <f t="shared" si="10"/>
        <v>#REF!</v>
      </c>
      <c r="K65" s="29" t="e">
        <f t="shared" si="10"/>
        <v>#REF!</v>
      </c>
      <c r="L65" s="29" t="e">
        <f t="shared" si="10"/>
        <v>#REF!</v>
      </c>
      <c r="M65" s="29" t="e">
        <f t="shared" si="10"/>
        <v>#REF!</v>
      </c>
      <c r="N65" s="29" t="e">
        <f t="shared" si="10"/>
        <v>#REF!</v>
      </c>
      <c r="O65" s="30" t="e">
        <f t="shared" si="10"/>
        <v>#REF!</v>
      </c>
      <c r="P65" s="23"/>
      <c r="Q65" s="712" t="e">
        <f>SUM(C65:O65)</f>
        <v>#REF!</v>
      </c>
      <c r="R65" s="713"/>
    </row>
    <row r="66" spans="1:18" s="1" customFormat="1" ht="3.4" customHeight="1" thickBot="1" x14ac:dyDescent="0.4">
      <c r="A66" s="178"/>
      <c r="B66" s="178"/>
      <c r="C66" s="159"/>
      <c r="D66" s="159"/>
      <c r="E66" s="159"/>
      <c r="F66" s="159"/>
      <c r="G66" s="159"/>
      <c r="H66" s="159"/>
      <c r="I66" s="159"/>
      <c r="J66" s="159"/>
      <c r="K66" s="179"/>
      <c r="L66" s="180"/>
      <c r="M66" s="159"/>
      <c r="N66" s="159"/>
      <c r="O66" s="159"/>
      <c r="P66" s="181"/>
      <c r="Q66" s="714"/>
      <c r="R66" s="715"/>
    </row>
    <row r="67" spans="1:18" s="1" customFormat="1" x14ac:dyDescent="0.35">
      <c r="A67" s="162">
        <v>42</v>
      </c>
      <c r="B67" s="163" t="s">
        <v>193</v>
      </c>
      <c r="C67" s="164" t="e">
        <f>'5. Cost Profile'!#REF!-#REF!</f>
        <v>#REF!</v>
      </c>
      <c r="D67" s="165" t="e">
        <f>'5. Cost Profile'!#REF!-#REF!</f>
        <v>#REF!</v>
      </c>
      <c r="E67" s="165" t="e">
        <f>'5. Cost Profile'!#REF!-#REF!</f>
        <v>#REF!</v>
      </c>
      <c r="F67" s="165" t="e">
        <f>'5. Cost Profile'!#REF!-#REF!</f>
        <v>#REF!</v>
      </c>
      <c r="G67" s="165" t="e">
        <f>'5. Cost Profile'!F69-#REF!</f>
        <v>#REF!</v>
      </c>
      <c r="H67" s="165" t="e">
        <f>'5. Cost Profile'!G69-#REF!</f>
        <v>#REF!</v>
      </c>
      <c r="I67" s="165" t="e">
        <f>'5. Cost Profile'!H69-#REF!</f>
        <v>#REF!</v>
      </c>
      <c r="J67" s="165" t="e">
        <f>'5. Cost Profile'!I69-#REF!</f>
        <v>#REF!</v>
      </c>
      <c r="K67" s="165" t="e">
        <f>'5. Cost Profile'!J69-#REF!</f>
        <v>#REF!</v>
      </c>
      <c r="L67" s="165" t="e">
        <f>'5. Cost Profile'!K69-#REF!</f>
        <v>#REF!</v>
      </c>
      <c r="M67" s="165" t="e">
        <f>'5. Cost Profile'!L69-#REF!</f>
        <v>#REF!</v>
      </c>
      <c r="N67" s="165" t="e">
        <f>'5. Cost Profile'!M69-#REF!</f>
        <v>#REF!</v>
      </c>
      <c r="O67" s="166" t="e">
        <f>'5. Cost Profile'!N69-#REF!</f>
        <v>#REF!</v>
      </c>
      <c r="P67" s="167"/>
      <c r="Q67" s="714" t="e">
        <f>SUM(C67:O67)</f>
        <v>#REF!</v>
      </c>
      <c r="R67" s="715"/>
    </row>
    <row r="68" spans="1:18" s="1" customFormat="1" x14ac:dyDescent="0.35">
      <c r="A68" s="168">
        <v>43</v>
      </c>
      <c r="B68" s="169" t="s">
        <v>194</v>
      </c>
      <c r="C68" s="170" t="e">
        <f>'5. Cost Profile'!#REF!-#REF!</f>
        <v>#REF!</v>
      </c>
      <c r="D68" s="158" t="e">
        <f>'5. Cost Profile'!#REF!-#REF!</f>
        <v>#REF!</v>
      </c>
      <c r="E68" s="158" t="e">
        <f>'5. Cost Profile'!#REF!-#REF!</f>
        <v>#REF!</v>
      </c>
      <c r="F68" s="158" t="e">
        <f>'5. Cost Profile'!#REF!-#REF!</f>
        <v>#REF!</v>
      </c>
      <c r="G68" s="158" t="e">
        <f>'5. Cost Profile'!F70-#REF!</f>
        <v>#REF!</v>
      </c>
      <c r="H68" s="158" t="e">
        <f>'5. Cost Profile'!G70-#REF!</f>
        <v>#REF!</v>
      </c>
      <c r="I68" s="158" t="e">
        <f>'5. Cost Profile'!H70-#REF!</f>
        <v>#REF!</v>
      </c>
      <c r="J68" s="158" t="e">
        <f>'5. Cost Profile'!I70-#REF!</f>
        <v>#REF!</v>
      </c>
      <c r="K68" s="158" t="e">
        <f>'5. Cost Profile'!J70-#REF!</f>
        <v>#REF!</v>
      </c>
      <c r="L68" s="158" t="e">
        <f>'5. Cost Profile'!K70-#REF!</f>
        <v>#REF!</v>
      </c>
      <c r="M68" s="158" t="e">
        <f>'5. Cost Profile'!L70-#REF!</f>
        <v>#REF!</v>
      </c>
      <c r="N68" s="158" t="e">
        <f>'5. Cost Profile'!M70-#REF!</f>
        <v>#REF!</v>
      </c>
      <c r="O68" s="171" t="e">
        <f>'5. Cost Profile'!N70-#REF!</f>
        <v>#REF!</v>
      </c>
      <c r="P68" s="167"/>
      <c r="Q68" s="714" t="e">
        <f>SUM(C68:O68)</f>
        <v>#REF!</v>
      </c>
      <c r="R68" s="715"/>
    </row>
    <row r="69" spans="1:18" s="1" customFormat="1" x14ac:dyDescent="0.35">
      <c r="A69" s="168">
        <v>44</v>
      </c>
      <c r="B69" s="169" t="s">
        <v>231</v>
      </c>
      <c r="C69" s="170" t="e">
        <f>'5. Cost Profile'!#REF!-#REF!</f>
        <v>#REF!</v>
      </c>
      <c r="D69" s="158" t="e">
        <f>'5. Cost Profile'!#REF!-#REF!</f>
        <v>#REF!</v>
      </c>
      <c r="E69" s="158" t="e">
        <f>'5. Cost Profile'!#REF!-#REF!</f>
        <v>#REF!</v>
      </c>
      <c r="F69" s="158" t="e">
        <f>'5. Cost Profile'!#REF!-#REF!</f>
        <v>#REF!</v>
      </c>
      <c r="G69" s="158" t="e">
        <f>'5. Cost Profile'!F71-#REF!</f>
        <v>#REF!</v>
      </c>
      <c r="H69" s="158" t="e">
        <f>'5. Cost Profile'!G71-#REF!</f>
        <v>#REF!</v>
      </c>
      <c r="I69" s="158" t="e">
        <f>'5. Cost Profile'!H71-#REF!</f>
        <v>#REF!</v>
      </c>
      <c r="J69" s="158" t="e">
        <f>'5. Cost Profile'!I71-#REF!</f>
        <v>#REF!</v>
      </c>
      <c r="K69" s="158" t="e">
        <f>'5. Cost Profile'!J71-#REF!</f>
        <v>#REF!</v>
      </c>
      <c r="L69" s="158" t="e">
        <f>'5. Cost Profile'!K71-#REF!</f>
        <v>#REF!</v>
      </c>
      <c r="M69" s="158" t="e">
        <f>'5. Cost Profile'!L71-#REF!</f>
        <v>#REF!</v>
      </c>
      <c r="N69" s="158" t="e">
        <f>'5. Cost Profile'!M71-#REF!</f>
        <v>#REF!</v>
      </c>
      <c r="O69" s="171" t="e">
        <f>'5. Cost Profile'!N71-#REF!</f>
        <v>#REF!</v>
      </c>
      <c r="P69" s="167"/>
      <c r="Q69" s="714" t="e">
        <f>SUM(C69:O69)</f>
        <v>#REF!</v>
      </c>
      <c r="R69" s="715"/>
    </row>
    <row r="70" spans="1:18" s="1" customFormat="1" ht="16" thickBot="1" x14ac:dyDescent="0.4">
      <c r="A70" s="172">
        <v>45</v>
      </c>
      <c r="B70" s="173" t="s">
        <v>196</v>
      </c>
      <c r="C70" s="174" t="e">
        <f>'5. Cost Profile'!#REF!-#REF!</f>
        <v>#REF!</v>
      </c>
      <c r="D70" s="175" t="e">
        <f>'5. Cost Profile'!#REF!-#REF!</f>
        <v>#REF!</v>
      </c>
      <c r="E70" s="175" t="e">
        <f>'5. Cost Profile'!#REF!-#REF!</f>
        <v>#REF!</v>
      </c>
      <c r="F70" s="175" t="e">
        <f>'5. Cost Profile'!#REF!-#REF!</f>
        <v>#REF!</v>
      </c>
      <c r="G70" s="175" t="e">
        <f>'5. Cost Profile'!F72-#REF!</f>
        <v>#REF!</v>
      </c>
      <c r="H70" s="175" t="e">
        <f>'5. Cost Profile'!G72-#REF!</f>
        <v>#REF!</v>
      </c>
      <c r="I70" s="175" t="e">
        <f>'5. Cost Profile'!H72-#REF!</f>
        <v>#REF!</v>
      </c>
      <c r="J70" s="175" t="e">
        <f>'5. Cost Profile'!I72-#REF!</f>
        <v>#REF!</v>
      </c>
      <c r="K70" s="175" t="e">
        <f>'5. Cost Profile'!J72-#REF!</f>
        <v>#REF!</v>
      </c>
      <c r="L70" s="175" t="e">
        <f>'5. Cost Profile'!K72-#REF!</f>
        <v>#REF!</v>
      </c>
      <c r="M70" s="175" t="e">
        <f>'5. Cost Profile'!L72-#REF!</f>
        <v>#REF!</v>
      </c>
      <c r="N70" s="175" t="e">
        <f>'5. Cost Profile'!M72-#REF!</f>
        <v>#REF!</v>
      </c>
      <c r="O70" s="176" t="e">
        <f>'5. Cost Profile'!N72-#REF!</f>
        <v>#REF!</v>
      </c>
      <c r="P70" s="177"/>
      <c r="Q70" s="710" t="e">
        <f>SUM(C70:O70)</f>
        <v>#REF!</v>
      </c>
      <c r="R70" s="711"/>
    </row>
    <row r="71" spans="1:18" s="1" customFormat="1" ht="16" thickBot="1" x14ac:dyDescent="0.4">
      <c r="A71" s="19">
        <v>46</v>
      </c>
      <c r="B71" s="19" t="s">
        <v>232</v>
      </c>
      <c r="C71" s="31" t="e">
        <f t="shared" ref="C71:O71" si="11">SUM(C67:C70)</f>
        <v>#REF!</v>
      </c>
      <c r="D71" s="29" t="e">
        <f t="shared" si="11"/>
        <v>#REF!</v>
      </c>
      <c r="E71" s="29" t="e">
        <f t="shared" si="11"/>
        <v>#REF!</v>
      </c>
      <c r="F71" s="29" t="e">
        <f t="shared" si="11"/>
        <v>#REF!</v>
      </c>
      <c r="G71" s="29" t="e">
        <f t="shared" si="11"/>
        <v>#REF!</v>
      </c>
      <c r="H71" s="29" t="e">
        <f t="shared" si="11"/>
        <v>#REF!</v>
      </c>
      <c r="I71" s="29" t="e">
        <f t="shared" si="11"/>
        <v>#REF!</v>
      </c>
      <c r="J71" s="29" t="e">
        <f t="shared" si="11"/>
        <v>#REF!</v>
      </c>
      <c r="K71" s="29" t="e">
        <f t="shared" si="11"/>
        <v>#REF!</v>
      </c>
      <c r="L71" s="29" t="e">
        <f t="shared" si="11"/>
        <v>#REF!</v>
      </c>
      <c r="M71" s="29" t="e">
        <f t="shared" si="11"/>
        <v>#REF!</v>
      </c>
      <c r="N71" s="29" t="e">
        <f t="shared" si="11"/>
        <v>#REF!</v>
      </c>
      <c r="O71" s="30" t="e">
        <f t="shared" si="11"/>
        <v>#REF!</v>
      </c>
      <c r="P71" s="23"/>
      <c r="Q71" s="712" t="e">
        <f>SUM(C71:O71)</f>
        <v>#REF!</v>
      </c>
      <c r="R71" s="713"/>
    </row>
    <row r="72" spans="1:18" s="1" customFormat="1" ht="3.4" customHeight="1" thickBot="1" x14ac:dyDescent="0.4">
      <c r="A72" s="178"/>
      <c r="B72" s="178"/>
      <c r="C72" s="159"/>
      <c r="D72" s="159"/>
      <c r="E72" s="159"/>
      <c r="F72" s="159"/>
      <c r="G72" s="159"/>
      <c r="H72" s="159"/>
      <c r="I72" s="159"/>
      <c r="J72" s="159"/>
      <c r="K72" s="179"/>
      <c r="L72" s="180"/>
      <c r="M72" s="159"/>
      <c r="N72" s="159"/>
      <c r="O72" s="159"/>
      <c r="P72" s="160"/>
      <c r="Q72" s="710"/>
      <c r="R72" s="711"/>
    </row>
    <row r="73" spans="1:18" s="1" customFormat="1" ht="16" thickBot="1" x14ac:dyDescent="0.4">
      <c r="A73" s="19">
        <v>47</v>
      </c>
      <c r="B73" s="32" t="s">
        <v>233</v>
      </c>
      <c r="C73" s="183" t="e">
        <f>'5. Cost Profile'!#REF!-#REF!</f>
        <v>#REF!</v>
      </c>
      <c r="D73" s="184" t="e">
        <f>'5. Cost Profile'!#REF!-#REF!</f>
        <v>#REF!</v>
      </c>
      <c r="E73" s="184" t="e">
        <f>'5. Cost Profile'!#REF!-#REF!</f>
        <v>#REF!</v>
      </c>
      <c r="F73" s="184" t="e">
        <f>'5. Cost Profile'!#REF!-#REF!</f>
        <v>#REF!</v>
      </c>
      <c r="G73" s="184" t="e">
        <f>'5. Cost Profile'!F75-#REF!</f>
        <v>#REF!</v>
      </c>
      <c r="H73" s="184" t="e">
        <f>'5. Cost Profile'!G75-#REF!</f>
        <v>#REF!</v>
      </c>
      <c r="I73" s="184" t="e">
        <f>'5. Cost Profile'!H75-#REF!</f>
        <v>#REF!</v>
      </c>
      <c r="J73" s="184" t="e">
        <f>'5. Cost Profile'!I75-#REF!</f>
        <v>#REF!</v>
      </c>
      <c r="K73" s="184" t="e">
        <f>'5. Cost Profile'!J75-#REF!</f>
        <v>#REF!</v>
      </c>
      <c r="L73" s="184" t="e">
        <f>'5. Cost Profile'!K75-#REF!</f>
        <v>#REF!</v>
      </c>
      <c r="M73" s="184" t="e">
        <f>'5. Cost Profile'!L75-#REF!</f>
        <v>#REF!</v>
      </c>
      <c r="N73" s="184" t="e">
        <f>'5. Cost Profile'!M75-#REF!</f>
        <v>#REF!</v>
      </c>
      <c r="O73" s="185" t="e">
        <f>'5. Cost Profile'!N75-#REF!</f>
        <v>#REF!</v>
      </c>
      <c r="P73" s="23"/>
      <c r="Q73" s="712" t="e">
        <f>SUM(C73:O73)</f>
        <v>#REF!</v>
      </c>
      <c r="R73" s="713"/>
    </row>
    <row r="74" spans="1:18" s="1" customFormat="1" ht="3.4" customHeight="1" thickBot="1" x14ac:dyDescent="0.4">
      <c r="A74" s="120"/>
      <c r="B74" s="120"/>
      <c r="C74" s="120"/>
      <c r="D74" s="120"/>
      <c r="E74" s="120"/>
      <c r="F74" s="120"/>
      <c r="G74" s="120"/>
      <c r="H74" s="120"/>
      <c r="I74" s="120"/>
      <c r="J74" s="120"/>
      <c r="K74" s="186"/>
      <c r="L74" s="178"/>
      <c r="M74" s="120"/>
      <c r="N74" s="120"/>
      <c r="O74" s="120"/>
      <c r="P74" s="120"/>
      <c r="Q74" s="178"/>
      <c r="R74" s="186"/>
    </row>
    <row r="75" spans="1:18" s="1" customFormat="1" ht="16" thickBot="1" x14ac:dyDescent="0.4">
      <c r="A75" s="19">
        <v>48</v>
      </c>
      <c r="B75" s="19" t="s">
        <v>234</v>
      </c>
      <c r="C75" s="20" t="e">
        <f t="shared" ref="C75:O75" si="12">SUM(C25,C33,C41,C48,C50,C59,C65,C71,C73)</f>
        <v>#REF!</v>
      </c>
      <c r="D75" s="21" t="e">
        <f t="shared" si="12"/>
        <v>#REF!</v>
      </c>
      <c r="E75" s="21" t="e">
        <f t="shared" si="12"/>
        <v>#REF!</v>
      </c>
      <c r="F75" s="21" t="e">
        <f t="shared" si="12"/>
        <v>#REF!</v>
      </c>
      <c r="G75" s="21" t="e">
        <f t="shared" si="12"/>
        <v>#REF!</v>
      </c>
      <c r="H75" s="21" t="e">
        <f t="shared" si="12"/>
        <v>#REF!</v>
      </c>
      <c r="I75" s="21" t="e">
        <f t="shared" si="12"/>
        <v>#REF!</v>
      </c>
      <c r="J75" s="21" t="e">
        <f t="shared" si="12"/>
        <v>#REF!</v>
      </c>
      <c r="K75" s="22" t="e">
        <f t="shared" si="12"/>
        <v>#REF!</v>
      </c>
      <c r="L75" s="20" t="e">
        <f t="shared" si="12"/>
        <v>#REF!</v>
      </c>
      <c r="M75" s="21" t="e">
        <f t="shared" si="12"/>
        <v>#REF!</v>
      </c>
      <c r="N75" s="21" t="e">
        <f t="shared" si="12"/>
        <v>#REF!</v>
      </c>
      <c r="O75" s="22" t="e">
        <f t="shared" si="12"/>
        <v>#REF!</v>
      </c>
      <c r="P75" s="24"/>
      <c r="Q75" s="716" t="e">
        <f t="shared" ref="Q75" si="13">SUM(Q25,Q33,Q41,Q48,Q50,Q59,Q65,Q71,Q73)</f>
        <v>#REF!</v>
      </c>
      <c r="R75" s="717"/>
    </row>
    <row r="76" spans="1:18" s="1" customFormat="1" x14ac:dyDescent="0.35"/>
    <row r="77" spans="1:18" s="1" customFormat="1" x14ac:dyDescent="0.35"/>
    <row r="78" spans="1:18" s="1" customFormat="1" x14ac:dyDescent="0.35"/>
    <row r="79" spans="1:18" s="1" customFormat="1" x14ac:dyDescent="0.35"/>
    <row r="80" spans="1:18" s="1" customFormat="1" x14ac:dyDescent="0.35"/>
    <row r="81" s="1" customFormat="1" x14ac:dyDescent="0.35"/>
    <row r="82" s="1" customFormat="1" x14ac:dyDescent="0.35"/>
    <row r="83" s="1" customFormat="1" x14ac:dyDescent="0.35"/>
    <row r="84" s="1" customFormat="1" x14ac:dyDescent="0.35"/>
    <row r="85" s="1" customFormat="1" x14ac:dyDescent="0.35"/>
    <row r="86" s="1" customFormat="1" x14ac:dyDescent="0.35"/>
    <row r="87" s="1" customFormat="1" x14ac:dyDescent="0.35"/>
    <row r="88" s="1" customFormat="1" x14ac:dyDescent="0.35"/>
    <row r="89" s="1" customFormat="1" x14ac:dyDescent="0.35"/>
    <row r="90" s="1" customFormat="1" x14ac:dyDescent="0.35"/>
    <row r="91" s="1" customFormat="1" x14ac:dyDescent="0.35"/>
    <row r="92" s="1" customFormat="1" x14ac:dyDescent="0.35"/>
    <row r="93" s="1" customFormat="1" x14ac:dyDescent="0.35"/>
    <row r="94" s="1" customFormat="1" x14ac:dyDescent="0.35"/>
    <row r="95" s="1" customFormat="1" x14ac:dyDescent="0.35"/>
    <row r="96" s="1" customFormat="1" x14ac:dyDescent="0.35"/>
    <row r="97" s="1" customFormat="1" x14ac:dyDescent="0.35"/>
    <row r="98" s="1" customFormat="1" x14ac:dyDescent="0.35"/>
    <row r="99" s="1" customFormat="1" x14ac:dyDescent="0.35"/>
    <row r="100" s="1" customFormat="1" x14ac:dyDescent="0.35"/>
    <row r="101" s="1" customFormat="1" x14ac:dyDescent="0.35"/>
    <row r="102" s="1" customFormat="1" x14ac:dyDescent="0.35"/>
    <row r="103" s="1" customFormat="1" x14ac:dyDescent="0.35"/>
    <row r="104" s="1" customFormat="1" x14ac:dyDescent="0.35"/>
    <row r="105" s="1" customFormat="1" x14ac:dyDescent="0.35"/>
    <row r="106" s="1" customFormat="1" x14ac:dyDescent="0.35"/>
    <row r="107" s="1" customFormat="1" x14ac:dyDescent="0.35"/>
    <row r="108" s="1" customFormat="1" x14ac:dyDescent="0.35"/>
    <row r="109" s="1" customFormat="1" x14ac:dyDescent="0.35"/>
    <row r="110" s="1" customFormat="1" x14ac:dyDescent="0.35"/>
    <row r="111" s="1" customFormat="1" x14ac:dyDescent="0.35"/>
    <row r="112" s="1" customFormat="1" x14ac:dyDescent="0.35"/>
    <row r="113" s="1" customFormat="1" x14ac:dyDescent="0.35"/>
    <row r="114" s="1" customFormat="1" x14ac:dyDescent="0.35"/>
    <row r="115" s="1" customFormat="1" x14ac:dyDescent="0.35"/>
    <row r="116" s="1" customFormat="1" x14ac:dyDescent="0.35"/>
    <row r="117" s="1" customFormat="1" x14ac:dyDescent="0.35"/>
    <row r="118" s="1" customFormat="1" x14ac:dyDescent="0.35"/>
    <row r="119" s="1" customFormat="1" x14ac:dyDescent="0.35"/>
    <row r="120" s="1" customFormat="1" x14ac:dyDescent="0.35"/>
    <row r="121" s="1" customFormat="1" x14ac:dyDescent="0.35"/>
    <row r="122" s="1" customFormat="1" x14ac:dyDescent="0.35"/>
    <row r="123" s="1" customFormat="1" x14ac:dyDescent="0.35"/>
    <row r="124" s="1" customFormat="1" x14ac:dyDescent="0.35"/>
    <row r="125" s="1" customFormat="1" x14ac:dyDescent="0.35"/>
    <row r="126" s="1" customFormat="1" x14ac:dyDescent="0.35"/>
    <row r="127" s="1" customFormat="1" x14ac:dyDescent="0.35"/>
    <row r="128" s="1" customFormat="1" x14ac:dyDescent="0.35"/>
    <row r="129" s="1" customFormat="1" x14ac:dyDescent="0.35"/>
    <row r="130" s="1" customFormat="1" x14ac:dyDescent="0.35"/>
    <row r="131" s="1" customFormat="1" x14ac:dyDescent="0.35"/>
    <row r="132" s="1" customFormat="1" x14ac:dyDescent="0.35"/>
    <row r="133" s="1" customFormat="1" x14ac:dyDescent="0.35"/>
    <row r="134" s="1" customFormat="1" x14ac:dyDescent="0.35"/>
    <row r="135" s="1" customFormat="1" x14ac:dyDescent="0.35"/>
    <row r="136" s="1" customFormat="1" x14ac:dyDescent="0.35"/>
    <row r="137" s="1" customFormat="1" x14ac:dyDescent="0.35"/>
    <row r="138" s="1" customFormat="1" x14ac:dyDescent="0.35"/>
    <row r="139" s="1" customFormat="1" x14ac:dyDescent="0.35"/>
    <row r="140" s="1" customFormat="1" x14ac:dyDescent="0.35"/>
    <row r="141" s="1" customFormat="1" x14ac:dyDescent="0.35"/>
    <row r="142" s="1" customFormat="1" x14ac:dyDescent="0.35"/>
    <row r="143" s="1" customFormat="1" x14ac:dyDescent="0.35"/>
    <row r="144"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sheetData>
  <sheetProtection algorithmName="SHA-512" hashValue="4RECWq2jr91tWVlH0IpkKyKnMC8EXhUqankJXNIVGy1zfthrI46BRBz7IhtWpS19yVQMcQoysOMJ13nNCtb9EQ==" saltValue="ovn1eGXH6hah5ELaa+zZ7w==" spinCount="100000" sheet="1" objects="1" scenarios="1"/>
  <mergeCells count="64">
    <mergeCell ref="Q72:R72"/>
    <mergeCell ref="Q73:R73"/>
    <mergeCell ref="Q75:R75"/>
    <mergeCell ref="Q66:R66"/>
    <mergeCell ref="Q67:R67"/>
    <mergeCell ref="Q68:R68"/>
    <mergeCell ref="Q69:R69"/>
    <mergeCell ref="Q70:R70"/>
    <mergeCell ref="Q71:R71"/>
    <mergeCell ref="Q65:R65"/>
    <mergeCell ref="Q54:R54"/>
    <mergeCell ref="Q55:R55"/>
    <mergeCell ref="Q56:R56"/>
    <mergeCell ref="Q57:R57"/>
    <mergeCell ref="Q58:R58"/>
    <mergeCell ref="Q59:R59"/>
    <mergeCell ref="Q60:R60"/>
    <mergeCell ref="Q61:R61"/>
    <mergeCell ref="Q62:R62"/>
    <mergeCell ref="Q63:R63"/>
    <mergeCell ref="Q64:R64"/>
    <mergeCell ref="Q53:R53"/>
    <mergeCell ref="Q42:R42"/>
    <mergeCell ref="Q43:R43"/>
    <mergeCell ref="Q44:R44"/>
    <mergeCell ref="Q45:R45"/>
    <mergeCell ref="Q46:R46"/>
    <mergeCell ref="Q47:R47"/>
    <mergeCell ref="Q48:R48"/>
    <mergeCell ref="Q49:R49"/>
    <mergeCell ref="Q50:R50"/>
    <mergeCell ref="Q51:R51"/>
    <mergeCell ref="Q52:R52"/>
    <mergeCell ref="B8:M8"/>
    <mergeCell ref="B4:C4"/>
    <mergeCell ref="Q41:R41"/>
    <mergeCell ref="Q30:R30"/>
    <mergeCell ref="Q31:R31"/>
    <mergeCell ref="Q32:R32"/>
    <mergeCell ref="Q33:R33"/>
    <mergeCell ref="Q34:R34"/>
    <mergeCell ref="Q35:R35"/>
    <mergeCell ref="Q36:R36"/>
    <mergeCell ref="Q37:R37"/>
    <mergeCell ref="Q38:R38"/>
    <mergeCell ref="Q39:R39"/>
    <mergeCell ref="Q40:R40"/>
    <mergeCell ref="Q29:R29"/>
    <mergeCell ref="B13:L14"/>
    <mergeCell ref="Q19:R19"/>
    <mergeCell ref="Q20:R20"/>
    <mergeCell ref="Q21:R21"/>
    <mergeCell ref="Q22:R22"/>
    <mergeCell ref="Q23:R23"/>
    <mergeCell ref="Q24:R24"/>
    <mergeCell ref="Q25:R25"/>
    <mergeCell ref="Q26:R26"/>
    <mergeCell ref="Q27:R27"/>
    <mergeCell ref="Q28:R28"/>
    <mergeCell ref="D4:M4"/>
    <mergeCell ref="B6:C6"/>
    <mergeCell ref="D6:M6"/>
    <mergeCell ref="B2:C2"/>
    <mergeCell ref="D2:M2"/>
  </mergeCells>
  <pageMargins left="0.7" right="0.7" top="0.75" bottom="0.75" header="0.3" footer="0.3"/>
  <pageSetup orientation="portrait" r:id="rId1"/>
  <headerFooter>
    <oddHeader>&amp;C&amp;"Aptos"&amp;12&amp;K000000 Official - DWP Use Only&amp;1#_x000D_</oddHeader>
    <oddFooter>&amp;C_x000D_&amp;1#&amp;"Aptos"&amp;12&amp;K000000 Official - DWP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F724E-63E9-4267-BDA1-1AD2049DFB35}">
  <sheetPr codeName="Sheet14"/>
  <dimension ref="A2:B26"/>
  <sheetViews>
    <sheetView topLeftCell="A2" workbookViewId="0">
      <selection activeCell="C98" sqref="C98:P98"/>
    </sheetView>
  </sheetViews>
  <sheetFormatPr defaultColWidth="8.7265625" defaultRowHeight="15.5" x14ac:dyDescent="0.35"/>
  <cols>
    <col min="1" max="16384" width="8.7265625" style="287"/>
  </cols>
  <sheetData>
    <row r="2" spans="1:2" x14ac:dyDescent="0.35">
      <c r="A2" s="287">
        <v>1</v>
      </c>
      <c r="B2" s="287" t="s">
        <v>322</v>
      </c>
    </row>
    <row r="3" spans="1:2" x14ac:dyDescent="0.35">
      <c r="A3" s="287">
        <v>2</v>
      </c>
      <c r="B3" s="287" t="s">
        <v>323</v>
      </c>
    </row>
    <row r="4" spans="1:2" x14ac:dyDescent="0.35">
      <c r="A4" s="287">
        <v>3</v>
      </c>
      <c r="B4" s="287" t="s">
        <v>324</v>
      </c>
    </row>
    <row r="5" spans="1:2" x14ac:dyDescent="0.35">
      <c r="A5" s="287">
        <v>4</v>
      </c>
      <c r="B5" s="287" t="s">
        <v>325</v>
      </c>
    </row>
    <row r="6" spans="1:2" x14ac:dyDescent="0.35">
      <c r="A6" s="287">
        <v>5</v>
      </c>
      <c r="B6" s="287" t="s">
        <v>326</v>
      </c>
    </row>
    <row r="7" spans="1:2" x14ac:dyDescent="0.35">
      <c r="A7" s="287">
        <v>6</v>
      </c>
      <c r="B7" s="287" t="s">
        <v>327</v>
      </c>
    </row>
    <row r="8" spans="1:2" x14ac:dyDescent="0.35">
      <c r="A8" s="287">
        <v>7</v>
      </c>
      <c r="B8" s="287" t="s">
        <v>328</v>
      </c>
    </row>
    <row r="9" spans="1:2" x14ac:dyDescent="0.35">
      <c r="A9" s="287">
        <v>8</v>
      </c>
      <c r="B9" s="287" t="s">
        <v>329</v>
      </c>
    </row>
    <row r="10" spans="1:2" x14ac:dyDescent="0.35">
      <c r="A10" s="287">
        <v>9</v>
      </c>
      <c r="B10" s="287" t="s">
        <v>330</v>
      </c>
    </row>
    <row r="11" spans="1:2" x14ac:dyDescent="0.35">
      <c r="A11" s="287">
        <v>10</v>
      </c>
      <c r="B11" s="287" t="s">
        <v>331</v>
      </c>
    </row>
    <row r="12" spans="1:2" x14ac:dyDescent="0.35">
      <c r="A12" s="287">
        <v>11</v>
      </c>
      <c r="B12" s="287" t="s">
        <v>332</v>
      </c>
    </row>
    <row r="13" spans="1:2" x14ac:dyDescent="0.35">
      <c r="A13" s="287">
        <v>12</v>
      </c>
      <c r="B13" s="287" t="s">
        <v>333</v>
      </c>
    </row>
    <row r="14" spans="1:2" x14ac:dyDescent="0.35">
      <c r="A14" s="287">
        <v>13</v>
      </c>
      <c r="B14" s="287" t="s">
        <v>334</v>
      </c>
    </row>
    <row r="15" spans="1:2" x14ac:dyDescent="0.35">
      <c r="A15" s="287">
        <v>14</v>
      </c>
      <c r="B15" s="287" t="s">
        <v>335</v>
      </c>
    </row>
    <row r="16" spans="1:2" x14ac:dyDescent="0.35">
      <c r="A16" s="287">
        <v>15</v>
      </c>
      <c r="B16" s="287" t="s">
        <v>336</v>
      </c>
    </row>
    <row r="17" spans="1:2" x14ac:dyDescent="0.35">
      <c r="A17" s="287">
        <v>16</v>
      </c>
      <c r="B17" s="287" t="s">
        <v>337</v>
      </c>
    </row>
    <row r="18" spans="1:2" x14ac:dyDescent="0.35">
      <c r="A18" s="287">
        <v>17</v>
      </c>
      <c r="B18" s="287" t="s">
        <v>338</v>
      </c>
    </row>
    <row r="19" spans="1:2" x14ac:dyDescent="0.35">
      <c r="A19" s="287">
        <v>18</v>
      </c>
      <c r="B19" s="287" t="s">
        <v>339</v>
      </c>
    </row>
    <row r="20" spans="1:2" x14ac:dyDescent="0.35">
      <c r="A20" s="287">
        <v>19</v>
      </c>
      <c r="B20" s="287" t="s">
        <v>340</v>
      </c>
    </row>
    <row r="21" spans="1:2" x14ac:dyDescent="0.35">
      <c r="A21" s="287">
        <v>20</v>
      </c>
      <c r="B21" s="287" t="s">
        <v>341</v>
      </c>
    </row>
    <row r="22" spans="1:2" x14ac:dyDescent="0.35">
      <c r="A22" s="287">
        <v>21</v>
      </c>
      <c r="B22" s="287" t="s">
        <v>342</v>
      </c>
    </row>
    <row r="23" spans="1:2" x14ac:dyDescent="0.35">
      <c r="A23" s="287">
        <v>22</v>
      </c>
      <c r="B23" s="287" t="s">
        <v>343</v>
      </c>
    </row>
    <row r="24" spans="1:2" x14ac:dyDescent="0.35">
      <c r="A24" s="287">
        <v>23</v>
      </c>
      <c r="B24" s="287" t="s">
        <v>344</v>
      </c>
    </row>
    <row r="25" spans="1:2" x14ac:dyDescent="0.35">
      <c r="A25" s="287">
        <v>24</v>
      </c>
      <c r="B25" s="287" t="s">
        <v>345</v>
      </c>
    </row>
    <row r="26" spans="1:2" x14ac:dyDescent="0.35">
      <c r="A26" s="287">
        <v>25</v>
      </c>
      <c r="B26" s="287" t="s">
        <v>346</v>
      </c>
    </row>
  </sheetData>
  <sheetProtection algorithmName="SHA-512" hashValue="BnAOuo5X3M5WFQrOJkBOR5oNK0jJVHuA/ex6YuNiV3Q1yh9wgUJblBp/G5ueTSg5tg5SksHF5x77H1AKzONz5A==" saltValue="y7RrCQO0FuFo+3KLbCkJ4g=="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EDBC-866C-47B1-9A3B-FE859B58A514}">
  <sheetPr codeName="Sheet15"/>
  <dimension ref="B1:Q26"/>
  <sheetViews>
    <sheetView topLeftCell="K1" zoomScale="80" zoomScaleNormal="80" workbookViewId="0">
      <selection activeCell="P19" sqref="P19"/>
    </sheetView>
  </sheetViews>
  <sheetFormatPr defaultColWidth="8.7265625" defaultRowHeight="15.5" x14ac:dyDescent="0.35"/>
  <cols>
    <col min="1" max="2" width="8.7265625" style="287"/>
    <col min="3" max="3" width="80.1796875" style="287" bestFit="1" customWidth="1"/>
    <col min="4" max="4" width="20.1796875" style="287" bestFit="1" customWidth="1"/>
    <col min="5" max="5" width="12.26953125" style="287" bestFit="1" customWidth="1"/>
    <col min="6" max="6" width="15.54296875" style="287" customWidth="1"/>
    <col min="7" max="7" width="74" style="287" bestFit="1" customWidth="1"/>
    <col min="8" max="9" width="8.7265625" style="287"/>
    <col min="10" max="10" width="11.453125" style="287" bestFit="1" customWidth="1"/>
    <col min="11" max="11" width="8.7265625" style="287"/>
    <col min="12" max="12" width="74" style="287" bestFit="1" customWidth="1"/>
    <col min="13" max="15" width="8.7265625" style="287"/>
    <col min="16" max="16" width="88.1796875" style="287" bestFit="1" customWidth="1"/>
    <col min="17" max="16384" width="8.7265625" style="287"/>
  </cols>
  <sheetData>
    <row r="1" spans="2:17" x14ac:dyDescent="0.35">
      <c r="D1" s="287" t="s">
        <v>375</v>
      </c>
      <c r="E1" s="287" t="s">
        <v>372</v>
      </c>
      <c r="F1" s="287" t="s">
        <v>373</v>
      </c>
      <c r="J1" s="287" t="s">
        <v>371</v>
      </c>
      <c r="M1" s="416" t="s">
        <v>414</v>
      </c>
      <c r="N1" s="416" t="s">
        <v>413</v>
      </c>
    </row>
    <row r="2" spans="2:17" x14ac:dyDescent="0.35">
      <c r="B2" s="287">
        <v>1</v>
      </c>
      <c r="C2" s="287" t="s">
        <v>347</v>
      </c>
      <c r="D2" s="287">
        <f>LEN(C2)</f>
        <v>31</v>
      </c>
      <c r="E2" s="287">
        <f>D2-6</f>
        <v>25</v>
      </c>
      <c r="F2" s="287">
        <f>E2-2</f>
        <v>23</v>
      </c>
      <c r="G2" s="287" t="str">
        <f>LEFT(C2,F2)</f>
        <v>North and East Scotland</v>
      </c>
      <c r="H2" s="287" t="str">
        <f t="shared" ref="H2:H18" si="0">RIGHT(C2,6)</f>
        <v xml:space="preserve">1,550 </v>
      </c>
      <c r="I2" s="287">
        <f>VALUE(H2)</f>
        <v>1550</v>
      </c>
      <c r="J2" s="287">
        <v>1550</v>
      </c>
      <c r="L2" s="415" t="str">
        <f>G2</f>
        <v>North and East Scotland</v>
      </c>
      <c r="M2" s="415">
        <v>1900</v>
      </c>
      <c r="N2" s="287">
        <v>1550</v>
      </c>
      <c r="P2" s="287" t="s">
        <v>322</v>
      </c>
      <c r="Q2" s="287" t="b">
        <f>L2=P2</f>
        <v>1</v>
      </c>
    </row>
    <row r="3" spans="2:17" x14ac:dyDescent="0.35">
      <c r="B3" s="287">
        <v>2</v>
      </c>
      <c r="C3" s="287" t="s">
        <v>348</v>
      </c>
      <c r="D3" s="287">
        <f t="shared" ref="D3:D26" si="1">LEN(C3)</f>
        <v>31</v>
      </c>
      <c r="E3" s="287">
        <f t="shared" ref="E3:E25" si="2">D3-6</f>
        <v>25</v>
      </c>
      <c r="F3" s="287">
        <f t="shared" ref="F3:F26" si="3">E3-2</f>
        <v>23</v>
      </c>
      <c r="G3" s="287" t="str">
        <f t="shared" ref="G3:G26" si="4">LEFT(C3,F3)</f>
        <v>South and West Scotland</v>
      </c>
      <c r="H3" s="287" t="str">
        <f t="shared" si="0"/>
        <v xml:space="preserve">1,600 </v>
      </c>
      <c r="I3" s="287">
        <f t="shared" ref="I3:I26" si="5">VALUE(H3)</f>
        <v>1600</v>
      </c>
      <c r="J3" s="287">
        <v>1600</v>
      </c>
      <c r="L3" s="415" t="str">
        <f t="shared" ref="L3:L26" si="6">G3</f>
        <v>South and West Scotland</v>
      </c>
      <c r="M3" s="415">
        <v>1800</v>
      </c>
      <c r="N3" s="287">
        <v>1600</v>
      </c>
      <c r="P3" s="287" t="s">
        <v>415</v>
      </c>
      <c r="Q3" s="287" t="b">
        <f t="shared" ref="Q3:Q26" si="7">L3=P3</f>
        <v>1</v>
      </c>
    </row>
    <row r="4" spans="2:17" x14ac:dyDescent="0.35">
      <c r="B4" s="287">
        <v>3</v>
      </c>
      <c r="C4" s="287" t="s">
        <v>349</v>
      </c>
      <c r="D4" s="287">
        <f t="shared" si="1"/>
        <v>13</v>
      </c>
      <c r="E4" s="287">
        <f t="shared" si="2"/>
        <v>7</v>
      </c>
      <c r="F4" s="287">
        <f t="shared" si="3"/>
        <v>5</v>
      </c>
      <c r="G4" s="287" t="str">
        <f t="shared" si="4"/>
        <v>Wales</v>
      </c>
      <c r="H4" s="287" t="str">
        <f t="shared" si="0"/>
        <v xml:space="preserve">1,950 </v>
      </c>
      <c r="I4" s="287">
        <f t="shared" si="5"/>
        <v>1950</v>
      </c>
      <c r="J4" s="287">
        <v>1950</v>
      </c>
      <c r="L4" s="415" t="str">
        <f t="shared" si="6"/>
        <v>Wales</v>
      </c>
      <c r="M4" s="415">
        <v>2200</v>
      </c>
      <c r="N4" s="287">
        <v>1950</v>
      </c>
      <c r="P4" s="287" t="s">
        <v>324</v>
      </c>
      <c r="Q4" s="287" t="b">
        <f t="shared" si="7"/>
        <v>1</v>
      </c>
    </row>
    <row r="5" spans="2:17" x14ac:dyDescent="0.35">
      <c r="B5" s="287">
        <v>4</v>
      </c>
      <c r="C5" s="287" t="s">
        <v>350</v>
      </c>
      <c r="D5" s="287">
        <f t="shared" si="1"/>
        <v>32</v>
      </c>
      <c r="E5" s="287">
        <f t="shared" si="2"/>
        <v>26</v>
      </c>
      <c r="F5" s="287">
        <f t="shared" si="3"/>
        <v>24</v>
      </c>
      <c r="G5" s="287" t="str">
        <f t="shared" si="4"/>
        <v>North East &amp; Tees Valley</v>
      </c>
      <c r="H5" s="287" t="str">
        <f t="shared" si="0"/>
        <v xml:space="preserve">2,300 </v>
      </c>
      <c r="I5" s="287">
        <f t="shared" si="5"/>
        <v>2300</v>
      </c>
      <c r="J5" s="287">
        <v>2300</v>
      </c>
      <c r="L5" s="415" t="str">
        <f t="shared" si="6"/>
        <v>North East &amp; Tees Valley</v>
      </c>
      <c r="M5" s="415">
        <v>2500</v>
      </c>
      <c r="N5" s="287">
        <v>2300</v>
      </c>
      <c r="P5" s="287" t="s">
        <v>325</v>
      </c>
      <c r="Q5" s="287" t="b">
        <f t="shared" si="7"/>
        <v>1</v>
      </c>
    </row>
    <row r="6" spans="2:17" x14ac:dyDescent="0.35">
      <c r="B6" s="287">
        <v>5</v>
      </c>
      <c r="C6" s="287" t="s">
        <v>351</v>
      </c>
      <c r="D6" s="287">
        <f t="shared" si="1"/>
        <v>36</v>
      </c>
      <c r="E6" s="287">
        <f t="shared" si="2"/>
        <v>30</v>
      </c>
      <c r="F6" s="287">
        <f t="shared" si="3"/>
        <v>28</v>
      </c>
      <c r="G6" s="287" t="str">
        <f t="shared" si="4"/>
        <v>Cumbria &amp; Greater Lancashire</v>
      </c>
      <c r="H6" s="287" t="str">
        <f t="shared" si="0"/>
        <v xml:space="preserve">1,650 </v>
      </c>
      <c r="I6" s="287">
        <f t="shared" si="5"/>
        <v>1650</v>
      </c>
      <c r="J6" s="287">
        <v>1650</v>
      </c>
      <c r="L6" s="415" t="str">
        <f t="shared" si="6"/>
        <v>Cumbria &amp; Greater Lancashire</v>
      </c>
      <c r="M6" s="415">
        <v>1700</v>
      </c>
      <c r="N6" s="287">
        <v>1650</v>
      </c>
      <c r="P6" s="287" t="s">
        <v>326</v>
      </c>
      <c r="Q6" s="287" t="b">
        <f t="shared" si="7"/>
        <v>1</v>
      </c>
    </row>
    <row r="7" spans="2:17" x14ac:dyDescent="0.35">
      <c r="B7" s="287">
        <v>6</v>
      </c>
      <c r="C7" s="287" t="s">
        <v>352</v>
      </c>
      <c r="D7" s="287">
        <f t="shared" si="1"/>
        <v>46</v>
      </c>
      <c r="E7" s="287">
        <f t="shared" si="2"/>
        <v>40</v>
      </c>
      <c r="F7" s="287">
        <f t="shared" si="3"/>
        <v>38</v>
      </c>
      <c r="G7" s="287" t="str">
        <f t="shared" si="4"/>
        <v>Lincolnshire, East and North Yorkshire</v>
      </c>
      <c r="H7" s="287" t="str">
        <f t="shared" si="0"/>
        <v xml:space="preserve">1,500 </v>
      </c>
      <c r="I7" s="287">
        <f t="shared" si="5"/>
        <v>1500</v>
      </c>
      <c r="J7" s="287">
        <v>1500</v>
      </c>
      <c r="L7" s="415" t="str">
        <f t="shared" si="6"/>
        <v>Lincolnshire, East and North Yorkshire</v>
      </c>
      <c r="M7" s="415">
        <v>1700</v>
      </c>
      <c r="N7" s="287">
        <v>1500</v>
      </c>
      <c r="P7" s="287" t="s">
        <v>327</v>
      </c>
      <c r="Q7" s="287" t="b">
        <f t="shared" si="7"/>
        <v>1</v>
      </c>
    </row>
    <row r="8" spans="2:17" x14ac:dyDescent="0.35">
      <c r="B8" s="287">
        <v>7</v>
      </c>
      <c r="C8" s="287" t="s">
        <v>353</v>
      </c>
      <c r="D8" s="287">
        <f t="shared" si="1"/>
        <v>18</v>
      </c>
      <c r="E8" s="287">
        <f t="shared" si="2"/>
        <v>12</v>
      </c>
      <c r="F8" s="287">
        <f t="shared" si="3"/>
        <v>10</v>
      </c>
      <c r="G8" s="287" t="str">
        <f t="shared" si="4"/>
        <v>Merseyside</v>
      </c>
      <c r="H8" s="287" t="str">
        <f t="shared" si="0"/>
        <v xml:space="preserve">1,700 </v>
      </c>
      <c r="I8" s="287">
        <f t="shared" si="5"/>
        <v>1700</v>
      </c>
      <c r="J8" s="287">
        <v>1700</v>
      </c>
      <c r="L8" s="415" t="str">
        <f t="shared" si="6"/>
        <v>Merseyside</v>
      </c>
      <c r="M8" s="415">
        <v>1900</v>
      </c>
      <c r="N8" s="287">
        <v>1700</v>
      </c>
      <c r="P8" s="287" t="s">
        <v>328</v>
      </c>
      <c r="Q8" s="287" t="b">
        <f t="shared" si="7"/>
        <v>1</v>
      </c>
    </row>
    <row r="9" spans="2:17" x14ac:dyDescent="0.35">
      <c r="B9" s="287">
        <v>8</v>
      </c>
      <c r="C9" s="287" t="s">
        <v>354</v>
      </c>
      <c r="D9" s="287">
        <f t="shared" si="1"/>
        <v>26</v>
      </c>
      <c r="E9" s="287">
        <f t="shared" si="2"/>
        <v>20</v>
      </c>
      <c r="F9" s="287">
        <f t="shared" si="3"/>
        <v>18</v>
      </c>
      <c r="G9" s="287" t="str">
        <f t="shared" si="4"/>
        <v>Greater Manchester</v>
      </c>
      <c r="H9" s="287" t="str">
        <f t="shared" si="0"/>
        <v xml:space="preserve">3,300 </v>
      </c>
      <c r="I9" s="287">
        <f t="shared" si="5"/>
        <v>3300</v>
      </c>
      <c r="J9" s="287">
        <v>3300</v>
      </c>
      <c r="L9" s="415" t="str">
        <f t="shared" si="6"/>
        <v>Greater Manchester</v>
      </c>
      <c r="M9" s="415">
        <v>3600</v>
      </c>
      <c r="N9" s="287">
        <v>3300</v>
      </c>
      <c r="P9" s="287" t="s">
        <v>329</v>
      </c>
      <c r="Q9" s="287" t="b">
        <f t="shared" si="7"/>
        <v>1</v>
      </c>
    </row>
    <row r="10" spans="2:17" x14ac:dyDescent="0.35">
      <c r="B10" s="287">
        <v>9</v>
      </c>
      <c r="C10" s="287" t="s">
        <v>355</v>
      </c>
      <c r="D10" s="287">
        <f t="shared" si="1"/>
        <v>22</v>
      </c>
      <c r="E10" s="287">
        <f t="shared" si="2"/>
        <v>16</v>
      </c>
      <c r="F10" s="287">
        <f t="shared" si="3"/>
        <v>14</v>
      </c>
      <c r="G10" s="287" t="str">
        <f t="shared" si="4"/>
        <v>West Yorkshire</v>
      </c>
      <c r="H10" s="287" t="str">
        <f t="shared" si="0"/>
        <v xml:space="preserve">3,300 </v>
      </c>
      <c r="I10" s="287">
        <f t="shared" si="5"/>
        <v>3300</v>
      </c>
      <c r="J10" s="287">
        <v>3300</v>
      </c>
      <c r="L10" s="415" t="str">
        <f t="shared" si="6"/>
        <v>West Yorkshire</v>
      </c>
      <c r="M10" s="415">
        <v>3600</v>
      </c>
      <c r="N10" s="287">
        <v>3300</v>
      </c>
      <c r="P10" s="287" t="s">
        <v>330</v>
      </c>
      <c r="Q10" s="287" t="b">
        <f t="shared" si="7"/>
        <v>1</v>
      </c>
    </row>
    <row r="11" spans="2:17" x14ac:dyDescent="0.35">
      <c r="B11" s="287">
        <v>10</v>
      </c>
      <c r="C11" s="287" t="s">
        <v>356</v>
      </c>
      <c r="D11" s="287">
        <f t="shared" si="1"/>
        <v>23</v>
      </c>
      <c r="E11" s="287">
        <f t="shared" si="2"/>
        <v>17</v>
      </c>
      <c r="F11" s="287">
        <f t="shared" si="3"/>
        <v>15</v>
      </c>
      <c r="G11" s="287" t="str">
        <f t="shared" si="4"/>
        <v>South Yorkshire</v>
      </c>
      <c r="H11" s="287" t="str">
        <f t="shared" si="0"/>
        <v xml:space="preserve">1,550 </v>
      </c>
      <c r="I11" s="287">
        <f t="shared" si="5"/>
        <v>1550</v>
      </c>
      <c r="J11" s="287">
        <v>1550</v>
      </c>
      <c r="L11" s="415" t="str">
        <f t="shared" si="6"/>
        <v>South Yorkshire</v>
      </c>
      <c r="M11" s="415">
        <v>1700</v>
      </c>
      <c r="N11" s="287">
        <v>1550</v>
      </c>
      <c r="P11" s="287" t="s">
        <v>331</v>
      </c>
      <c r="Q11" s="287" t="b">
        <f t="shared" si="7"/>
        <v>1</v>
      </c>
    </row>
    <row r="12" spans="2:17" x14ac:dyDescent="0.35">
      <c r="B12" s="287">
        <v>11</v>
      </c>
      <c r="C12" s="417" t="s">
        <v>420</v>
      </c>
      <c r="D12" s="287">
        <f t="shared" si="1"/>
        <v>44</v>
      </c>
      <c r="E12" s="287">
        <f t="shared" si="2"/>
        <v>38</v>
      </c>
      <c r="F12" s="287">
        <f t="shared" si="3"/>
        <v>36</v>
      </c>
      <c r="G12" s="287" t="str">
        <f t="shared" si="4"/>
        <v>The Shires, Cheshire and the Marches</v>
      </c>
      <c r="H12" s="287" t="str">
        <f t="shared" si="0"/>
        <v xml:space="preserve">2,300 </v>
      </c>
      <c r="I12" s="287">
        <f t="shared" si="5"/>
        <v>2300</v>
      </c>
      <c r="J12" s="287">
        <v>2300</v>
      </c>
      <c r="L12" s="415" t="str">
        <f t="shared" si="6"/>
        <v>The Shires, Cheshire and the Marches</v>
      </c>
      <c r="M12" s="415">
        <v>2600</v>
      </c>
      <c r="N12" s="287">
        <v>2300</v>
      </c>
      <c r="P12" s="287" t="s">
        <v>421</v>
      </c>
      <c r="Q12" s="287" t="b">
        <f t="shared" si="7"/>
        <v>1</v>
      </c>
    </row>
    <row r="13" spans="2:17" x14ac:dyDescent="0.35">
      <c r="B13" s="287">
        <v>12</v>
      </c>
      <c r="C13" s="287" t="s">
        <v>357</v>
      </c>
      <c r="D13" s="287">
        <f t="shared" si="1"/>
        <v>25</v>
      </c>
      <c r="E13" s="287">
        <f t="shared" si="2"/>
        <v>19</v>
      </c>
      <c r="F13" s="287">
        <f t="shared" si="3"/>
        <v>17</v>
      </c>
      <c r="G13" s="287" t="str">
        <f t="shared" si="4"/>
        <v>The Black Country</v>
      </c>
      <c r="H13" s="287" t="str">
        <f t="shared" si="0"/>
        <v xml:space="preserve">2,100 </v>
      </c>
      <c r="I13" s="287">
        <f t="shared" si="5"/>
        <v>2100</v>
      </c>
      <c r="J13" s="287">
        <v>2100</v>
      </c>
      <c r="L13" s="415" t="str">
        <f t="shared" si="6"/>
        <v>The Black Country</v>
      </c>
      <c r="M13" s="415">
        <v>2200</v>
      </c>
      <c r="N13" s="287">
        <v>2100</v>
      </c>
      <c r="P13" s="287" t="s">
        <v>333</v>
      </c>
      <c r="Q13" s="287" t="b">
        <f t="shared" si="7"/>
        <v>1</v>
      </c>
    </row>
    <row r="14" spans="2:17" x14ac:dyDescent="0.35">
      <c r="B14" s="287">
        <v>13</v>
      </c>
      <c r="C14" s="287" t="s">
        <v>358</v>
      </c>
      <c r="D14" s="287">
        <f t="shared" si="1"/>
        <v>39</v>
      </c>
      <c r="E14" s="287">
        <f t="shared" si="2"/>
        <v>33</v>
      </c>
      <c r="F14" s="287">
        <f t="shared" si="3"/>
        <v>31</v>
      </c>
      <c r="G14" s="287" t="str">
        <f t="shared" si="4"/>
        <v>Birmingham, Solihull &amp; Coventry</v>
      </c>
      <c r="H14" s="287" t="str">
        <f t="shared" si="0"/>
        <v xml:space="preserve">3,900 </v>
      </c>
      <c r="I14" s="287">
        <f t="shared" si="5"/>
        <v>3900</v>
      </c>
      <c r="J14" s="287">
        <v>3900</v>
      </c>
      <c r="L14" s="415" t="str">
        <f t="shared" si="6"/>
        <v>Birmingham, Solihull &amp; Coventry</v>
      </c>
      <c r="M14" s="415">
        <v>4200</v>
      </c>
      <c r="N14" s="287">
        <v>3900</v>
      </c>
      <c r="P14" s="287" t="s">
        <v>334</v>
      </c>
      <c r="Q14" s="287" t="b">
        <f t="shared" si="7"/>
        <v>1</v>
      </c>
    </row>
    <row r="15" spans="2:17" x14ac:dyDescent="0.35">
      <c r="B15" s="287">
        <v>14</v>
      </c>
      <c r="C15" s="287" t="s">
        <v>359</v>
      </c>
      <c r="D15" s="287">
        <f t="shared" si="1"/>
        <v>21</v>
      </c>
      <c r="E15" s="287">
        <f t="shared" si="2"/>
        <v>15</v>
      </c>
      <c r="F15" s="287">
        <f t="shared" si="3"/>
        <v>13</v>
      </c>
      <c r="G15" s="287" t="str">
        <f t="shared" si="4"/>
        <v>East Midlands</v>
      </c>
      <c r="H15" s="287" t="str">
        <f t="shared" si="0"/>
        <v xml:space="preserve">2,000 </v>
      </c>
      <c r="I15" s="287">
        <f t="shared" si="5"/>
        <v>2000</v>
      </c>
      <c r="J15" s="287">
        <v>2000</v>
      </c>
      <c r="L15" s="415" t="str">
        <f t="shared" si="6"/>
        <v>East Midlands</v>
      </c>
      <c r="M15" s="415">
        <v>2200</v>
      </c>
      <c r="N15" s="287">
        <v>2000</v>
      </c>
      <c r="P15" s="287" t="s">
        <v>335</v>
      </c>
      <c r="Q15" s="287" t="b">
        <f t="shared" si="7"/>
        <v>1</v>
      </c>
    </row>
    <row r="16" spans="2:17" x14ac:dyDescent="0.35">
      <c r="B16" s="287">
        <v>15</v>
      </c>
      <c r="C16" s="287" t="s">
        <v>360</v>
      </c>
      <c r="D16" s="287">
        <f t="shared" si="1"/>
        <v>92</v>
      </c>
      <c r="E16" s="287">
        <f t="shared" si="2"/>
        <v>86</v>
      </c>
      <c r="F16" s="287">
        <f t="shared" si="3"/>
        <v>84</v>
      </c>
      <c r="G16" s="287" t="str">
        <f t="shared" si="4"/>
        <v>Buckinghamshire, Berkshire and Oxfordshire, South Midlands, Leicestershire &amp; Rutland</v>
      </c>
      <c r="H16" s="287" t="str">
        <f t="shared" si="0"/>
        <v xml:space="preserve">3,250 </v>
      </c>
      <c r="I16" s="287">
        <f t="shared" si="5"/>
        <v>3250</v>
      </c>
      <c r="J16" s="287">
        <v>3250</v>
      </c>
      <c r="L16" s="415" t="str">
        <f t="shared" si="6"/>
        <v>Buckinghamshire, Berkshire and Oxfordshire, South Midlands, Leicestershire &amp; Rutland</v>
      </c>
      <c r="M16" s="415">
        <v>3500</v>
      </c>
      <c r="N16" s="287">
        <v>3250</v>
      </c>
      <c r="P16" s="287" t="s">
        <v>336</v>
      </c>
      <c r="Q16" s="287" t="b">
        <f t="shared" si="7"/>
        <v>1</v>
      </c>
    </row>
    <row r="17" spans="2:17" x14ac:dyDescent="0.35">
      <c r="B17" s="287">
        <v>16</v>
      </c>
      <c r="C17" s="287" t="s">
        <v>361</v>
      </c>
      <c r="D17" s="287">
        <f t="shared" si="1"/>
        <v>57</v>
      </c>
      <c r="E17" s="287">
        <f t="shared" si="2"/>
        <v>51</v>
      </c>
      <c r="F17" s="287">
        <f t="shared" si="3"/>
        <v>49</v>
      </c>
      <c r="G17" s="287" t="str">
        <f t="shared" si="4"/>
        <v>Cambridgeshire, Peterborough, Norfolk and Suffolk</v>
      </c>
      <c r="H17" s="287" t="str">
        <f t="shared" si="0"/>
        <v xml:space="preserve">1,350 </v>
      </c>
      <c r="I17" s="287">
        <f t="shared" si="5"/>
        <v>1350</v>
      </c>
      <c r="J17" s="287">
        <v>1350</v>
      </c>
      <c r="L17" s="415" t="str">
        <f t="shared" si="6"/>
        <v>Cambridgeshire, Peterborough, Norfolk and Suffolk</v>
      </c>
      <c r="M17" s="415">
        <v>1500</v>
      </c>
      <c r="N17" s="287">
        <v>1350</v>
      </c>
      <c r="P17" s="287" t="s">
        <v>337</v>
      </c>
      <c r="Q17" s="287" t="b">
        <f t="shared" si="7"/>
        <v>1</v>
      </c>
    </row>
    <row r="18" spans="2:17" x14ac:dyDescent="0.35">
      <c r="B18" s="287">
        <v>17</v>
      </c>
      <c r="C18" s="287" t="s">
        <v>362</v>
      </c>
      <c r="D18" s="287">
        <f t="shared" si="1"/>
        <v>29</v>
      </c>
      <c r="E18" s="287">
        <f t="shared" si="2"/>
        <v>23</v>
      </c>
      <c r="F18" s="287">
        <f t="shared" si="3"/>
        <v>21</v>
      </c>
      <c r="G18" s="287" t="str">
        <f t="shared" si="4"/>
        <v>Hertfordshire &amp; Essex</v>
      </c>
      <c r="H18" s="287" t="str">
        <f t="shared" si="0"/>
        <v xml:space="preserve">1,900 </v>
      </c>
      <c r="I18" s="287">
        <f t="shared" si="5"/>
        <v>1900</v>
      </c>
      <c r="J18" s="287">
        <v>1900</v>
      </c>
      <c r="L18" s="415" t="str">
        <f t="shared" si="6"/>
        <v>Hertfordshire &amp; Essex</v>
      </c>
      <c r="M18" s="415">
        <v>2100</v>
      </c>
      <c r="N18" s="287">
        <v>1900</v>
      </c>
      <c r="P18" s="287" t="s">
        <v>338</v>
      </c>
      <c r="Q18" s="287" t="b">
        <f t="shared" si="7"/>
        <v>1</v>
      </c>
    </row>
    <row r="19" spans="2:17" x14ac:dyDescent="0.35">
      <c r="B19" s="287">
        <v>18</v>
      </c>
      <c r="C19" s="287" t="s">
        <v>363</v>
      </c>
      <c r="D19" s="287">
        <f t="shared" si="1"/>
        <v>24</v>
      </c>
      <c r="E19" s="287">
        <f>D19-4</f>
        <v>20</v>
      </c>
      <c r="F19" s="287">
        <f t="shared" si="3"/>
        <v>18</v>
      </c>
      <c r="G19" s="287" t="str">
        <f t="shared" si="4"/>
        <v>Devon and Cornwall</v>
      </c>
      <c r="H19" s="287" t="str">
        <f>RIGHT(C19,4)</f>
        <v xml:space="preserve">900 </v>
      </c>
      <c r="I19" s="287">
        <f t="shared" si="5"/>
        <v>900</v>
      </c>
      <c r="J19" s="287">
        <v>900</v>
      </c>
      <c r="L19" s="415" t="str">
        <f t="shared" si="6"/>
        <v>Devon and Cornwall</v>
      </c>
      <c r="M19" s="415">
        <v>1000</v>
      </c>
      <c r="N19" s="287">
        <v>900</v>
      </c>
      <c r="P19" s="287" t="s">
        <v>339</v>
      </c>
      <c r="Q19" s="287" t="b">
        <f t="shared" si="7"/>
        <v>1</v>
      </c>
    </row>
    <row r="20" spans="2:17" x14ac:dyDescent="0.35">
      <c r="B20" s="287">
        <v>19</v>
      </c>
      <c r="C20" s="287" t="s">
        <v>364</v>
      </c>
      <c r="D20" s="287">
        <f t="shared" si="1"/>
        <v>50</v>
      </c>
      <c r="E20" s="287">
        <f t="shared" si="2"/>
        <v>44</v>
      </c>
      <c r="F20" s="287">
        <f t="shared" si="3"/>
        <v>42</v>
      </c>
      <c r="G20" s="287" t="str">
        <f t="shared" si="4"/>
        <v>Somerset, Gloucestershire and West England</v>
      </c>
      <c r="H20" s="287" t="str">
        <f t="shared" ref="H20:H25" si="8">RIGHT(C20,6)</f>
        <v xml:space="preserve">1,250 </v>
      </c>
      <c r="I20" s="287">
        <f t="shared" si="5"/>
        <v>1250</v>
      </c>
      <c r="J20" s="287">
        <v>1250</v>
      </c>
      <c r="L20" s="415" t="str">
        <f t="shared" si="6"/>
        <v>Somerset, Gloucestershire and West England</v>
      </c>
      <c r="M20" s="415">
        <v>1300</v>
      </c>
      <c r="N20" s="287">
        <v>1250</v>
      </c>
      <c r="P20" s="287" t="s">
        <v>340</v>
      </c>
      <c r="Q20" s="287" t="b">
        <f t="shared" si="7"/>
        <v>1</v>
      </c>
    </row>
    <row r="21" spans="2:17" x14ac:dyDescent="0.35">
      <c r="B21" s="287">
        <v>20</v>
      </c>
      <c r="C21" s="287" t="s">
        <v>365</v>
      </c>
      <c r="D21" s="287">
        <f t="shared" si="1"/>
        <v>29</v>
      </c>
      <c r="E21" s="287">
        <f t="shared" si="2"/>
        <v>23</v>
      </c>
      <c r="F21" s="287">
        <f t="shared" si="3"/>
        <v>21</v>
      </c>
      <c r="G21" s="287" t="str">
        <f t="shared" si="4"/>
        <v>South Central England</v>
      </c>
      <c r="H21" s="287" t="str">
        <f t="shared" si="8"/>
        <v xml:space="preserve">1,850 </v>
      </c>
      <c r="I21" s="287">
        <f t="shared" si="5"/>
        <v>1850</v>
      </c>
      <c r="J21" s="287">
        <v>1850</v>
      </c>
      <c r="L21" s="415" t="str">
        <f t="shared" si="6"/>
        <v>South Central England</v>
      </c>
      <c r="M21" s="415">
        <v>2000</v>
      </c>
      <c r="N21" s="287">
        <v>1850</v>
      </c>
      <c r="P21" s="287" t="s">
        <v>341</v>
      </c>
      <c r="Q21" s="287" t="b">
        <f t="shared" si="7"/>
        <v>1</v>
      </c>
    </row>
    <row r="22" spans="2:17" x14ac:dyDescent="0.35">
      <c r="B22" s="287">
        <v>21</v>
      </c>
      <c r="C22" s="287" t="s">
        <v>366</v>
      </c>
      <c r="D22" s="287">
        <f t="shared" si="1"/>
        <v>30</v>
      </c>
      <c r="E22" s="287">
        <f t="shared" si="2"/>
        <v>24</v>
      </c>
      <c r="F22" s="287">
        <f t="shared" si="3"/>
        <v>22</v>
      </c>
      <c r="G22" s="287" t="str">
        <f t="shared" si="4"/>
        <v>Kent Surrey and Sussex</v>
      </c>
      <c r="H22" s="287" t="str">
        <f t="shared" si="8"/>
        <v xml:space="preserve">2,800 </v>
      </c>
      <c r="I22" s="287">
        <f t="shared" si="5"/>
        <v>2800</v>
      </c>
      <c r="J22" s="287">
        <v>2800</v>
      </c>
      <c r="L22" s="415" t="str">
        <f t="shared" si="6"/>
        <v>Kent Surrey and Sussex</v>
      </c>
      <c r="M22" s="415">
        <v>3100</v>
      </c>
      <c r="N22" s="287">
        <v>2800</v>
      </c>
      <c r="P22" s="287" t="s">
        <v>342</v>
      </c>
      <c r="Q22" s="287" t="b">
        <f t="shared" si="7"/>
        <v>1</v>
      </c>
    </row>
    <row r="23" spans="2:17" x14ac:dyDescent="0.35">
      <c r="B23" s="287">
        <v>22</v>
      </c>
      <c r="C23" s="287" t="s">
        <v>367</v>
      </c>
      <c r="D23" s="287">
        <f t="shared" si="1"/>
        <v>19</v>
      </c>
      <c r="E23" s="287">
        <f t="shared" si="2"/>
        <v>13</v>
      </c>
      <c r="F23" s="287">
        <f t="shared" si="3"/>
        <v>11</v>
      </c>
      <c r="G23" s="287" t="str">
        <f t="shared" si="4"/>
        <v>West London</v>
      </c>
      <c r="H23" s="287" t="str">
        <f t="shared" si="8"/>
        <v xml:space="preserve">2,100 </v>
      </c>
      <c r="I23" s="287">
        <f t="shared" si="5"/>
        <v>2100</v>
      </c>
      <c r="J23" s="287">
        <v>2100</v>
      </c>
      <c r="L23" s="415" t="str">
        <f t="shared" si="6"/>
        <v>West London</v>
      </c>
      <c r="M23" s="415">
        <v>2500</v>
      </c>
      <c r="N23" s="287">
        <v>2100</v>
      </c>
      <c r="P23" s="287" t="s">
        <v>416</v>
      </c>
      <c r="Q23" s="287" t="b">
        <f t="shared" si="7"/>
        <v>1</v>
      </c>
    </row>
    <row r="24" spans="2:17" x14ac:dyDescent="0.35">
      <c r="B24" s="287">
        <v>23</v>
      </c>
      <c r="C24" s="287" t="s">
        <v>368</v>
      </c>
      <c r="D24" s="287">
        <f t="shared" si="1"/>
        <v>34</v>
      </c>
      <c r="E24" s="287">
        <f t="shared" si="2"/>
        <v>28</v>
      </c>
      <c r="F24" s="287">
        <f t="shared" si="3"/>
        <v>26</v>
      </c>
      <c r="G24" s="287" t="str">
        <f t="shared" si="4"/>
        <v>East and South East London</v>
      </c>
      <c r="H24" s="287" t="str">
        <f t="shared" si="8"/>
        <v xml:space="preserve">2,800 </v>
      </c>
      <c r="I24" s="287">
        <f t="shared" si="5"/>
        <v>2800</v>
      </c>
      <c r="J24" s="287">
        <v>2800</v>
      </c>
      <c r="L24" s="415" t="str">
        <f t="shared" si="6"/>
        <v>East and South East London</v>
      </c>
      <c r="M24" s="415">
        <v>3400</v>
      </c>
      <c r="N24" s="287">
        <v>2800</v>
      </c>
      <c r="P24" s="287" t="s">
        <v>417</v>
      </c>
      <c r="Q24" s="287" t="b">
        <f t="shared" si="7"/>
        <v>1</v>
      </c>
    </row>
    <row r="25" spans="2:17" x14ac:dyDescent="0.35">
      <c r="B25" s="287">
        <v>24</v>
      </c>
      <c r="C25" s="287" t="s">
        <v>369</v>
      </c>
      <c r="D25" s="287">
        <f t="shared" si="1"/>
        <v>22</v>
      </c>
      <c r="E25" s="287">
        <f t="shared" si="2"/>
        <v>16</v>
      </c>
      <c r="F25" s="287">
        <f t="shared" si="3"/>
        <v>14</v>
      </c>
      <c r="G25" s="287" t="str">
        <f t="shared" si="4"/>
        <v>Central London</v>
      </c>
      <c r="H25" s="287" t="str">
        <f t="shared" si="8"/>
        <v xml:space="preserve">2,850 </v>
      </c>
      <c r="I25" s="287">
        <f t="shared" si="5"/>
        <v>2850</v>
      </c>
      <c r="J25" s="287">
        <v>2850</v>
      </c>
      <c r="L25" s="415" t="str">
        <f>G25</f>
        <v>Central London</v>
      </c>
      <c r="M25" s="415">
        <v>3800</v>
      </c>
      <c r="N25" s="287">
        <v>2850</v>
      </c>
      <c r="P25" s="287" t="s">
        <v>418</v>
      </c>
      <c r="Q25" s="287" t="b">
        <f t="shared" si="7"/>
        <v>1</v>
      </c>
    </row>
    <row r="26" spans="2:17" x14ac:dyDescent="0.35">
      <c r="B26" s="287">
        <v>25</v>
      </c>
      <c r="C26" s="287" t="s">
        <v>370</v>
      </c>
      <c r="D26" s="287">
        <f t="shared" si="1"/>
        <v>23</v>
      </c>
      <c r="E26" s="287">
        <f>D26-4</f>
        <v>19</v>
      </c>
      <c r="F26" s="287">
        <f t="shared" si="3"/>
        <v>17</v>
      </c>
      <c r="G26" s="287" t="str">
        <f t="shared" si="4"/>
        <v>South West London</v>
      </c>
      <c r="H26" s="287" t="str">
        <f>RIGHT(C26,4)</f>
        <v xml:space="preserve">900 </v>
      </c>
      <c r="I26" s="287">
        <f t="shared" si="5"/>
        <v>900</v>
      </c>
      <c r="J26" s="287">
        <v>900</v>
      </c>
      <c r="L26" s="415" t="str">
        <f t="shared" si="6"/>
        <v>South West London</v>
      </c>
      <c r="M26" s="415">
        <v>1100</v>
      </c>
      <c r="N26" s="287">
        <v>900</v>
      </c>
      <c r="P26" s="287" t="s">
        <v>419</v>
      </c>
      <c r="Q26" s="287" t="b">
        <f t="shared" si="7"/>
        <v>1</v>
      </c>
    </row>
  </sheetData>
  <sheetProtection algorithmName="SHA-512" hashValue="a0U4p/3jqpEireqKqNAZWEBOo+T4xDSW0W0nNXnBSgc4XynCUZbqWOKh2qVRe8FyrnkOQEW+Lr67tuKhBfSsoA==" saltValue="ZKwdZAUsFPDv2+7WOHEsAQ==" spinCount="100000" sheet="1" objects="1" scenarios="1"/>
  <pageMargins left="0.7" right="0.7" top="0.75" bottom="0.75" header="0.3" footer="0.3"/>
  <ignoredErrors>
    <ignoredError sqref="H19 E19"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BD38-200D-49F6-87E3-FA490B80ED36}">
  <sheetPr codeName="Sheet8"/>
  <dimension ref="A1:AB287"/>
  <sheetViews>
    <sheetView topLeftCell="A51" zoomScale="90" zoomScaleNormal="90" workbookViewId="0">
      <selection activeCell="C62" sqref="C62:Z62"/>
    </sheetView>
  </sheetViews>
  <sheetFormatPr defaultColWidth="0" defaultRowHeight="12.5" zeroHeight="1" x14ac:dyDescent="0.25"/>
  <cols>
    <col min="1" max="1" width="10.453125" style="123" customWidth="1"/>
    <col min="2" max="2" width="8.54296875" style="123" customWidth="1"/>
    <col min="3" max="3" width="32.81640625" style="123" customWidth="1"/>
    <col min="4" max="4" width="21.26953125" style="123" customWidth="1"/>
    <col min="5" max="8" width="10.453125" style="123" customWidth="1"/>
    <col min="9" max="9" width="12.54296875" style="123" customWidth="1"/>
    <col min="10" max="12" width="10.453125" style="123" customWidth="1"/>
    <col min="13" max="13" width="12.26953125" style="123" customWidth="1"/>
    <col min="14" max="17" width="10.453125" style="123" customWidth="1"/>
    <col min="18" max="18" width="16.453125" style="123" customWidth="1"/>
    <col min="19" max="19" width="10.453125" style="123" customWidth="1"/>
    <col min="20" max="20" width="16.54296875" style="123" customWidth="1"/>
    <col min="21" max="21" width="14.7265625" style="123" customWidth="1"/>
    <col min="22" max="22" width="10.453125" style="123" customWidth="1"/>
    <col min="23" max="23" width="6.7265625" style="123" customWidth="1"/>
    <col min="24" max="24" width="13.54296875" style="123" customWidth="1"/>
    <col min="25" max="25" width="13.453125" style="123" customWidth="1"/>
    <col min="26" max="28" width="9.1796875" style="123" customWidth="1"/>
    <col min="29" max="16384" width="9.1796875" style="123" hidden="1"/>
  </cols>
  <sheetData>
    <row r="1" spans="1:27" s="98" customFormat="1" ht="30" customHeight="1" x14ac:dyDescent="0.35">
      <c r="K1" s="99"/>
      <c r="P1" s="100"/>
    </row>
    <row r="2" spans="1:27" s="98" customFormat="1" ht="39" customHeight="1" x14ac:dyDescent="0.35">
      <c r="B2" s="526" t="s">
        <v>13</v>
      </c>
      <c r="C2" s="526"/>
      <c r="D2" s="526"/>
      <c r="E2" s="526"/>
      <c r="F2" s="526"/>
      <c r="G2" s="526"/>
      <c r="H2" s="526"/>
      <c r="I2" s="526"/>
      <c r="J2" s="526"/>
      <c r="K2" s="526"/>
      <c r="L2" s="526"/>
      <c r="M2" s="526"/>
      <c r="N2" s="526"/>
      <c r="O2" s="526"/>
      <c r="P2" s="526"/>
      <c r="Q2" s="526"/>
      <c r="R2" s="526"/>
      <c r="S2" s="101"/>
      <c r="T2" s="187"/>
      <c r="U2" s="187"/>
      <c r="V2" s="187"/>
      <c r="W2" s="187"/>
      <c r="X2" s="187"/>
      <c r="Y2" s="187"/>
      <c r="Z2" s="187"/>
      <c r="AA2" s="187"/>
    </row>
    <row r="3" spans="1:27" s="98" customFormat="1" ht="15" customHeight="1" thickBot="1" x14ac:dyDescent="0.4">
      <c r="P3" s="102"/>
      <c r="Q3" s="103"/>
      <c r="R3" s="104"/>
    </row>
    <row r="4" spans="1:27" s="98" customFormat="1" ht="30" customHeight="1" thickBot="1" x14ac:dyDescent="0.4">
      <c r="B4" s="517" t="s">
        <v>14</v>
      </c>
      <c r="C4" s="517"/>
      <c r="D4" s="517"/>
      <c r="E4" s="517"/>
      <c r="F4" s="517"/>
      <c r="G4" s="517"/>
      <c r="H4" s="517"/>
      <c r="I4" s="517"/>
      <c r="J4" s="517"/>
      <c r="K4" s="517"/>
      <c r="L4" s="517"/>
      <c r="M4" s="517"/>
      <c r="N4" s="517"/>
      <c r="O4" s="517"/>
      <c r="P4" s="517"/>
      <c r="Q4" s="517"/>
      <c r="R4" s="517"/>
      <c r="S4" s="106"/>
    </row>
    <row r="5" spans="1:27" s="107" customFormat="1" ht="15.65" customHeight="1" x14ac:dyDescent="0.35">
      <c r="A5" s="98"/>
    </row>
    <row r="6" spans="1:27" s="107" customFormat="1" ht="30" customHeight="1" x14ac:dyDescent="0.35">
      <c r="B6" s="116" t="s">
        <v>15</v>
      </c>
    </row>
    <row r="7" spans="1:27" s="107" customFormat="1" ht="20.149999999999999" customHeight="1" x14ac:dyDescent="0.35">
      <c r="B7" s="117" t="s">
        <v>16</v>
      </c>
      <c r="C7" s="114" t="s">
        <v>17</v>
      </c>
    </row>
    <row r="8" spans="1:27" s="107" customFormat="1" ht="9.65" customHeight="1" x14ac:dyDescent="0.35">
      <c r="B8" s="117"/>
    </row>
    <row r="9" spans="1:27" s="107" customFormat="1" ht="21.65" customHeight="1" x14ac:dyDescent="0.35">
      <c r="B9" s="116" t="s">
        <v>18</v>
      </c>
    </row>
    <row r="10" spans="1:27" s="114" customFormat="1" ht="23.15" customHeight="1" x14ac:dyDescent="0.35">
      <c r="B10" s="117"/>
    </row>
    <row r="11" spans="1:27" s="117" customFormat="1" ht="19.5" customHeight="1" x14ac:dyDescent="0.35">
      <c r="B11" s="117" t="s">
        <v>16</v>
      </c>
      <c r="C11" s="114" t="s">
        <v>19</v>
      </c>
    </row>
    <row r="12" spans="1:27" s="107" customFormat="1" ht="17.149999999999999" customHeight="1" x14ac:dyDescent="0.35">
      <c r="B12" s="117"/>
      <c r="C12" s="117" t="s">
        <v>16</v>
      </c>
      <c r="D12" s="114" t="s">
        <v>253</v>
      </c>
    </row>
    <row r="13" spans="1:27" s="107" customFormat="1" ht="17.149999999999999" customHeight="1" x14ac:dyDescent="0.35">
      <c r="B13" s="117"/>
      <c r="C13" s="117" t="s">
        <v>16</v>
      </c>
      <c r="D13" s="114" t="s">
        <v>20</v>
      </c>
    </row>
    <row r="14" spans="1:27" s="107" customFormat="1" ht="17.149999999999999" customHeight="1" x14ac:dyDescent="0.35">
      <c r="B14" s="117"/>
      <c r="C14" s="117" t="s">
        <v>16</v>
      </c>
      <c r="D14" s="114" t="s">
        <v>21</v>
      </c>
    </row>
    <row r="15" spans="1:27" s="107" customFormat="1" ht="9" customHeight="1" x14ac:dyDescent="0.35">
      <c r="D15" s="114"/>
    </row>
    <row r="16" spans="1:27" s="107" customFormat="1" ht="24.75" customHeight="1" x14ac:dyDescent="0.35">
      <c r="B16" s="116" t="s">
        <v>254</v>
      </c>
      <c r="C16" s="116"/>
      <c r="D16" s="114"/>
    </row>
    <row r="17" spans="1:18" s="107" customFormat="1" ht="9" customHeight="1" x14ac:dyDescent="0.35">
      <c r="D17" s="114"/>
    </row>
    <row r="18" spans="1:18" s="107" customFormat="1" ht="20.149999999999999" customHeight="1" x14ac:dyDescent="0.35">
      <c r="B18" s="117" t="s">
        <v>16</v>
      </c>
      <c r="C18" s="114" t="s">
        <v>292</v>
      </c>
    </row>
    <row r="19" spans="1:18" s="107" customFormat="1" ht="20.149999999999999" customHeight="1" x14ac:dyDescent="0.35">
      <c r="B19" s="117"/>
      <c r="C19" s="114"/>
    </row>
    <row r="20" spans="1:18" s="107" customFormat="1" ht="35.15" customHeight="1" x14ac:dyDescent="0.35">
      <c r="A20" s="118"/>
      <c r="B20" s="116" t="s">
        <v>28</v>
      </c>
      <c r="C20" s="116" t="s">
        <v>29</v>
      </c>
    </row>
    <row r="21" spans="1:18" s="107" customFormat="1" ht="35.15" customHeight="1" x14ac:dyDescent="0.35">
      <c r="A21" s="118"/>
      <c r="B21" s="122" t="s">
        <v>16</v>
      </c>
      <c r="C21" s="107" t="s">
        <v>293</v>
      </c>
    </row>
    <row r="22" spans="1:18" s="229" customFormat="1" ht="35.15" customHeight="1" x14ac:dyDescent="0.35">
      <c r="A22" s="228"/>
      <c r="B22" s="190" t="s">
        <v>16</v>
      </c>
      <c r="C22" s="530" t="s">
        <v>379</v>
      </c>
      <c r="D22" s="530"/>
      <c r="E22" s="530"/>
      <c r="F22" s="530"/>
      <c r="G22" s="530"/>
      <c r="H22" s="530"/>
      <c r="I22" s="530"/>
      <c r="J22" s="530"/>
      <c r="K22" s="530"/>
      <c r="L22" s="530"/>
      <c r="M22" s="530"/>
      <c r="N22" s="530"/>
      <c r="O22" s="530"/>
      <c r="P22" s="530"/>
      <c r="Q22" s="530"/>
      <c r="R22" s="530"/>
    </row>
    <row r="23" spans="1:18" s="107" customFormat="1" ht="21" customHeight="1" x14ac:dyDescent="0.35">
      <c r="B23" s="122" t="s">
        <v>16</v>
      </c>
      <c r="C23" s="107" t="s">
        <v>294</v>
      </c>
    </row>
    <row r="24" spans="1:18" s="107" customFormat="1" ht="21" customHeight="1" x14ac:dyDescent="0.35">
      <c r="B24" s="122" t="s">
        <v>16</v>
      </c>
      <c r="C24" s="107" t="s">
        <v>266</v>
      </c>
    </row>
    <row r="25" spans="1:18" s="229" customFormat="1" ht="35.15" customHeight="1" x14ac:dyDescent="0.35">
      <c r="B25" s="190" t="s">
        <v>16</v>
      </c>
      <c r="C25" s="530" t="s">
        <v>380</v>
      </c>
      <c r="D25" s="530"/>
      <c r="E25" s="530"/>
      <c r="F25" s="530"/>
      <c r="G25" s="530"/>
      <c r="H25" s="530"/>
      <c r="I25" s="530"/>
      <c r="J25" s="530"/>
      <c r="K25" s="530"/>
      <c r="L25" s="530"/>
      <c r="M25" s="530"/>
      <c r="N25" s="530"/>
      <c r="O25" s="530"/>
      <c r="P25" s="530"/>
      <c r="Q25" s="530"/>
      <c r="R25" s="530"/>
    </row>
    <row r="26" spans="1:18" s="114" customFormat="1" ht="30" customHeight="1" x14ac:dyDescent="0.35">
      <c r="B26" s="117" t="s">
        <v>16</v>
      </c>
      <c r="C26" s="114" t="s">
        <v>308</v>
      </c>
    </row>
    <row r="27" spans="1:18" s="107" customFormat="1" ht="30" customHeight="1" x14ac:dyDescent="0.35">
      <c r="B27" s="116" t="s">
        <v>28</v>
      </c>
      <c r="C27" s="116" t="s">
        <v>412</v>
      </c>
    </row>
    <row r="28" spans="1:18" s="107" customFormat="1" ht="35.15" customHeight="1" x14ac:dyDescent="0.35">
      <c r="A28" s="118"/>
      <c r="B28" s="122" t="s">
        <v>16</v>
      </c>
      <c r="C28" s="107" t="s">
        <v>275</v>
      </c>
    </row>
    <row r="29" spans="1:18" ht="53.15" customHeight="1" x14ac:dyDescent="0.25">
      <c r="B29" s="190" t="s">
        <v>16</v>
      </c>
      <c r="C29" s="518" t="s">
        <v>381</v>
      </c>
      <c r="D29" s="518"/>
      <c r="E29" s="518"/>
      <c r="F29" s="518"/>
      <c r="G29" s="518"/>
      <c r="H29" s="518"/>
      <c r="I29" s="518"/>
      <c r="J29" s="518"/>
      <c r="K29" s="518"/>
      <c r="L29" s="518"/>
      <c r="M29" s="518"/>
      <c r="N29" s="518"/>
      <c r="O29" s="518"/>
      <c r="P29" s="518"/>
      <c r="Q29" s="518"/>
      <c r="R29" s="518"/>
    </row>
    <row r="30" spans="1:18" s="107" customFormat="1" ht="21" customHeight="1" x14ac:dyDescent="0.35">
      <c r="A30" s="118"/>
      <c r="B30" s="122" t="s">
        <v>16</v>
      </c>
      <c r="C30" s="107" t="s">
        <v>382</v>
      </c>
    </row>
    <row r="31" spans="1:18" s="107" customFormat="1" ht="23.25" customHeight="1" x14ac:dyDescent="0.35">
      <c r="A31" s="118"/>
      <c r="B31" s="122" t="s">
        <v>16</v>
      </c>
      <c r="C31" s="107" t="s">
        <v>297</v>
      </c>
    </row>
    <row r="32" spans="1:18" s="107" customFormat="1" ht="23.25" customHeight="1" x14ac:dyDescent="0.35">
      <c r="A32" s="118"/>
      <c r="B32" s="122" t="s">
        <v>16</v>
      </c>
      <c r="C32" s="107" t="s">
        <v>271</v>
      </c>
    </row>
    <row r="33" spans="1:18" s="107" customFormat="1" ht="23.25" customHeight="1" x14ac:dyDescent="0.35">
      <c r="A33" s="118"/>
      <c r="B33" s="122" t="s">
        <v>16</v>
      </c>
      <c r="C33" s="107" t="s">
        <v>298</v>
      </c>
    </row>
    <row r="34" spans="1:18" ht="13.5" customHeight="1" x14ac:dyDescent="0.25"/>
    <row r="35" spans="1:18" s="107" customFormat="1" ht="30" customHeight="1" x14ac:dyDescent="0.35">
      <c r="B35" s="116" t="s">
        <v>28</v>
      </c>
      <c r="C35" s="116" t="s">
        <v>239</v>
      </c>
    </row>
    <row r="36" spans="1:18" x14ac:dyDescent="0.25"/>
    <row r="37" spans="1:18" s="107" customFormat="1" ht="35.15" customHeight="1" x14ac:dyDescent="0.35">
      <c r="A37" s="118"/>
      <c r="B37" s="122" t="s">
        <v>16</v>
      </c>
      <c r="C37" s="107" t="s">
        <v>278</v>
      </c>
    </row>
    <row r="38" spans="1:18" ht="45" customHeight="1" x14ac:dyDescent="0.35">
      <c r="B38" s="190" t="s">
        <v>16</v>
      </c>
      <c r="C38" s="519" t="s">
        <v>383</v>
      </c>
      <c r="D38" s="519"/>
      <c r="E38" s="519"/>
      <c r="F38" s="519"/>
      <c r="G38" s="519"/>
      <c r="H38" s="519"/>
      <c r="I38" s="519"/>
      <c r="J38" s="519"/>
      <c r="K38" s="519"/>
      <c r="L38" s="519"/>
      <c r="M38" s="519"/>
      <c r="N38" s="519"/>
      <c r="O38" s="519"/>
      <c r="P38" s="519"/>
      <c r="Q38" s="519"/>
      <c r="R38" s="189"/>
    </row>
    <row r="39" spans="1:18" s="107" customFormat="1" ht="21" customHeight="1" x14ac:dyDescent="0.35">
      <c r="A39" s="118"/>
      <c r="B39" s="122" t="s">
        <v>16</v>
      </c>
      <c r="C39" s="107" t="s">
        <v>268</v>
      </c>
    </row>
    <row r="40" spans="1:18" s="107" customFormat="1" ht="23.25" customHeight="1" x14ac:dyDescent="0.35">
      <c r="A40" s="118"/>
      <c r="B40" s="122" t="s">
        <v>16</v>
      </c>
      <c r="C40" s="107" t="s">
        <v>269</v>
      </c>
    </row>
    <row r="41" spans="1:18" s="107" customFormat="1" ht="23.25" customHeight="1" x14ac:dyDescent="0.35">
      <c r="A41" s="118"/>
      <c r="B41" s="122" t="s">
        <v>16</v>
      </c>
      <c r="C41" s="107" t="s">
        <v>272</v>
      </c>
    </row>
    <row r="42" spans="1:18" s="107" customFormat="1" ht="23.25" customHeight="1" x14ac:dyDescent="0.35">
      <c r="A42" s="118"/>
      <c r="B42" s="122" t="s">
        <v>16</v>
      </c>
      <c r="C42" s="107" t="s">
        <v>274</v>
      </c>
    </row>
    <row r="43" spans="1:18" s="107" customFormat="1" ht="13.5" customHeight="1" x14ac:dyDescent="0.35">
      <c r="A43" s="118"/>
      <c r="B43" s="122"/>
    </row>
    <row r="44" spans="1:18" s="107" customFormat="1" ht="30" customHeight="1" x14ac:dyDescent="0.35">
      <c r="B44" s="116" t="s">
        <v>28</v>
      </c>
      <c r="C44" s="116" t="s">
        <v>240</v>
      </c>
    </row>
    <row r="45" spans="1:18" x14ac:dyDescent="0.25"/>
    <row r="46" spans="1:18" s="107" customFormat="1" ht="42.65" customHeight="1" x14ac:dyDescent="0.35">
      <c r="A46" s="118"/>
      <c r="B46" s="122" t="s">
        <v>16</v>
      </c>
      <c r="C46" s="531" t="s">
        <v>384</v>
      </c>
      <c r="D46" s="531"/>
      <c r="E46" s="531"/>
      <c r="F46" s="531"/>
      <c r="G46" s="531"/>
      <c r="H46" s="531"/>
      <c r="I46" s="531"/>
      <c r="J46" s="531"/>
      <c r="K46" s="531"/>
      <c r="L46" s="531"/>
      <c r="M46" s="531"/>
      <c r="N46" s="531"/>
      <c r="O46" s="531"/>
      <c r="P46" s="531"/>
      <c r="Q46" s="531"/>
    </row>
    <row r="47" spans="1:18" s="107" customFormat="1" ht="35.15" customHeight="1" x14ac:dyDescent="0.35">
      <c r="A47" s="118"/>
      <c r="B47" s="122" t="s">
        <v>16</v>
      </c>
      <c r="C47" s="191" t="s">
        <v>300</v>
      </c>
    </row>
    <row r="48" spans="1:18" s="105" customFormat="1" ht="36" customHeight="1" x14ac:dyDescent="0.35">
      <c r="B48" s="122" t="s">
        <v>16</v>
      </c>
      <c r="C48" s="529" t="s">
        <v>385</v>
      </c>
      <c r="D48" s="529"/>
      <c r="E48" s="529"/>
      <c r="F48" s="529"/>
      <c r="G48" s="529"/>
      <c r="H48" s="529"/>
      <c r="I48" s="529"/>
      <c r="J48" s="529"/>
      <c r="K48" s="529"/>
      <c r="L48" s="529"/>
      <c r="M48" s="529"/>
      <c r="N48" s="529"/>
      <c r="O48" s="529"/>
      <c r="P48" s="529"/>
      <c r="Q48" s="529"/>
    </row>
    <row r="49" spans="1:26" s="105" customFormat="1" ht="36" customHeight="1" x14ac:dyDescent="0.35">
      <c r="B49" s="122" t="s">
        <v>16</v>
      </c>
      <c r="C49" s="519" t="s">
        <v>386</v>
      </c>
      <c r="D49" s="519"/>
      <c r="E49" s="519"/>
      <c r="F49" s="519"/>
      <c r="G49" s="519"/>
      <c r="H49" s="519"/>
      <c r="I49" s="519"/>
      <c r="J49" s="519"/>
      <c r="K49" s="519"/>
      <c r="L49" s="519"/>
      <c r="M49" s="519"/>
      <c r="N49" s="519"/>
      <c r="O49" s="519"/>
      <c r="P49" s="519"/>
      <c r="Q49" s="519"/>
    </row>
    <row r="50" spans="1:26" s="105" customFormat="1" ht="21.65" customHeight="1" x14ac:dyDescent="0.35">
      <c r="B50" s="122" t="s">
        <v>16</v>
      </c>
      <c r="C50" s="107" t="s">
        <v>297</v>
      </c>
    </row>
    <row r="51" spans="1:26" s="105" customFormat="1" ht="32.25" customHeight="1" x14ac:dyDescent="0.35">
      <c r="B51" s="122" t="s">
        <v>16</v>
      </c>
      <c r="C51" s="518" t="s">
        <v>270</v>
      </c>
      <c r="D51" s="518"/>
      <c r="E51" s="518"/>
      <c r="F51" s="518"/>
      <c r="G51" s="518"/>
      <c r="H51" s="518"/>
      <c r="I51" s="518"/>
      <c r="J51" s="518"/>
      <c r="K51" s="518"/>
      <c r="L51" s="518"/>
      <c r="M51" s="518"/>
      <c r="N51" s="518"/>
      <c r="O51" s="518"/>
      <c r="P51" s="518"/>
      <c r="Q51" s="518"/>
    </row>
    <row r="52" spans="1:26" s="107" customFormat="1" ht="23.25" customHeight="1" x14ac:dyDescent="0.35">
      <c r="A52" s="118"/>
      <c r="B52" s="122" t="s">
        <v>16</v>
      </c>
      <c r="C52" s="107" t="s">
        <v>273</v>
      </c>
    </row>
    <row r="53" spans="1:26" s="107" customFormat="1" ht="23.25" customHeight="1" x14ac:dyDescent="0.35">
      <c r="A53" s="118"/>
      <c r="B53" s="122" t="s">
        <v>16</v>
      </c>
      <c r="C53" s="107" t="s">
        <v>301</v>
      </c>
    </row>
    <row r="54" spans="1:26" s="105" customFormat="1" ht="21.65" customHeight="1" x14ac:dyDescent="0.4">
      <c r="B54" s="121"/>
      <c r="C54" s="121"/>
      <c r="D54" s="107"/>
    </row>
    <row r="55" spans="1:26" s="191" customFormat="1" ht="21.65" customHeight="1" x14ac:dyDescent="0.35">
      <c r="B55" s="192" t="s">
        <v>28</v>
      </c>
      <c r="C55" s="192" t="s">
        <v>241</v>
      </c>
    </row>
    <row r="56" spans="1:26" s="105" customFormat="1" ht="21.65" customHeight="1" x14ac:dyDescent="0.4">
      <c r="B56" s="121"/>
      <c r="C56" s="121"/>
      <c r="D56" s="107"/>
    </row>
    <row r="57" spans="1:26" s="105" customFormat="1" ht="21.65" customHeight="1" x14ac:dyDescent="0.35">
      <c r="B57" s="122" t="s">
        <v>16</v>
      </c>
      <c r="C57" s="107" t="s">
        <v>302</v>
      </c>
      <c r="D57" s="107"/>
    </row>
    <row r="58" spans="1:26" s="105" customFormat="1" ht="21.65" customHeight="1" x14ac:dyDescent="0.35">
      <c r="B58" s="122" t="s">
        <v>16</v>
      </c>
      <c r="C58" s="107" t="s">
        <v>303</v>
      </c>
      <c r="D58" s="107"/>
    </row>
    <row r="59" spans="1:26" s="107" customFormat="1" ht="23.25" customHeight="1" x14ac:dyDescent="0.35">
      <c r="A59" s="118"/>
      <c r="B59" s="122" t="s">
        <v>16</v>
      </c>
      <c r="C59" s="107" t="s">
        <v>269</v>
      </c>
    </row>
    <row r="60" spans="1:26" s="107" customFormat="1" ht="33.75" customHeight="1" x14ac:dyDescent="0.35">
      <c r="A60" s="118"/>
      <c r="B60" s="122" t="s">
        <v>16</v>
      </c>
      <c r="C60" s="519" t="s">
        <v>304</v>
      </c>
      <c r="D60" s="519"/>
      <c r="E60" s="519"/>
      <c r="F60" s="519"/>
      <c r="G60" s="519"/>
      <c r="H60" s="519"/>
      <c r="I60" s="519"/>
      <c r="J60" s="519"/>
      <c r="K60" s="519"/>
      <c r="L60" s="519"/>
      <c r="M60" s="519"/>
      <c r="N60" s="519"/>
      <c r="O60" s="519"/>
      <c r="P60" s="519"/>
      <c r="Q60" s="519"/>
    </row>
    <row r="61" spans="1:26" s="107" customFormat="1" ht="33.75" customHeight="1" x14ac:dyDescent="0.35">
      <c r="A61" s="118"/>
      <c r="B61" s="122"/>
      <c r="C61" s="401" t="s">
        <v>406</v>
      </c>
      <c r="D61" s="196"/>
      <c r="E61" s="196"/>
      <c r="F61" s="196"/>
      <c r="G61" s="196"/>
      <c r="H61" s="196"/>
      <c r="I61" s="196"/>
      <c r="J61" s="196"/>
      <c r="K61" s="196"/>
      <c r="L61" s="196"/>
      <c r="M61" s="196"/>
      <c r="N61" s="196"/>
      <c r="O61" s="196"/>
      <c r="P61" s="196"/>
      <c r="Q61" s="196"/>
    </row>
    <row r="62" spans="1:26" s="107" customFormat="1" ht="85" customHeight="1" x14ac:dyDescent="0.35">
      <c r="A62" s="118"/>
      <c r="B62" s="122" t="s">
        <v>16</v>
      </c>
      <c r="C62" s="532" t="s">
        <v>408</v>
      </c>
      <c r="D62" s="532"/>
      <c r="E62" s="532"/>
      <c r="F62" s="532"/>
      <c r="G62" s="532"/>
      <c r="H62" s="532"/>
      <c r="I62" s="532"/>
      <c r="J62" s="532"/>
      <c r="K62" s="532"/>
      <c r="L62" s="532"/>
      <c r="M62" s="532"/>
      <c r="N62" s="532"/>
      <c r="O62" s="532"/>
      <c r="P62" s="532"/>
      <c r="Q62" s="532"/>
      <c r="R62" s="532"/>
      <c r="S62" s="532"/>
      <c r="T62" s="532"/>
      <c r="U62" s="532"/>
      <c r="V62" s="532"/>
      <c r="W62" s="532"/>
      <c r="X62" s="532"/>
      <c r="Y62" s="532"/>
      <c r="Z62" s="532"/>
    </row>
    <row r="63" spans="1:26" s="105" customFormat="1" ht="21.65" customHeight="1" x14ac:dyDescent="0.4">
      <c r="B63" s="121"/>
      <c r="C63" s="121"/>
      <c r="D63" s="107"/>
    </row>
    <row r="64" spans="1:26" s="105" customFormat="1" ht="21.65" customHeight="1" x14ac:dyDescent="0.35">
      <c r="B64" s="192" t="s">
        <v>28</v>
      </c>
      <c r="C64" s="192" t="s">
        <v>242</v>
      </c>
      <c r="D64" s="107"/>
    </row>
    <row r="65" spans="1:28" s="105" customFormat="1" ht="21.65" customHeight="1" x14ac:dyDescent="0.35">
      <c r="B65" s="122"/>
      <c r="C65" s="107"/>
      <c r="D65" s="107"/>
    </row>
    <row r="66" spans="1:28" s="105" customFormat="1" ht="21.65" customHeight="1" x14ac:dyDescent="0.35">
      <c r="B66" s="122" t="s">
        <v>16</v>
      </c>
      <c r="C66" s="191" t="s">
        <v>389</v>
      </c>
      <c r="D66" s="191"/>
      <c r="E66" s="191"/>
      <c r="F66" s="191"/>
      <c r="G66" s="191"/>
    </row>
    <row r="67" spans="1:28" s="105" customFormat="1" ht="21.65" customHeight="1" x14ac:dyDescent="0.35"/>
    <row r="68" spans="1:28" s="105" customFormat="1" ht="21.65" customHeight="1" x14ac:dyDescent="0.35">
      <c r="B68" s="192" t="s">
        <v>28</v>
      </c>
      <c r="C68" s="192" t="s">
        <v>243</v>
      </c>
      <c r="D68" s="107"/>
    </row>
    <row r="69" spans="1:28" s="107" customFormat="1" ht="15.5" x14ac:dyDescent="0.35">
      <c r="B69" s="117"/>
      <c r="C69" s="114"/>
      <c r="D69" s="117"/>
      <c r="E69" s="117"/>
      <c r="F69" s="117"/>
      <c r="G69" s="117"/>
      <c r="H69" s="117"/>
      <c r="I69" s="117"/>
    </row>
    <row r="70" spans="1:28" s="105" customFormat="1" ht="21.65" customHeight="1" x14ac:dyDescent="0.35">
      <c r="B70" s="117" t="s">
        <v>16</v>
      </c>
      <c r="C70" s="107" t="s">
        <v>286</v>
      </c>
    </row>
    <row r="71" spans="1:28" s="105" customFormat="1" ht="21.65" customHeight="1" x14ac:dyDescent="0.35">
      <c r="B71" s="117" t="s">
        <v>16</v>
      </c>
      <c r="C71" s="105" t="s">
        <v>305</v>
      </c>
    </row>
    <row r="72" spans="1:28" s="105" customFormat="1" ht="21.65" customHeight="1" x14ac:dyDescent="0.35">
      <c r="B72" s="117"/>
    </row>
    <row r="73" spans="1:28" s="107" customFormat="1" ht="18" customHeight="1" thickBot="1" x14ac:dyDescent="0.4"/>
    <row r="74" spans="1:28" s="118" customFormat="1" ht="30" customHeight="1" thickBot="1" x14ac:dyDescent="0.4">
      <c r="A74" s="108"/>
      <c r="B74" s="517" t="s">
        <v>26</v>
      </c>
      <c r="C74" s="517"/>
      <c r="D74" s="517"/>
      <c r="E74" s="517"/>
      <c r="F74" s="517"/>
      <c r="G74" s="517"/>
      <c r="H74" s="517"/>
      <c r="I74" s="517"/>
      <c r="J74" s="517"/>
      <c r="K74" s="517"/>
      <c r="L74" s="517"/>
      <c r="M74" s="517"/>
      <c r="N74" s="517"/>
      <c r="O74" s="517"/>
      <c r="P74" s="517"/>
      <c r="Q74" s="517"/>
      <c r="R74" s="517"/>
      <c r="S74" s="108"/>
    </row>
    <row r="75" spans="1:28" s="109" customFormat="1" ht="30" customHeight="1" x14ac:dyDescent="0.4">
      <c r="A75" s="110"/>
      <c r="B75" s="527"/>
      <c r="C75" s="527"/>
      <c r="D75" s="527"/>
      <c r="E75" s="527"/>
      <c r="F75" s="527"/>
      <c r="G75" s="527"/>
      <c r="H75" s="527"/>
      <c r="I75" s="527"/>
      <c r="J75" s="527"/>
      <c r="K75" s="527"/>
      <c r="L75" s="527"/>
      <c r="M75" s="527"/>
      <c r="N75" s="527"/>
      <c r="O75" s="527"/>
      <c r="R75" s="110"/>
      <c r="S75" s="110"/>
    </row>
    <row r="76" spans="1:28" s="232" customFormat="1" ht="80.25" customHeight="1" x14ac:dyDescent="0.25">
      <c r="B76" s="528" t="s">
        <v>290</v>
      </c>
      <c r="C76" s="528"/>
      <c r="D76" s="528"/>
      <c r="E76" s="528"/>
      <c r="F76" s="528"/>
      <c r="G76" s="528"/>
      <c r="H76" s="528"/>
      <c r="I76" s="528"/>
      <c r="J76" s="528"/>
      <c r="K76" s="528"/>
      <c r="L76" s="528"/>
      <c r="M76" s="528"/>
      <c r="N76" s="528"/>
      <c r="O76" s="528"/>
      <c r="P76" s="528"/>
      <c r="Q76" s="528"/>
      <c r="R76" s="528"/>
      <c r="S76" s="110"/>
      <c r="T76" s="109"/>
      <c r="U76" s="109"/>
      <c r="V76" s="109"/>
      <c r="W76" s="109"/>
      <c r="X76" s="109"/>
      <c r="Y76" s="109"/>
      <c r="Z76" s="109"/>
      <c r="AA76" s="109"/>
      <c r="AB76" s="109"/>
    </row>
    <row r="77" spans="1:28" s="118" customFormat="1" ht="80.25" customHeight="1" x14ac:dyDescent="0.25">
      <c r="A77" s="108"/>
      <c r="B77" s="528"/>
      <c r="C77" s="528"/>
      <c r="D77" s="528"/>
      <c r="E77" s="528"/>
      <c r="F77" s="528"/>
      <c r="G77" s="528"/>
      <c r="H77" s="528"/>
      <c r="I77" s="528"/>
      <c r="J77" s="528"/>
      <c r="K77" s="528"/>
      <c r="L77" s="528"/>
      <c r="M77" s="528"/>
      <c r="N77" s="528"/>
      <c r="O77" s="528"/>
      <c r="P77" s="528"/>
      <c r="Q77" s="528"/>
      <c r="R77" s="528"/>
      <c r="S77" s="110"/>
      <c r="T77" s="109"/>
      <c r="U77" s="109"/>
      <c r="V77" s="109"/>
      <c r="W77" s="109"/>
      <c r="X77" s="109"/>
      <c r="Y77" s="109"/>
      <c r="Z77" s="109"/>
      <c r="AA77" s="109"/>
      <c r="AB77" s="109"/>
    </row>
    <row r="78" spans="1:28" s="232" customFormat="1" ht="80.25" customHeight="1" x14ac:dyDescent="0.25">
      <c r="A78" s="233"/>
      <c r="B78" s="528"/>
      <c r="C78" s="528"/>
      <c r="D78" s="528"/>
      <c r="E78" s="528"/>
      <c r="F78" s="528"/>
      <c r="G78" s="528"/>
      <c r="H78" s="528"/>
      <c r="I78" s="528"/>
      <c r="J78" s="528"/>
      <c r="K78" s="528"/>
      <c r="L78" s="528"/>
      <c r="M78" s="528"/>
      <c r="N78" s="528"/>
      <c r="O78" s="528"/>
      <c r="P78" s="528"/>
      <c r="Q78" s="528"/>
      <c r="R78" s="528"/>
      <c r="S78" s="110"/>
      <c r="T78" s="109"/>
      <c r="U78" s="109"/>
      <c r="V78" s="109"/>
      <c r="W78" s="109"/>
      <c r="X78" s="109"/>
      <c r="Y78" s="109"/>
      <c r="Z78" s="109"/>
      <c r="AA78" s="109"/>
      <c r="AB78" s="109"/>
    </row>
    <row r="79" spans="1:28" s="118" customFormat="1" ht="80.25" customHeight="1" x14ac:dyDescent="0.35">
      <c r="A79" s="108"/>
      <c r="B79" s="528"/>
      <c r="C79" s="528"/>
      <c r="D79" s="528"/>
      <c r="E79" s="528"/>
      <c r="F79" s="528"/>
      <c r="G79" s="528"/>
      <c r="H79" s="528"/>
      <c r="I79" s="528"/>
      <c r="J79" s="528"/>
      <c r="K79" s="528"/>
      <c r="L79" s="528"/>
      <c r="M79" s="528"/>
      <c r="N79" s="528"/>
      <c r="O79" s="528"/>
      <c r="P79" s="528"/>
      <c r="Q79" s="528"/>
      <c r="R79" s="528"/>
      <c r="S79" s="108"/>
    </row>
    <row r="80" spans="1:28" s="118" customFormat="1" ht="29.5" customHeight="1" thickBot="1" x14ac:dyDescent="0.4">
      <c r="A80" s="108"/>
      <c r="B80" s="111"/>
      <c r="C80" s="111"/>
      <c r="D80" s="111"/>
      <c r="E80" s="111"/>
      <c r="F80" s="111"/>
      <c r="G80" s="111"/>
      <c r="H80" s="111"/>
      <c r="I80" s="111"/>
      <c r="J80" s="111"/>
      <c r="K80" s="111"/>
      <c r="L80" s="111"/>
      <c r="M80" s="111"/>
      <c r="N80" s="111"/>
      <c r="O80" s="111"/>
      <c r="P80" s="111"/>
      <c r="Q80" s="111"/>
      <c r="R80" s="111"/>
      <c r="S80" s="108"/>
    </row>
    <row r="81" spans="1:19" s="118" customFormat="1" ht="50.15" customHeight="1" thickBot="1" x14ac:dyDescent="0.4">
      <c r="A81" s="112"/>
      <c r="B81" s="517" t="s">
        <v>27</v>
      </c>
      <c r="C81" s="517"/>
      <c r="D81" s="517"/>
      <c r="E81" s="517"/>
      <c r="F81" s="517"/>
      <c r="G81" s="517"/>
      <c r="H81" s="517"/>
      <c r="I81" s="517"/>
      <c r="J81" s="517"/>
      <c r="K81" s="517"/>
      <c r="L81" s="517"/>
      <c r="M81" s="517"/>
      <c r="N81" s="517"/>
      <c r="O81" s="517"/>
      <c r="P81" s="517"/>
      <c r="Q81" s="517"/>
      <c r="R81" s="517"/>
      <c r="S81" s="108"/>
    </row>
    <row r="82" spans="1:19" s="118" customFormat="1" ht="50.15" customHeight="1" x14ac:dyDescent="0.35">
      <c r="B82" s="116" t="s">
        <v>255</v>
      </c>
      <c r="C82" s="115"/>
      <c r="D82" s="115"/>
      <c r="E82" s="115"/>
      <c r="F82" s="115"/>
      <c r="G82" s="115"/>
      <c r="H82" s="115"/>
      <c r="I82" s="115"/>
      <c r="J82" s="115"/>
      <c r="K82" s="115"/>
      <c r="L82" s="115"/>
      <c r="M82" s="115"/>
      <c r="N82" s="115"/>
      <c r="O82" s="115"/>
      <c r="P82" s="115"/>
      <c r="Q82" s="115"/>
      <c r="R82" s="115"/>
    </row>
    <row r="83" spans="1:19" s="118" customFormat="1" ht="21.65" customHeight="1" x14ac:dyDescent="0.35">
      <c r="B83" s="117" t="s">
        <v>16</v>
      </c>
      <c r="C83" s="119" t="s">
        <v>265</v>
      </c>
      <c r="D83" s="115"/>
      <c r="E83" s="115"/>
      <c r="F83" s="115"/>
      <c r="G83" s="115"/>
      <c r="H83" s="115"/>
      <c r="I83" s="115"/>
      <c r="J83" s="115"/>
      <c r="K83" s="115"/>
      <c r="L83" s="115"/>
      <c r="M83" s="115"/>
      <c r="N83" s="115"/>
      <c r="O83" s="115"/>
      <c r="P83" s="115"/>
      <c r="Q83" s="115"/>
      <c r="R83" s="115"/>
    </row>
    <row r="84" spans="1:19" s="118" customFormat="1" ht="21.65" customHeight="1" x14ac:dyDescent="0.35">
      <c r="B84" s="117" t="s">
        <v>16</v>
      </c>
      <c r="C84" s="119" t="s">
        <v>287</v>
      </c>
      <c r="D84" s="115"/>
      <c r="E84" s="115"/>
      <c r="F84" s="115"/>
      <c r="G84" s="115"/>
      <c r="H84" s="115"/>
      <c r="I84" s="115"/>
      <c r="J84" s="115"/>
      <c r="K84" s="115"/>
      <c r="L84" s="115"/>
      <c r="M84" s="115"/>
      <c r="N84" s="115"/>
      <c r="O84" s="115"/>
      <c r="P84" s="115"/>
      <c r="Q84" s="115"/>
      <c r="R84" s="115"/>
    </row>
    <row r="85" spans="1:19" s="118" customFormat="1" ht="50.15" customHeight="1" x14ac:dyDescent="0.35">
      <c r="B85" s="116" t="s">
        <v>264</v>
      </c>
      <c r="D85" s="115"/>
      <c r="E85" s="115"/>
      <c r="F85" s="115"/>
      <c r="G85" s="115"/>
      <c r="H85" s="115"/>
      <c r="I85" s="115"/>
      <c r="J85" s="115"/>
      <c r="K85" s="115"/>
      <c r="L85" s="115"/>
      <c r="M85" s="115"/>
      <c r="N85" s="115"/>
      <c r="O85" s="115"/>
      <c r="P85" s="115"/>
      <c r="Q85" s="115"/>
      <c r="R85" s="115"/>
    </row>
    <row r="86" spans="1:19" s="118" customFormat="1" ht="21.65" customHeight="1" x14ac:dyDescent="0.35">
      <c r="B86" s="117" t="s">
        <v>16</v>
      </c>
      <c r="C86" s="119" t="s">
        <v>291</v>
      </c>
      <c r="D86" s="115"/>
      <c r="E86" s="115"/>
      <c r="F86" s="115"/>
      <c r="G86" s="115"/>
      <c r="H86" s="115"/>
      <c r="I86" s="115"/>
      <c r="J86" s="115"/>
      <c r="K86" s="115"/>
      <c r="L86" s="115"/>
      <c r="M86" s="115"/>
      <c r="N86" s="115"/>
      <c r="O86" s="115"/>
      <c r="P86" s="115"/>
      <c r="Q86" s="115"/>
      <c r="R86" s="115"/>
    </row>
    <row r="87" spans="1:19" s="118" customFormat="1" ht="21.65" customHeight="1" x14ac:dyDescent="0.35">
      <c r="B87" s="117" t="s">
        <v>16</v>
      </c>
      <c r="C87" s="119" t="s">
        <v>315</v>
      </c>
      <c r="D87" s="115"/>
      <c r="E87" s="115"/>
      <c r="F87" s="115"/>
      <c r="G87" s="115"/>
      <c r="H87" s="115"/>
      <c r="I87" s="115"/>
      <c r="J87" s="115"/>
      <c r="K87" s="115"/>
      <c r="L87" s="115"/>
      <c r="M87" s="115"/>
      <c r="N87" s="115"/>
      <c r="O87" s="115"/>
      <c r="P87" s="115"/>
      <c r="Q87" s="115"/>
      <c r="R87" s="115"/>
    </row>
    <row r="88" spans="1:19" s="118" customFormat="1" ht="15.5" x14ac:dyDescent="0.35">
      <c r="B88" s="115"/>
      <c r="C88" s="115"/>
      <c r="D88" s="115"/>
      <c r="E88" s="115"/>
      <c r="F88" s="115"/>
      <c r="G88" s="115"/>
      <c r="H88" s="115"/>
      <c r="I88" s="115"/>
      <c r="J88" s="115"/>
      <c r="K88" s="115"/>
      <c r="L88" s="115"/>
      <c r="M88" s="115"/>
      <c r="N88" s="115"/>
      <c r="O88" s="115"/>
      <c r="P88" s="115"/>
      <c r="Q88" s="115"/>
      <c r="R88" s="115"/>
    </row>
    <row r="89" spans="1:19" s="105" customFormat="1" ht="30" customHeight="1" thickBot="1" x14ac:dyDescent="0.4"/>
    <row r="90" spans="1:19" s="118" customFormat="1" ht="50.15" customHeight="1" thickBot="1" x14ac:dyDescent="0.4">
      <c r="A90" s="112"/>
      <c r="B90" s="517" t="s">
        <v>277</v>
      </c>
      <c r="C90" s="517"/>
      <c r="D90" s="517"/>
      <c r="E90" s="517"/>
      <c r="F90" s="517"/>
      <c r="G90" s="517"/>
      <c r="H90" s="517"/>
      <c r="I90" s="517"/>
      <c r="J90" s="517"/>
      <c r="K90" s="517"/>
      <c r="L90" s="517"/>
      <c r="M90" s="517"/>
      <c r="N90" s="517"/>
      <c r="O90" s="517"/>
      <c r="P90" s="517"/>
      <c r="Q90" s="517"/>
      <c r="R90" s="517"/>
      <c r="S90" s="108"/>
    </row>
    <row r="91" spans="1:19" s="107" customFormat="1" ht="47.25" customHeight="1" x14ac:dyDescent="0.35">
      <c r="B91" s="116" t="s">
        <v>22</v>
      </c>
    </row>
    <row r="92" spans="1:19" s="107" customFormat="1" ht="19.5" customHeight="1" x14ac:dyDescent="0.35">
      <c r="B92" s="117" t="s">
        <v>16</v>
      </c>
      <c r="C92" s="107" t="s">
        <v>288</v>
      </c>
    </row>
    <row r="93" spans="1:19" s="107" customFormat="1" ht="17.149999999999999" customHeight="1" x14ac:dyDescent="0.35">
      <c r="B93" s="117" t="s">
        <v>16</v>
      </c>
      <c r="C93" s="107" t="s">
        <v>23</v>
      </c>
    </row>
    <row r="94" spans="1:19" s="107" customFormat="1" ht="19.5" customHeight="1" x14ac:dyDescent="0.35">
      <c r="B94" s="117"/>
      <c r="C94" s="117" t="s">
        <v>16</v>
      </c>
      <c r="D94" s="107" t="s">
        <v>24</v>
      </c>
    </row>
    <row r="95" spans="1:19" s="107" customFormat="1" ht="19.5" customHeight="1" x14ac:dyDescent="0.35">
      <c r="B95" s="117"/>
      <c r="C95" s="117" t="s">
        <v>16</v>
      </c>
      <c r="D95" s="107" t="s">
        <v>276</v>
      </c>
    </row>
    <row r="96" spans="1:19" s="107" customFormat="1" ht="19.5" customHeight="1" x14ac:dyDescent="0.35">
      <c r="B96" s="117"/>
      <c r="C96" s="117" t="s">
        <v>16</v>
      </c>
      <c r="D96" s="107" t="s">
        <v>25</v>
      </c>
    </row>
    <row r="97" spans="1:18" s="107" customFormat="1" ht="36.75" customHeight="1" x14ac:dyDescent="0.35">
      <c r="B97" s="117"/>
      <c r="C97" s="117" t="s">
        <v>16</v>
      </c>
      <c r="D97" s="519" t="s">
        <v>289</v>
      </c>
      <c r="E97" s="520"/>
      <c r="F97" s="520"/>
      <c r="G97" s="520"/>
      <c r="H97" s="520"/>
      <c r="I97" s="520"/>
      <c r="J97" s="520"/>
      <c r="K97" s="520"/>
      <c r="L97" s="520"/>
      <c r="M97" s="520"/>
      <c r="N97" s="520"/>
      <c r="O97" s="520"/>
      <c r="P97" s="520"/>
      <c r="Q97" s="520"/>
    </row>
    <row r="98" spans="1:18" s="107" customFormat="1" ht="12.65" customHeight="1" x14ac:dyDescent="0.35"/>
    <row r="99" spans="1:18" s="107" customFormat="1" ht="15.5" x14ac:dyDescent="0.35">
      <c r="A99" s="196"/>
      <c r="B99" s="117" t="s">
        <v>16</v>
      </c>
      <c r="C99" s="521" t="s">
        <v>310</v>
      </c>
      <c r="D99" s="522"/>
      <c r="E99" s="522"/>
      <c r="F99" s="522"/>
      <c r="G99" s="522"/>
      <c r="H99" s="522"/>
      <c r="I99" s="522"/>
      <c r="J99" s="522"/>
      <c r="K99" s="522"/>
      <c r="L99" s="522"/>
      <c r="M99" s="522"/>
      <c r="N99" s="522"/>
      <c r="O99" s="522"/>
      <c r="P99" s="522"/>
      <c r="Q99" s="522"/>
    </row>
    <row r="100" spans="1:18" s="107" customFormat="1" ht="36" customHeight="1" x14ac:dyDescent="0.35">
      <c r="A100" s="196"/>
      <c r="B100" s="117" t="s">
        <v>16</v>
      </c>
      <c r="C100" s="518" t="s">
        <v>319</v>
      </c>
      <c r="D100" s="518"/>
      <c r="E100" s="518"/>
      <c r="F100" s="518"/>
      <c r="G100" s="518"/>
      <c r="H100" s="518"/>
      <c r="I100" s="518"/>
      <c r="J100" s="518"/>
      <c r="K100" s="518"/>
      <c r="L100" s="518"/>
      <c r="M100" s="518"/>
      <c r="N100" s="518"/>
      <c r="O100" s="518"/>
      <c r="P100" s="518"/>
      <c r="Q100" s="197"/>
    </row>
    <row r="101" spans="1:18" s="107" customFormat="1" ht="19.5" customHeight="1" x14ac:dyDescent="0.35"/>
    <row r="102" spans="1:18" s="223" customFormat="1" ht="30" customHeight="1" x14ac:dyDescent="0.35">
      <c r="B102" s="224"/>
    </row>
    <row r="103" spans="1:18" s="223" customFormat="1" ht="36" customHeight="1" x14ac:dyDescent="0.35">
      <c r="B103" s="225"/>
      <c r="C103" s="523"/>
      <c r="D103" s="524"/>
      <c r="E103" s="524"/>
      <c r="F103" s="524"/>
      <c r="G103" s="524"/>
      <c r="H103" s="524"/>
      <c r="I103" s="524"/>
      <c r="J103" s="524"/>
      <c r="K103" s="524"/>
      <c r="L103" s="524"/>
      <c r="M103" s="524"/>
      <c r="N103" s="524"/>
      <c r="O103" s="524"/>
      <c r="P103" s="524"/>
      <c r="Q103" s="524"/>
    </row>
    <row r="104" spans="1:18" s="223" customFormat="1" ht="20.149999999999999" customHeight="1" x14ac:dyDescent="0.35">
      <c r="B104" s="225"/>
    </row>
    <row r="105" spans="1:18" s="223" customFormat="1" ht="39.75" customHeight="1" x14ac:dyDescent="0.35">
      <c r="B105" s="225"/>
      <c r="C105" s="525"/>
      <c r="D105" s="524"/>
      <c r="E105" s="524"/>
      <c r="F105" s="524"/>
      <c r="G105" s="524"/>
      <c r="H105" s="524"/>
      <c r="I105" s="524"/>
      <c r="J105" s="524"/>
      <c r="K105" s="524"/>
      <c r="L105" s="524"/>
      <c r="M105" s="524"/>
      <c r="N105" s="524"/>
      <c r="O105" s="524"/>
      <c r="P105" s="524"/>
      <c r="Q105" s="524"/>
    </row>
    <row r="106" spans="1:18" s="223" customFormat="1" ht="20.149999999999999" customHeight="1" x14ac:dyDescent="0.35">
      <c r="B106" s="225"/>
      <c r="C106" s="226"/>
    </row>
    <row r="107" spans="1:18" s="107" customFormat="1" ht="20.149999999999999" customHeight="1" x14ac:dyDescent="0.35">
      <c r="B107" s="117"/>
      <c r="C107" s="194"/>
    </row>
    <row r="108" spans="1:18" s="107" customFormat="1" ht="14.15" customHeight="1" x14ac:dyDescent="0.35">
      <c r="B108" s="117"/>
      <c r="C108" s="194"/>
    </row>
    <row r="109" spans="1:18" s="107" customFormat="1" ht="20.149999999999999" customHeight="1" x14ac:dyDescent="0.35">
      <c r="B109" s="195"/>
      <c r="C109" s="226"/>
      <c r="D109" s="223"/>
      <c r="E109" s="227"/>
      <c r="F109" s="223"/>
      <c r="G109" s="223"/>
      <c r="H109" s="223"/>
      <c r="I109" s="223"/>
      <c r="J109" s="223"/>
      <c r="K109" s="223"/>
      <c r="L109" s="223"/>
      <c r="M109" s="223"/>
      <c r="N109" s="223"/>
      <c r="O109" s="223"/>
      <c r="P109" s="223"/>
      <c r="Q109" s="223"/>
      <c r="R109" s="223"/>
    </row>
    <row r="110" spans="1:18" s="107" customFormat="1" ht="32.25" customHeight="1" x14ac:dyDescent="0.35">
      <c r="B110" s="117"/>
      <c r="C110" s="230"/>
      <c r="D110" s="223"/>
      <c r="E110" s="223"/>
      <c r="F110" s="223"/>
      <c r="G110" s="223"/>
      <c r="H110" s="223"/>
      <c r="I110" s="223"/>
      <c r="J110" s="223"/>
      <c r="K110" s="223"/>
      <c r="L110" s="223"/>
      <c r="M110" s="223"/>
      <c r="N110" s="223"/>
      <c r="O110" s="223"/>
      <c r="P110" s="223"/>
      <c r="Q110" s="223"/>
      <c r="R110" s="223"/>
    </row>
    <row r="111" spans="1:18" s="107" customFormat="1" ht="51.75" customHeight="1" x14ac:dyDescent="0.35">
      <c r="B111" s="117"/>
      <c r="C111" s="231"/>
      <c r="D111" s="525"/>
      <c r="E111" s="524"/>
      <c r="F111" s="524"/>
      <c r="G111" s="524"/>
      <c r="H111" s="524"/>
      <c r="I111" s="524"/>
      <c r="J111" s="524"/>
      <c r="K111" s="524"/>
      <c r="L111" s="524"/>
      <c r="M111" s="524"/>
      <c r="N111" s="524"/>
      <c r="O111" s="524"/>
      <c r="P111" s="524"/>
      <c r="Q111" s="524"/>
      <c r="R111" s="223"/>
    </row>
    <row r="112" spans="1:18" s="107" customFormat="1" ht="37.5" customHeight="1" x14ac:dyDescent="0.35">
      <c r="B112" s="117"/>
      <c r="C112" s="231"/>
      <c r="D112" s="525"/>
      <c r="E112" s="524"/>
      <c r="F112" s="524"/>
      <c r="G112" s="524"/>
      <c r="H112" s="524"/>
      <c r="I112" s="524"/>
      <c r="J112" s="524"/>
      <c r="K112" s="524"/>
      <c r="L112" s="524"/>
      <c r="M112" s="524"/>
      <c r="N112" s="524"/>
      <c r="O112" s="524"/>
      <c r="P112" s="524"/>
      <c r="Q112" s="524"/>
      <c r="R112" s="223"/>
    </row>
    <row r="113" spans="2:27" s="107" customFormat="1" ht="14.5" customHeight="1" thickBot="1" x14ac:dyDescent="0.4">
      <c r="C113" s="223"/>
      <c r="D113" s="223"/>
      <c r="E113" s="223"/>
      <c r="F113" s="223"/>
      <c r="G113" s="223"/>
      <c r="H113" s="223"/>
      <c r="I113" s="223"/>
      <c r="J113" s="223"/>
      <c r="K113" s="223"/>
      <c r="L113" s="223"/>
      <c r="M113" s="223"/>
      <c r="N113" s="223"/>
      <c r="O113" s="223"/>
      <c r="P113" s="223"/>
      <c r="Q113" s="223"/>
      <c r="R113" s="223"/>
    </row>
    <row r="114" spans="2:27" s="105" customFormat="1" ht="30" customHeight="1" x14ac:dyDescent="0.35">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row>
    <row r="115" spans="2:27" ht="14.25" customHeight="1" x14ac:dyDescent="0.25"/>
    <row r="116" spans="2:27" ht="14.25" customHeight="1" x14ac:dyDescent="0.25"/>
    <row r="117" spans="2:27" s="105" customFormat="1" ht="14.25" customHeight="1" x14ac:dyDescent="0.35">
      <c r="C117" s="193"/>
      <c r="D117" s="117"/>
    </row>
    <row r="118" spans="2:27" s="105" customFormat="1" ht="14.25" customHeight="1" x14ac:dyDescent="0.35"/>
    <row r="119" spans="2:27" s="105" customFormat="1" ht="14.25" customHeight="1" x14ac:dyDescent="0.35">
      <c r="B119" s="117"/>
      <c r="D119" s="117"/>
    </row>
    <row r="120" spans="2:27" s="105" customFormat="1" ht="14.25" customHeight="1" x14ac:dyDescent="0.35">
      <c r="D120" s="117"/>
    </row>
    <row r="121" spans="2:27" s="105" customFormat="1" ht="14.25" customHeight="1" x14ac:dyDescent="0.35">
      <c r="D121" s="117"/>
    </row>
    <row r="122" spans="2:27" s="105" customFormat="1" ht="14.25" customHeight="1" x14ac:dyDescent="0.35">
      <c r="B122" s="117"/>
      <c r="D122" s="117"/>
      <c r="E122" s="518"/>
      <c r="F122" s="518"/>
      <c r="G122" s="518"/>
      <c r="H122" s="518"/>
      <c r="I122" s="518"/>
      <c r="J122" s="518"/>
      <c r="K122" s="518"/>
      <c r="L122" s="518"/>
      <c r="M122" s="518"/>
      <c r="N122" s="518"/>
      <c r="O122" s="518"/>
      <c r="P122" s="518"/>
      <c r="Q122" s="518"/>
      <c r="R122" s="518"/>
      <c r="S122" s="518"/>
      <c r="T122" s="518"/>
      <c r="U122" s="518"/>
    </row>
    <row r="123" spans="2:27" s="105" customFormat="1" ht="14.25" customHeight="1" x14ac:dyDescent="0.35">
      <c r="B123" s="117"/>
      <c r="D123" s="117"/>
      <c r="E123" s="518"/>
      <c r="F123" s="518"/>
      <c r="G123" s="518"/>
      <c r="H123" s="518"/>
      <c r="I123" s="518"/>
      <c r="J123" s="518"/>
      <c r="K123" s="518"/>
      <c r="L123" s="518"/>
      <c r="M123" s="518"/>
      <c r="N123" s="518"/>
      <c r="O123" s="518"/>
      <c r="P123" s="518"/>
      <c r="Q123" s="518"/>
      <c r="R123" s="518"/>
      <c r="S123" s="518"/>
      <c r="T123" s="518"/>
      <c r="U123" s="518"/>
    </row>
    <row r="124" spans="2:27" s="105" customFormat="1" ht="14.25" customHeight="1" x14ac:dyDescent="0.35">
      <c r="B124" s="117"/>
      <c r="D124" s="117"/>
    </row>
    <row r="125" spans="2:27" s="105" customFormat="1" ht="14.25" customHeight="1" x14ac:dyDescent="0.35">
      <c r="B125" s="117"/>
      <c r="D125" s="117"/>
    </row>
    <row r="126" spans="2:27" s="105" customFormat="1" ht="14.25" customHeight="1" x14ac:dyDescent="0.35">
      <c r="D126" s="117"/>
    </row>
    <row r="127" spans="2:27" s="105" customFormat="1" ht="14.25" customHeight="1" x14ac:dyDescent="0.35"/>
    <row r="128" spans="2:27" s="105" customFormat="1" ht="14.25" customHeight="1" x14ac:dyDescent="0.35">
      <c r="B128" s="117"/>
      <c r="D128" s="117"/>
    </row>
    <row r="129" spans="2:4" s="105" customFormat="1" ht="14.25" customHeight="1" x14ac:dyDescent="0.35">
      <c r="B129" s="117"/>
      <c r="D129" s="117"/>
    </row>
    <row r="130" spans="2:4" s="105" customFormat="1" ht="14.25" customHeight="1" x14ac:dyDescent="0.35">
      <c r="B130" s="117"/>
      <c r="D130" s="117"/>
    </row>
    <row r="131" spans="2:4" s="105" customFormat="1" ht="14.25" customHeight="1" x14ac:dyDescent="0.35">
      <c r="B131" s="117"/>
      <c r="D131" s="117"/>
    </row>
    <row r="132" spans="2:4" ht="14.25" customHeight="1" x14ac:dyDescent="0.25"/>
    <row r="133" spans="2:4" ht="14.25" customHeight="1" x14ac:dyDescent="0.25"/>
    <row r="134" spans="2:4" ht="14.25" customHeight="1" x14ac:dyDescent="0.25"/>
    <row r="135" spans="2:4" ht="14.25" customHeight="1" x14ac:dyDescent="0.25"/>
    <row r="136" spans="2:4" ht="14.25" customHeight="1" x14ac:dyDescent="0.25"/>
    <row r="137" spans="2:4" ht="14.25" customHeight="1" x14ac:dyDescent="0.25"/>
    <row r="138" spans="2:4" ht="14.25" customHeight="1" x14ac:dyDescent="0.25"/>
    <row r="139" spans="2:4" ht="14.25" customHeight="1" x14ac:dyDescent="0.25"/>
    <row r="140" spans="2:4" ht="14.25" customHeight="1" x14ac:dyDescent="0.25"/>
    <row r="141" spans="2:4" ht="14.25" customHeight="1" x14ac:dyDescent="0.25"/>
    <row r="142" spans="2:4" ht="14.25" customHeight="1" x14ac:dyDescent="0.25"/>
    <row r="143" spans="2:4" ht="14.25" customHeight="1" x14ac:dyDescent="0.25"/>
    <row r="144" spans="2: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sheetData>
  <sheetProtection algorithmName="SHA-512" hashValue="+MBq1VZn0keCbb+G9+g1bkzYHafKlaPM8LGDmDGkrNlnKNaoO90WNaSg3bYm+UxTMVK3pkeC8AcjSPBiQxziaQ==" saltValue="DvCFA0nlxs/4FUiOZYlpsA==" spinCount="100000" sheet="1" objects="1" scenarios="1"/>
  <mergeCells count="25">
    <mergeCell ref="B2:R2"/>
    <mergeCell ref="B4:R4"/>
    <mergeCell ref="B74:R74"/>
    <mergeCell ref="B75:O75"/>
    <mergeCell ref="B76:R79"/>
    <mergeCell ref="C29:R29"/>
    <mergeCell ref="C38:Q38"/>
    <mergeCell ref="C51:Q51"/>
    <mergeCell ref="C48:Q48"/>
    <mergeCell ref="C49:Q49"/>
    <mergeCell ref="C22:R22"/>
    <mergeCell ref="C25:R25"/>
    <mergeCell ref="C46:Q46"/>
    <mergeCell ref="C62:Z62"/>
    <mergeCell ref="B81:R81"/>
    <mergeCell ref="E122:U123"/>
    <mergeCell ref="C60:Q60"/>
    <mergeCell ref="D97:Q97"/>
    <mergeCell ref="C99:Q99"/>
    <mergeCell ref="C103:Q103"/>
    <mergeCell ref="C105:Q105"/>
    <mergeCell ref="D111:Q111"/>
    <mergeCell ref="D112:Q112"/>
    <mergeCell ref="B90:R90"/>
    <mergeCell ref="C100:P10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DDA17-DF82-41AD-BC2C-04241C23112D}">
  <sheetPr codeName="Sheet12"/>
  <dimension ref="A1:AF98"/>
  <sheetViews>
    <sheetView topLeftCell="A36" zoomScale="60" zoomScaleNormal="60" workbookViewId="0">
      <selection activeCell="B44" sqref="B44:R44"/>
    </sheetView>
  </sheetViews>
  <sheetFormatPr defaultColWidth="0" defaultRowHeight="12.5" zeroHeight="1" x14ac:dyDescent="0.25"/>
  <cols>
    <col min="1" max="1" width="9.1796875" style="123" customWidth="1"/>
    <col min="2" max="2" width="61.7265625" style="123" customWidth="1"/>
    <col min="3" max="3" width="15.26953125" style="123" customWidth="1"/>
    <col min="4" max="18" width="9.1796875" style="123" customWidth="1"/>
    <col min="19" max="19" width="14.1796875" style="123" customWidth="1"/>
    <col min="20" max="20" width="19.1796875" style="123" customWidth="1"/>
    <col min="21" max="21" width="14.453125" style="123" customWidth="1"/>
    <col min="22" max="22" width="12.81640625" style="123" customWidth="1"/>
    <col min="23" max="23" width="8.1796875" style="123" customWidth="1"/>
    <col min="24" max="25" width="14" style="123" customWidth="1"/>
    <col min="26" max="32" width="9.1796875" style="123" customWidth="1"/>
    <col min="33" max="16384" width="9.1796875" style="123" hidden="1"/>
  </cols>
  <sheetData>
    <row r="1" spans="1:27" s="98" customFormat="1" ht="30" customHeight="1" x14ac:dyDescent="0.35">
      <c r="J1" s="237"/>
      <c r="K1" s="238"/>
      <c r="P1" s="100"/>
    </row>
    <row r="2" spans="1:27" s="98" customFormat="1" ht="50.25" customHeight="1" x14ac:dyDescent="0.35">
      <c r="B2" s="565" t="s">
        <v>13</v>
      </c>
      <c r="C2" s="565"/>
      <c r="D2" s="565"/>
      <c r="E2" s="565"/>
      <c r="F2" s="565"/>
      <c r="G2" s="565"/>
      <c r="H2" s="565"/>
      <c r="I2" s="565"/>
      <c r="J2" s="565"/>
      <c r="K2" s="565"/>
      <c r="L2" s="565"/>
      <c r="M2" s="565"/>
      <c r="N2" s="565"/>
      <c r="O2" s="565"/>
      <c r="P2" s="565"/>
      <c r="Q2" s="565"/>
      <c r="R2" s="565"/>
      <c r="S2" s="239"/>
      <c r="T2" s="239"/>
      <c r="U2" s="239"/>
      <c r="V2" s="239"/>
      <c r="W2" s="239"/>
      <c r="X2" s="239"/>
      <c r="Y2" s="239"/>
      <c r="Z2" s="239"/>
      <c r="AA2" s="239"/>
    </row>
    <row r="3" spans="1:27" s="98" customFormat="1" ht="12.65" customHeight="1" x14ac:dyDescent="0.35">
      <c r="P3" s="102"/>
      <c r="Q3" s="103"/>
      <c r="R3" s="104"/>
    </row>
    <row r="4" spans="1:27" s="98" customFormat="1" ht="8.25" customHeight="1" thickBot="1" x14ac:dyDescent="0.4">
      <c r="B4" s="103"/>
      <c r="O4" s="106"/>
      <c r="P4" s="106"/>
      <c r="Q4" s="106"/>
      <c r="R4" s="106"/>
      <c r="S4" s="106"/>
      <c r="T4" s="106"/>
      <c r="U4" s="106"/>
      <c r="V4" s="106"/>
    </row>
    <row r="5" spans="1:27" s="98" customFormat="1" ht="30" customHeight="1" thickBot="1" x14ac:dyDescent="0.4">
      <c r="A5" s="240"/>
      <c r="B5" s="566" t="s">
        <v>236</v>
      </c>
      <c r="C5" s="567"/>
      <c r="D5" s="567"/>
      <c r="E5" s="567"/>
      <c r="F5" s="567"/>
      <c r="G5" s="567"/>
      <c r="H5" s="567"/>
      <c r="I5" s="567"/>
      <c r="J5" s="567"/>
      <c r="K5" s="567"/>
      <c r="L5" s="567"/>
      <c r="M5" s="567"/>
      <c r="N5" s="567"/>
      <c r="O5" s="567"/>
      <c r="P5" s="567"/>
      <c r="Q5" s="567"/>
      <c r="R5" s="568"/>
      <c r="S5" s="106"/>
    </row>
    <row r="6" spans="1:27" s="105" customFormat="1" ht="30" customHeight="1" x14ac:dyDescent="0.35"/>
    <row r="7" spans="1:27" s="105" customFormat="1" ht="30" customHeight="1" x14ac:dyDescent="0.35">
      <c r="B7" s="241" t="s">
        <v>15</v>
      </c>
      <c r="C7" s="242"/>
      <c r="D7" s="242"/>
      <c r="E7" s="242"/>
      <c r="F7" s="242"/>
      <c r="G7" s="242"/>
      <c r="H7" s="242"/>
      <c r="I7" s="242"/>
      <c r="J7" s="242"/>
      <c r="K7" s="242"/>
      <c r="L7" s="242"/>
      <c r="M7" s="242"/>
      <c r="N7" s="242"/>
      <c r="O7" s="242"/>
      <c r="P7" s="242"/>
      <c r="Q7" s="242"/>
      <c r="R7" s="243"/>
    </row>
    <row r="8" spans="1:27" s="105" customFormat="1" ht="56.25" customHeight="1" x14ac:dyDescent="0.35">
      <c r="B8" s="244" t="s">
        <v>33</v>
      </c>
      <c r="R8" s="245"/>
    </row>
    <row r="9" spans="1:27" s="105" customFormat="1" ht="19.5" customHeight="1" x14ac:dyDescent="0.35">
      <c r="B9" s="246" t="s">
        <v>34</v>
      </c>
      <c r="R9" s="245"/>
    </row>
    <row r="10" spans="1:27" s="105" customFormat="1" ht="11.15" customHeight="1" x14ac:dyDescent="0.35">
      <c r="B10" s="246"/>
      <c r="R10" s="245"/>
    </row>
    <row r="11" spans="1:27" s="105" customFormat="1" ht="22.5" customHeight="1" x14ac:dyDescent="0.35">
      <c r="B11" s="246" t="s">
        <v>244</v>
      </c>
      <c r="R11" s="245"/>
    </row>
    <row r="12" spans="1:27" s="105" customFormat="1" ht="30" customHeight="1" x14ac:dyDescent="0.35">
      <c r="B12" s="247" t="s">
        <v>35</v>
      </c>
      <c r="C12" s="563" t="s">
        <v>245</v>
      </c>
      <c r="D12" s="563"/>
      <c r="E12" s="563"/>
      <c r="F12" s="563"/>
      <c r="G12" s="563"/>
      <c r="H12" s="563"/>
      <c r="I12" s="563"/>
      <c r="J12" s="563"/>
      <c r="K12" s="563"/>
      <c r="L12" s="563"/>
      <c r="M12" s="563"/>
      <c r="N12" s="563"/>
      <c r="O12" s="563"/>
      <c r="P12" s="563"/>
      <c r="Q12" s="563"/>
      <c r="R12" s="564"/>
    </row>
    <row r="13" spans="1:27" s="105" customFormat="1" ht="30" customHeight="1" x14ac:dyDescent="0.35">
      <c r="B13" s="247" t="s">
        <v>36</v>
      </c>
      <c r="C13" s="563" t="s">
        <v>306</v>
      </c>
      <c r="D13" s="563"/>
      <c r="E13" s="563"/>
      <c r="F13" s="563"/>
      <c r="G13" s="563"/>
      <c r="H13" s="563"/>
      <c r="I13" s="563"/>
      <c r="J13" s="563"/>
      <c r="K13" s="563"/>
      <c r="L13" s="563"/>
      <c r="M13" s="563"/>
      <c r="N13" s="563"/>
      <c r="O13" s="563"/>
      <c r="P13" s="563"/>
      <c r="Q13" s="563"/>
      <c r="R13" s="564"/>
    </row>
    <row r="14" spans="1:27" s="105" customFormat="1" ht="30" customHeight="1" x14ac:dyDescent="0.35">
      <c r="B14" s="247" t="s">
        <v>37</v>
      </c>
      <c r="C14" s="563" t="s">
        <v>246</v>
      </c>
      <c r="D14" s="563"/>
      <c r="E14" s="563"/>
      <c r="F14" s="563"/>
      <c r="G14" s="563"/>
      <c r="H14" s="563"/>
      <c r="I14" s="563"/>
      <c r="J14" s="563"/>
      <c r="K14" s="563"/>
      <c r="L14" s="563"/>
      <c r="M14" s="563"/>
      <c r="N14" s="563"/>
      <c r="O14" s="563"/>
      <c r="P14" s="563"/>
      <c r="Q14" s="563"/>
      <c r="R14" s="564"/>
    </row>
    <row r="15" spans="1:27" s="105" customFormat="1" ht="30" customHeight="1" x14ac:dyDescent="0.35">
      <c r="B15" s="562" t="s">
        <v>307</v>
      </c>
      <c r="C15" s="563"/>
      <c r="D15" s="563"/>
      <c r="E15" s="563"/>
      <c r="F15" s="563"/>
      <c r="G15" s="563"/>
      <c r="H15" s="563"/>
      <c r="I15" s="563"/>
      <c r="J15" s="563"/>
      <c r="K15" s="563"/>
      <c r="L15" s="563"/>
      <c r="M15" s="563"/>
      <c r="N15" s="563"/>
      <c r="O15" s="563"/>
      <c r="P15" s="563"/>
      <c r="Q15" s="563"/>
      <c r="R15" s="564"/>
    </row>
    <row r="16" spans="1:27" s="105" customFormat="1" ht="21" customHeight="1" x14ac:dyDescent="0.35">
      <c r="B16" s="248"/>
      <c r="C16" s="249"/>
      <c r="D16" s="249"/>
      <c r="E16" s="249"/>
      <c r="F16" s="249"/>
      <c r="G16" s="249"/>
      <c r="H16" s="249"/>
      <c r="I16" s="249"/>
      <c r="J16" s="249"/>
      <c r="K16" s="249"/>
      <c r="L16" s="249"/>
      <c r="M16" s="249"/>
      <c r="N16" s="249"/>
      <c r="O16" s="249"/>
      <c r="P16" s="249"/>
      <c r="Q16" s="249"/>
      <c r="R16" s="250"/>
    </row>
    <row r="17" spans="2:29" s="105" customFormat="1" ht="24.65" customHeight="1" x14ac:dyDescent="0.35">
      <c r="B17" s="251"/>
    </row>
    <row r="18" spans="2:29" s="105" customFormat="1" ht="43.5" customHeight="1" x14ac:dyDescent="0.35">
      <c r="B18" s="285" t="s">
        <v>38</v>
      </c>
      <c r="C18" s="286"/>
      <c r="D18" s="286"/>
      <c r="E18" s="286"/>
      <c r="F18" s="286"/>
      <c r="G18" s="286"/>
      <c r="H18" s="286"/>
      <c r="I18" s="286"/>
      <c r="J18" s="286"/>
      <c r="K18" s="286"/>
      <c r="L18" s="286"/>
      <c r="M18" s="286"/>
      <c r="N18" s="286"/>
      <c r="O18" s="286"/>
      <c r="P18" s="286"/>
      <c r="Q18" s="286"/>
      <c r="R18" s="286"/>
      <c r="S18" s="557" t="s">
        <v>39</v>
      </c>
      <c r="T18" s="550" t="s">
        <v>40</v>
      </c>
      <c r="U18" s="550"/>
      <c r="V18" s="550"/>
      <c r="W18" s="550"/>
      <c r="X18" s="550"/>
      <c r="Y18" s="550"/>
      <c r="Z18" s="550"/>
      <c r="AA18" s="551"/>
    </row>
    <row r="19" spans="2:29" s="105" customFormat="1" ht="36" customHeight="1" x14ac:dyDescent="0.35">
      <c r="B19" s="554" t="s">
        <v>41</v>
      </c>
      <c r="C19" s="555"/>
      <c r="D19" s="555"/>
      <c r="E19" s="555"/>
      <c r="F19" s="555"/>
      <c r="G19" s="555"/>
      <c r="H19" s="555"/>
      <c r="I19" s="555"/>
      <c r="J19" s="555"/>
      <c r="K19" s="555"/>
      <c r="L19" s="555"/>
      <c r="M19" s="555"/>
      <c r="N19" s="555"/>
      <c r="O19" s="555"/>
      <c r="P19" s="555"/>
      <c r="Q19" s="555"/>
      <c r="R19" s="556"/>
      <c r="S19" s="558"/>
      <c r="T19" s="552"/>
      <c r="U19" s="552"/>
      <c r="V19" s="552"/>
      <c r="W19" s="552"/>
      <c r="X19" s="552"/>
      <c r="Y19" s="552"/>
      <c r="Z19" s="552"/>
      <c r="AA19" s="553"/>
    </row>
    <row r="20" spans="2:29" s="105" customFormat="1" ht="30" customHeight="1" x14ac:dyDescent="0.35">
      <c r="B20" s="282" t="s">
        <v>42</v>
      </c>
      <c r="C20" s="283"/>
      <c r="D20" s="283"/>
      <c r="E20" s="283"/>
      <c r="F20" s="283"/>
      <c r="G20" s="283"/>
      <c r="H20" s="283"/>
      <c r="I20" s="283"/>
      <c r="J20" s="283"/>
      <c r="K20" s="283"/>
      <c r="L20" s="283"/>
      <c r="M20" s="283"/>
      <c r="N20" s="283"/>
      <c r="O20" s="283"/>
      <c r="P20" s="283"/>
      <c r="Q20" s="283"/>
      <c r="R20" s="283"/>
      <c r="S20" s="284"/>
      <c r="T20" s="133"/>
      <c r="U20" s="133"/>
      <c r="V20" s="133"/>
      <c r="W20" s="133"/>
      <c r="X20" s="133"/>
      <c r="Y20" s="133"/>
      <c r="Z20" s="133"/>
      <c r="AA20" s="134"/>
    </row>
    <row r="21" spans="2:29" s="105" customFormat="1" ht="30" customHeight="1" x14ac:dyDescent="0.35">
      <c r="B21" s="254" t="s">
        <v>247</v>
      </c>
      <c r="C21" s="255"/>
      <c r="D21" s="255"/>
      <c r="E21" s="255"/>
      <c r="F21" s="255"/>
      <c r="G21" s="255"/>
      <c r="H21" s="255"/>
      <c r="I21" s="255"/>
      <c r="J21" s="255"/>
      <c r="K21" s="255"/>
      <c r="L21" s="255"/>
      <c r="M21" s="255"/>
      <c r="N21" s="255"/>
      <c r="O21" s="255"/>
      <c r="P21" s="255"/>
      <c r="Q21" s="255"/>
      <c r="R21" s="255"/>
      <c r="S21" s="128" t="s">
        <v>35</v>
      </c>
      <c r="T21" s="536"/>
      <c r="U21" s="537"/>
      <c r="V21" s="537"/>
      <c r="W21" s="537"/>
      <c r="X21" s="537"/>
      <c r="Y21" s="537"/>
      <c r="Z21" s="537"/>
      <c r="AA21" s="538"/>
    </row>
    <row r="22" spans="2:29" s="105" customFormat="1" ht="30" customHeight="1" x14ac:dyDescent="0.35">
      <c r="B22" s="256" t="s">
        <v>248</v>
      </c>
      <c r="C22" s="257"/>
      <c r="D22" s="257"/>
      <c r="E22" s="257"/>
      <c r="F22" s="257"/>
      <c r="G22" s="257"/>
      <c r="H22" s="257"/>
      <c r="I22" s="257"/>
      <c r="J22" s="257"/>
      <c r="K22" s="257"/>
      <c r="L22" s="257"/>
      <c r="M22" s="257"/>
      <c r="N22" s="257"/>
      <c r="O22" s="257"/>
      <c r="P22" s="257"/>
      <c r="Q22" s="257"/>
      <c r="R22" s="258"/>
      <c r="S22" s="129" t="s">
        <v>36</v>
      </c>
      <c r="T22" s="536"/>
      <c r="U22" s="537"/>
      <c r="V22" s="537"/>
      <c r="W22" s="537"/>
      <c r="X22" s="537"/>
      <c r="Y22" s="537"/>
      <c r="Z22" s="537"/>
      <c r="AA22" s="538"/>
      <c r="AC22" s="259"/>
    </row>
    <row r="23" spans="2:29" s="105" customFormat="1" ht="30" customHeight="1" x14ac:dyDescent="0.35">
      <c r="B23" s="254" t="s">
        <v>387</v>
      </c>
      <c r="C23" s="255"/>
      <c r="D23" s="255"/>
      <c r="E23" s="255"/>
      <c r="F23" s="255"/>
      <c r="G23" s="255"/>
      <c r="H23" s="255"/>
      <c r="I23" s="255"/>
      <c r="J23" s="255"/>
      <c r="K23" s="255"/>
      <c r="L23" s="255"/>
      <c r="M23" s="255"/>
      <c r="N23" s="255"/>
      <c r="O23" s="255"/>
      <c r="P23" s="255"/>
      <c r="Q23" s="255"/>
      <c r="R23" s="255"/>
      <c r="S23" s="129" t="s">
        <v>35</v>
      </c>
      <c r="T23" s="536"/>
      <c r="U23" s="537"/>
      <c r="V23" s="537"/>
      <c r="W23" s="537"/>
      <c r="X23" s="537"/>
      <c r="Y23" s="537"/>
      <c r="Z23" s="537"/>
      <c r="AA23" s="538"/>
      <c r="AC23" s="259"/>
    </row>
    <row r="24" spans="2:29" s="105" customFormat="1" ht="30" customHeight="1" x14ac:dyDescent="0.35">
      <c r="B24" s="256" t="s">
        <v>43</v>
      </c>
      <c r="C24" s="257"/>
      <c r="D24" s="257"/>
      <c r="E24" s="260"/>
      <c r="F24" s="261"/>
      <c r="G24" s="261"/>
      <c r="H24" s="261"/>
      <c r="I24" s="261"/>
      <c r="J24" s="261"/>
      <c r="K24" s="261"/>
      <c r="L24" s="261"/>
      <c r="M24" s="261"/>
      <c r="N24" s="261"/>
      <c r="O24" s="261"/>
      <c r="P24" s="261"/>
      <c r="Q24" s="261"/>
      <c r="R24" s="261"/>
      <c r="S24" s="129" t="s">
        <v>36</v>
      </c>
      <c r="T24" s="536"/>
      <c r="U24" s="537"/>
      <c r="V24" s="537"/>
      <c r="W24" s="537"/>
      <c r="X24" s="537"/>
      <c r="Y24" s="537"/>
      <c r="Z24" s="537"/>
      <c r="AA24" s="538"/>
      <c r="AC24" s="259"/>
    </row>
    <row r="25" spans="2:29" s="105" customFormat="1" ht="30" customHeight="1" x14ac:dyDescent="0.35">
      <c r="B25" s="256" t="s">
        <v>44</v>
      </c>
      <c r="C25" s="257"/>
      <c r="D25" s="257"/>
      <c r="E25" s="257"/>
      <c r="F25" s="257"/>
      <c r="G25" s="257"/>
      <c r="H25" s="257"/>
      <c r="I25" s="257"/>
      <c r="J25" s="257"/>
      <c r="K25" s="257"/>
      <c r="L25" s="257"/>
      <c r="M25" s="257"/>
      <c r="N25" s="257"/>
      <c r="O25" s="257"/>
      <c r="P25" s="257"/>
      <c r="Q25" s="257"/>
      <c r="R25" s="257"/>
      <c r="S25" s="129" t="s">
        <v>37</v>
      </c>
      <c r="T25" s="536"/>
      <c r="U25" s="537"/>
      <c r="V25" s="537"/>
      <c r="W25" s="537"/>
      <c r="X25" s="537"/>
      <c r="Y25" s="537"/>
      <c r="Z25" s="537"/>
      <c r="AA25" s="538"/>
    </row>
    <row r="26" spans="2:29" s="105" customFormat="1" ht="30" hidden="1" customHeight="1" x14ac:dyDescent="0.35">
      <c r="B26" s="262" t="s">
        <v>45</v>
      </c>
      <c r="C26" s="263"/>
      <c r="D26" s="263"/>
      <c r="E26" s="263"/>
      <c r="F26" s="263"/>
      <c r="G26" s="263"/>
      <c r="H26" s="263"/>
      <c r="I26" s="263"/>
      <c r="J26" s="263"/>
      <c r="K26" s="263"/>
      <c r="L26" s="263"/>
      <c r="M26" s="263"/>
      <c r="N26" s="263"/>
      <c r="O26" s="263"/>
      <c r="P26" s="263"/>
      <c r="Q26" s="263"/>
      <c r="R26" s="263"/>
      <c r="S26" s="130"/>
      <c r="T26" s="127"/>
      <c r="U26" s="127"/>
      <c r="V26" s="127"/>
      <c r="W26" s="127"/>
      <c r="X26" s="127"/>
      <c r="Y26" s="127"/>
      <c r="Z26" s="127"/>
      <c r="AA26" s="127"/>
    </row>
    <row r="27" spans="2:29" s="105" customFormat="1" ht="30" hidden="1" customHeight="1" x14ac:dyDescent="0.35">
      <c r="B27" s="265" t="s">
        <v>46</v>
      </c>
      <c r="C27" s="261"/>
      <c r="D27" s="261"/>
      <c r="E27" s="261"/>
      <c r="F27" s="261"/>
      <c r="G27" s="261"/>
      <c r="H27" s="261"/>
      <c r="I27" s="261"/>
      <c r="J27" s="261"/>
      <c r="K27" s="261"/>
      <c r="L27" s="261"/>
      <c r="M27" s="261"/>
      <c r="N27" s="261"/>
      <c r="O27" s="261"/>
      <c r="P27" s="261"/>
      <c r="Q27" s="261"/>
      <c r="R27" s="261"/>
      <c r="S27" s="131" t="s">
        <v>36</v>
      </c>
      <c r="T27" s="127"/>
      <c r="U27" s="127"/>
      <c r="V27" s="127"/>
      <c r="W27" s="127"/>
      <c r="X27" s="127"/>
      <c r="Y27" s="127"/>
      <c r="Z27" s="127"/>
      <c r="AA27" s="127"/>
    </row>
    <row r="28" spans="2:29" s="105" customFormat="1" ht="30" hidden="1" customHeight="1" x14ac:dyDescent="0.35">
      <c r="B28" s="265" t="s">
        <v>47</v>
      </c>
      <c r="C28" s="261"/>
      <c r="D28" s="261"/>
      <c r="E28" s="261"/>
      <c r="F28" s="261"/>
      <c r="G28" s="261"/>
      <c r="H28" s="261"/>
      <c r="I28" s="261"/>
      <c r="J28" s="261"/>
      <c r="K28" s="261"/>
      <c r="L28" s="261"/>
      <c r="M28" s="261"/>
      <c r="N28" s="261"/>
      <c r="O28" s="261"/>
      <c r="P28" s="261"/>
      <c r="Q28" s="261"/>
      <c r="R28" s="261"/>
      <c r="S28" s="131" t="s">
        <v>36</v>
      </c>
      <c r="T28" s="127"/>
      <c r="U28" s="127"/>
      <c r="V28" s="127"/>
      <c r="W28" s="127"/>
      <c r="X28" s="127"/>
      <c r="Y28" s="127"/>
      <c r="Z28" s="127"/>
      <c r="AA28" s="127"/>
    </row>
    <row r="29" spans="2:29" s="105" customFormat="1" ht="30" hidden="1" customHeight="1" x14ac:dyDescent="0.35">
      <c r="B29" s="265" t="s">
        <v>48</v>
      </c>
      <c r="C29" s="261"/>
      <c r="D29" s="261"/>
      <c r="E29" s="261"/>
      <c r="F29" s="261"/>
      <c r="G29" s="261"/>
      <c r="H29" s="261"/>
      <c r="I29" s="261"/>
      <c r="J29" s="261"/>
      <c r="K29" s="261"/>
      <c r="L29" s="261"/>
      <c r="M29" s="261"/>
      <c r="N29" s="261"/>
      <c r="O29" s="261"/>
      <c r="P29" s="261"/>
      <c r="Q29" s="261"/>
      <c r="R29" s="261"/>
      <c r="S29" s="131" t="s">
        <v>36</v>
      </c>
      <c r="T29" s="127"/>
      <c r="U29" s="127"/>
      <c r="V29" s="127"/>
      <c r="W29" s="127"/>
      <c r="X29" s="127"/>
      <c r="Y29" s="127"/>
      <c r="Z29" s="127"/>
      <c r="AA29" s="127"/>
    </row>
    <row r="30" spans="2:29" s="105" customFormat="1" ht="30" hidden="1" customHeight="1" x14ac:dyDescent="0.35">
      <c r="B30" s="265" t="s">
        <v>49</v>
      </c>
      <c r="C30" s="261"/>
      <c r="D30" s="261"/>
      <c r="E30" s="261"/>
      <c r="F30" s="261"/>
      <c r="G30" s="261"/>
      <c r="H30" s="261"/>
      <c r="I30" s="261"/>
      <c r="J30" s="261"/>
      <c r="K30" s="261"/>
      <c r="L30" s="261"/>
      <c r="M30" s="261"/>
      <c r="N30" s="261"/>
      <c r="O30" s="261"/>
      <c r="P30" s="261"/>
      <c r="Q30" s="261"/>
      <c r="R30" s="261"/>
      <c r="S30" s="131" t="s">
        <v>36</v>
      </c>
      <c r="T30" s="127"/>
      <c r="U30" s="127"/>
      <c r="V30" s="127"/>
      <c r="W30" s="127"/>
      <c r="X30" s="127"/>
      <c r="Y30" s="127"/>
      <c r="Z30" s="127"/>
      <c r="AA30" s="127"/>
    </row>
    <row r="31" spans="2:29" s="105" customFormat="1" ht="30" customHeight="1" x14ac:dyDescent="0.35">
      <c r="B31" s="252" t="s">
        <v>50</v>
      </c>
      <c r="C31" s="253"/>
      <c r="D31" s="253"/>
      <c r="E31" s="253"/>
      <c r="F31" s="253"/>
      <c r="G31" s="253"/>
      <c r="H31" s="253"/>
      <c r="I31" s="253"/>
      <c r="J31" s="253"/>
      <c r="K31" s="253"/>
      <c r="L31" s="253"/>
      <c r="M31" s="253"/>
      <c r="N31" s="253"/>
      <c r="O31" s="253"/>
      <c r="P31" s="253"/>
      <c r="Q31" s="253"/>
      <c r="R31" s="253"/>
      <c r="S31" s="132"/>
      <c r="T31" s="133"/>
      <c r="U31" s="133"/>
      <c r="V31" s="133"/>
      <c r="W31" s="133"/>
      <c r="X31" s="133"/>
      <c r="Y31" s="133"/>
      <c r="Z31" s="133"/>
      <c r="AA31" s="134"/>
    </row>
    <row r="32" spans="2:29" s="105" customFormat="1" ht="30" customHeight="1" x14ac:dyDescent="0.35">
      <c r="B32" s="266" t="s">
        <v>51</v>
      </c>
      <c r="C32" s="261"/>
      <c r="D32" s="261"/>
      <c r="E32" s="261"/>
      <c r="F32" s="261"/>
      <c r="G32" s="261"/>
      <c r="H32" s="261"/>
      <c r="I32" s="261"/>
      <c r="J32" s="261"/>
      <c r="K32" s="261"/>
      <c r="L32" s="261"/>
      <c r="M32" s="261"/>
      <c r="N32" s="261"/>
      <c r="O32" s="261"/>
      <c r="P32" s="261"/>
      <c r="Q32" s="261"/>
      <c r="R32" s="261"/>
      <c r="S32" s="129" t="s">
        <v>37</v>
      </c>
      <c r="T32" s="559"/>
      <c r="U32" s="560"/>
      <c r="V32" s="560"/>
      <c r="W32" s="560"/>
      <c r="X32" s="560"/>
      <c r="Y32" s="560"/>
      <c r="Z32" s="560"/>
      <c r="AA32" s="561"/>
    </row>
    <row r="33" spans="2:27" s="105" customFormat="1" ht="30" customHeight="1" x14ac:dyDescent="0.35">
      <c r="B33" s="266" t="s">
        <v>309</v>
      </c>
      <c r="C33" s="261"/>
      <c r="D33" s="261"/>
      <c r="E33" s="261"/>
      <c r="F33" s="261"/>
      <c r="G33" s="261"/>
      <c r="H33" s="261"/>
      <c r="I33" s="261"/>
      <c r="J33" s="261"/>
      <c r="K33" s="261"/>
      <c r="L33" s="261"/>
      <c r="M33" s="261"/>
      <c r="N33" s="261"/>
      <c r="O33" s="261"/>
      <c r="P33" s="261"/>
      <c r="Q33" s="261"/>
      <c r="R33" s="261"/>
      <c r="S33" s="129" t="s">
        <v>35</v>
      </c>
      <c r="T33" s="559"/>
      <c r="U33" s="560"/>
      <c r="V33" s="560"/>
      <c r="W33" s="560"/>
      <c r="X33" s="560"/>
      <c r="Y33" s="560"/>
      <c r="Z33" s="560"/>
      <c r="AA33" s="561"/>
    </row>
    <row r="34" spans="2:27" s="105" customFormat="1" ht="30" customHeight="1" x14ac:dyDescent="0.35">
      <c r="B34" s="547" t="s">
        <v>249</v>
      </c>
      <c r="C34" s="548"/>
      <c r="D34" s="548"/>
      <c r="E34" s="548"/>
      <c r="F34" s="548"/>
      <c r="G34" s="548"/>
      <c r="H34" s="548"/>
      <c r="I34" s="548"/>
      <c r="J34" s="548"/>
      <c r="K34" s="548"/>
      <c r="L34" s="548"/>
      <c r="M34" s="548"/>
      <c r="N34" s="548"/>
      <c r="O34" s="548"/>
      <c r="P34" s="548"/>
      <c r="Q34" s="548"/>
      <c r="R34" s="549"/>
      <c r="S34" s="132"/>
      <c r="T34" s="133"/>
      <c r="U34" s="133"/>
      <c r="V34" s="133"/>
      <c r="W34" s="133"/>
      <c r="X34" s="133"/>
      <c r="Y34" s="133"/>
      <c r="Z34" s="133"/>
      <c r="AA34" s="134"/>
    </row>
    <row r="35" spans="2:27" s="105" customFormat="1" ht="30" customHeight="1" x14ac:dyDescent="0.35">
      <c r="B35" s="266" t="s">
        <v>279</v>
      </c>
      <c r="C35" s="261"/>
      <c r="D35" s="261"/>
      <c r="E35" s="261"/>
      <c r="F35" s="261"/>
      <c r="G35" s="261"/>
      <c r="H35" s="261"/>
      <c r="I35" s="261"/>
      <c r="J35" s="261"/>
      <c r="K35" s="261"/>
      <c r="L35" s="261"/>
      <c r="M35" s="261"/>
      <c r="N35" s="261"/>
      <c r="O35" s="261"/>
      <c r="P35" s="261"/>
      <c r="Q35" s="261"/>
      <c r="R35" s="261"/>
      <c r="S35" s="129" t="s">
        <v>35</v>
      </c>
      <c r="T35" s="536"/>
      <c r="U35" s="537"/>
      <c r="V35" s="537"/>
      <c r="W35" s="537"/>
      <c r="X35" s="537"/>
      <c r="Y35" s="537"/>
      <c r="Z35" s="537"/>
      <c r="AA35" s="538"/>
    </row>
    <row r="36" spans="2:27" s="105" customFormat="1" ht="30" customHeight="1" x14ac:dyDescent="0.35">
      <c r="B36" s="256" t="s">
        <v>52</v>
      </c>
      <c r="C36" s="257"/>
      <c r="D36" s="257"/>
      <c r="E36" s="257"/>
      <c r="F36" s="257"/>
      <c r="G36" s="257"/>
      <c r="H36" s="257"/>
      <c r="I36" s="257"/>
      <c r="J36" s="257"/>
      <c r="K36" s="257"/>
      <c r="L36" s="257"/>
      <c r="M36" s="257"/>
      <c r="N36" s="257"/>
      <c r="O36" s="257"/>
      <c r="P36" s="257"/>
      <c r="Q36" s="257"/>
      <c r="R36" s="257"/>
      <c r="S36" s="129" t="s">
        <v>37</v>
      </c>
      <c r="T36" s="536"/>
      <c r="U36" s="537"/>
      <c r="V36" s="537"/>
      <c r="W36" s="537"/>
      <c r="X36" s="537"/>
      <c r="Y36" s="537"/>
      <c r="Z36" s="537"/>
      <c r="AA36" s="538"/>
    </row>
    <row r="37" spans="2:27" s="105" customFormat="1" ht="30" customHeight="1" x14ac:dyDescent="0.35">
      <c r="B37" s="256" t="s">
        <v>44</v>
      </c>
      <c r="C37" s="257"/>
      <c r="D37" s="257"/>
      <c r="E37" s="257"/>
      <c r="F37" s="257"/>
      <c r="G37" s="257"/>
      <c r="H37" s="257"/>
      <c r="I37" s="257"/>
      <c r="J37" s="257"/>
      <c r="K37" s="257"/>
      <c r="L37" s="257"/>
      <c r="M37" s="257"/>
      <c r="N37" s="257"/>
      <c r="O37" s="257"/>
      <c r="P37" s="257"/>
      <c r="Q37" s="257"/>
      <c r="R37" s="257"/>
      <c r="S37" s="129" t="s">
        <v>35</v>
      </c>
      <c r="T37" s="536"/>
      <c r="U37" s="537"/>
      <c r="V37" s="537"/>
      <c r="W37" s="537"/>
      <c r="X37" s="537"/>
      <c r="Y37" s="537"/>
      <c r="Z37" s="537"/>
      <c r="AA37" s="538"/>
    </row>
    <row r="38" spans="2:27" s="105" customFormat="1" ht="30" customHeight="1" x14ac:dyDescent="0.35">
      <c r="B38" s="256" t="s">
        <v>53</v>
      </c>
      <c r="C38" s="257"/>
      <c r="D38" s="257"/>
      <c r="E38" s="257"/>
      <c r="F38" s="257"/>
      <c r="G38" s="257"/>
      <c r="H38" s="257"/>
      <c r="I38" s="257"/>
      <c r="J38" s="257"/>
      <c r="K38" s="257"/>
      <c r="L38" s="257"/>
      <c r="M38" s="257"/>
      <c r="N38" s="257"/>
      <c r="O38" s="257"/>
      <c r="P38" s="257"/>
      <c r="Q38" s="257"/>
      <c r="R38" s="257"/>
      <c r="S38" s="129" t="s">
        <v>36</v>
      </c>
      <c r="T38" s="536"/>
      <c r="U38" s="537"/>
      <c r="V38" s="537"/>
      <c r="W38" s="537"/>
      <c r="X38" s="537"/>
      <c r="Y38" s="537"/>
      <c r="Z38" s="537"/>
      <c r="AA38" s="538"/>
    </row>
    <row r="39" spans="2:27" s="105" customFormat="1" ht="30" customHeight="1" x14ac:dyDescent="0.35">
      <c r="B39" s="547" t="s">
        <v>250</v>
      </c>
      <c r="C39" s="548"/>
      <c r="D39" s="548"/>
      <c r="E39" s="548"/>
      <c r="F39" s="548"/>
      <c r="G39" s="548"/>
      <c r="H39" s="548"/>
      <c r="I39" s="548"/>
      <c r="J39" s="548"/>
      <c r="K39" s="548"/>
      <c r="L39" s="548"/>
      <c r="M39" s="548"/>
      <c r="N39" s="548"/>
      <c r="O39" s="548"/>
      <c r="P39" s="548"/>
      <c r="Q39" s="548"/>
      <c r="R39" s="549"/>
      <c r="S39" s="132"/>
      <c r="T39" s="133"/>
      <c r="U39" s="133"/>
      <c r="V39" s="133"/>
      <c r="W39" s="133"/>
      <c r="X39" s="133"/>
      <c r="Y39" s="133"/>
      <c r="Z39" s="133"/>
      <c r="AA39" s="134"/>
    </row>
    <row r="40" spans="2:27" s="105" customFormat="1" ht="30" customHeight="1" x14ac:dyDescent="0.35">
      <c r="B40" s="266" t="s">
        <v>279</v>
      </c>
      <c r="C40" s="261"/>
      <c r="D40" s="261"/>
      <c r="E40" s="261"/>
      <c r="F40" s="261"/>
      <c r="G40" s="261"/>
      <c r="H40" s="261"/>
      <c r="I40" s="261"/>
      <c r="J40" s="261"/>
      <c r="K40" s="261"/>
      <c r="L40" s="261"/>
      <c r="M40" s="261"/>
      <c r="N40" s="261"/>
      <c r="O40" s="261"/>
      <c r="P40" s="261"/>
      <c r="Q40" s="261"/>
      <c r="R40" s="261"/>
      <c r="S40" s="129" t="s">
        <v>35</v>
      </c>
      <c r="T40" s="536"/>
      <c r="U40" s="537"/>
      <c r="V40" s="537"/>
      <c r="W40" s="537"/>
      <c r="X40" s="537"/>
      <c r="Y40" s="537"/>
      <c r="Z40" s="537"/>
      <c r="AA40" s="538"/>
    </row>
    <row r="41" spans="2:27" s="105" customFormat="1" ht="30" customHeight="1" x14ac:dyDescent="0.35">
      <c r="B41" s="256" t="s">
        <v>52</v>
      </c>
      <c r="C41" s="257"/>
      <c r="D41" s="257"/>
      <c r="E41" s="257"/>
      <c r="F41" s="257"/>
      <c r="G41" s="257"/>
      <c r="H41" s="257"/>
      <c r="I41" s="257"/>
      <c r="J41" s="257"/>
      <c r="K41" s="257"/>
      <c r="L41" s="257"/>
      <c r="M41" s="257"/>
      <c r="N41" s="257"/>
      <c r="O41" s="257"/>
      <c r="P41" s="257"/>
      <c r="Q41" s="257"/>
      <c r="R41" s="257"/>
      <c r="S41" s="129" t="s">
        <v>37</v>
      </c>
      <c r="T41" s="536"/>
      <c r="U41" s="537"/>
      <c r="V41" s="537"/>
      <c r="W41" s="537"/>
      <c r="X41" s="537"/>
      <c r="Y41" s="537"/>
      <c r="Z41" s="537"/>
      <c r="AA41" s="538"/>
    </row>
    <row r="42" spans="2:27" s="105" customFormat="1" ht="30" customHeight="1" x14ac:dyDescent="0.35">
      <c r="B42" s="256" t="s">
        <v>44</v>
      </c>
      <c r="C42" s="257"/>
      <c r="D42" s="257"/>
      <c r="E42" s="257"/>
      <c r="F42" s="257"/>
      <c r="G42" s="257"/>
      <c r="H42" s="257"/>
      <c r="I42" s="257"/>
      <c r="J42" s="257"/>
      <c r="K42" s="257"/>
      <c r="L42" s="257"/>
      <c r="M42" s="257"/>
      <c r="N42" s="257"/>
      <c r="O42" s="257"/>
      <c r="P42" s="257"/>
      <c r="Q42" s="257"/>
      <c r="R42" s="257"/>
      <c r="S42" s="129" t="s">
        <v>35</v>
      </c>
      <c r="T42" s="536"/>
      <c r="U42" s="537"/>
      <c r="V42" s="537"/>
      <c r="W42" s="537"/>
      <c r="X42" s="537"/>
      <c r="Y42" s="537"/>
      <c r="Z42" s="537"/>
      <c r="AA42" s="538"/>
    </row>
    <row r="43" spans="2:27" s="105" customFormat="1" ht="30" customHeight="1" x14ac:dyDescent="0.35">
      <c r="B43" s="256" t="s">
        <v>53</v>
      </c>
      <c r="C43" s="257"/>
      <c r="D43" s="257"/>
      <c r="E43" s="257"/>
      <c r="F43" s="257"/>
      <c r="G43" s="257"/>
      <c r="H43" s="257"/>
      <c r="I43" s="257"/>
      <c r="J43" s="257"/>
      <c r="K43" s="257"/>
      <c r="L43" s="257"/>
      <c r="M43" s="257"/>
      <c r="N43" s="257"/>
      <c r="O43" s="257"/>
      <c r="P43" s="257"/>
      <c r="Q43" s="257"/>
      <c r="R43" s="257"/>
      <c r="S43" s="129" t="s">
        <v>36</v>
      </c>
      <c r="T43" s="536"/>
      <c r="U43" s="537"/>
      <c r="V43" s="537"/>
      <c r="W43" s="537"/>
      <c r="X43" s="537"/>
      <c r="Y43" s="537"/>
      <c r="Z43" s="537"/>
      <c r="AA43" s="538"/>
    </row>
    <row r="44" spans="2:27" s="105" customFormat="1" ht="30" customHeight="1" x14ac:dyDescent="0.35">
      <c r="B44" s="547" t="s">
        <v>251</v>
      </c>
      <c r="C44" s="548"/>
      <c r="D44" s="548"/>
      <c r="E44" s="548"/>
      <c r="F44" s="548"/>
      <c r="G44" s="548"/>
      <c r="H44" s="548"/>
      <c r="I44" s="548"/>
      <c r="J44" s="548"/>
      <c r="K44" s="548"/>
      <c r="L44" s="548"/>
      <c r="M44" s="548"/>
      <c r="N44" s="548"/>
      <c r="O44" s="548"/>
      <c r="P44" s="548"/>
      <c r="Q44" s="548"/>
      <c r="R44" s="549"/>
      <c r="S44" s="132"/>
      <c r="T44" s="133"/>
      <c r="U44" s="133"/>
      <c r="V44" s="133"/>
      <c r="W44" s="133"/>
      <c r="X44" s="133"/>
      <c r="Y44" s="133"/>
      <c r="Z44" s="133"/>
      <c r="AA44" s="134"/>
    </row>
    <row r="45" spans="2:27" s="105" customFormat="1" ht="30" customHeight="1" x14ac:dyDescent="0.35">
      <c r="B45" s="266" t="s">
        <v>54</v>
      </c>
      <c r="C45" s="261"/>
      <c r="D45" s="261"/>
      <c r="E45" s="261"/>
      <c r="F45" s="261"/>
      <c r="G45" s="261"/>
      <c r="H45" s="261"/>
      <c r="I45" s="261"/>
      <c r="J45" s="267"/>
      <c r="K45" s="268"/>
      <c r="L45" s="268"/>
      <c r="M45" s="268"/>
      <c r="N45" s="268"/>
      <c r="O45" s="261"/>
      <c r="P45" s="261"/>
      <c r="Q45" s="261"/>
      <c r="R45" s="261"/>
      <c r="S45" s="129" t="s">
        <v>35</v>
      </c>
      <c r="T45" s="536"/>
      <c r="U45" s="537"/>
      <c r="V45" s="537"/>
      <c r="W45" s="537"/>
      <c r="X45" s="537"/>
      <c r="Y45" s="537"/>
      <c r="Z45" s="537"/>
      <c r="AA45" s="538"/>
    </row>
    <row r="46" spans="2:27" s="105" customFormat="1" ht="30" customHeight="1" x14ac:dyDescent="0.35">
      <c r="B46" s="266" t="s">
        <v>55</v>
      </c>
      <c r="C46" s="261"/>
      <c r="D46" s="261"/>
      <c r="E46" s="261"/>
      <c r="F46" s="261"/>
      <c r="G46" s="261"/>
      <c r="H46" s="261"/>
      <c r="I46" s="261"/>
      <c r="J46" s="267"/>
      <c r="K46" s="268"/>
      <c r="L46" s="268"/>
      <c r="M46" s="268"/>
      <c r="N46" s="268"/>
      <c r="O46" s="261"/>
      <c r="P46" s="261"/>
      <c r="Q46" s="261"/>
      <c r="R46" s="261"/>
      <c r="S46" s="129" t="s">
        <v>36</v>
      </c>
      <c r="T46" s="536"/>
      <c r="U46" s="537"/>
      <c r="V46" s="537"/>
      <c r="W46" s="537"/>
      <c r="X46" s="537"/>
      <c r="Y46" s="537"/>
      <c r="Z46" s="537"/>
      <c r="AA46" s="538"/>
    </row>
    <row r="47" spans="2:27" s="105" customFormat="1" ht="30" customHeight="1" x14ac:dyDescent="0.35">
      <c r="B47" s="256" t="s">
        <v>44</v>
      </c>
      <c r="C47" s="257"/>
      <c r="D47" s="257"/>
      <c r="E47" s="257"/>
      <c r="F47" s="257"/>
      <c r="G47" s="257"/>
      <c r="H47" s="257"/>
      <c r="I47" s="257"/>
      <c r="J47" s="269"/>
      <c r="K47" s="270"/>
      <c r="L47" s="270"/>
      <c r="M47" s="270"/>
      <c r="N47" s="270"/>
      <c r="O47" s="257"/>
      <c r="P47" s="257"/>
      <c r="Q47" s="257"/>
      <c r="R47" s="257"/>
      <c r="S47" s="129" t="s">
        <v>37</v>
      </c>
      <c r="T47" s="536"/>
      <c r="U47" s="537"/>
      <c r="V47" s="537"/>
      <c r="W47" s="537"/>
      <c r="X47" s="537"/>
      <c r="Y47" s="537"/>
      <c r="Z47" s="537"/>
      <c r="AA47" s="538"/>
    </row>
    <row r="48" spans="2:27" s="105" customFormat="1" ht="30" customHeight="1" x14ac:dyDescent="0.35">
      <c r="B48" s="256" t="s">
        <v>53</v>
      </c>
      <c r="C48" s="257"/>
      <c r="D48" s="257"/>
      <c r="E48" s="257"/>
      <c r="F48" s="257"/>
      <c r="G48" s="257"/>
      <c r="H48" s="257"/>
      <c r="I48" s="257"/>
      <c r="J48" s="257"/>
      <c r="K48" s="257"/>
      <c r="L48" s="257"/>
      <c r="M48" s="257"/>
      <c r="N48" s="257"/>
      <c r="O48" s="257"/>
      <c r="P48" s="257"/>
      <c r="Q48" s="257"/>
      <c r="R48" s="257"/>
      <c r="S48" s="129" t="s">
        <v>35</v>
      </c>
      <c r="T48" s="536"/>
      <c r="U48" s="537"/>
      <c r="V48" s="537"/>
      <c r="W48" s="537"/>
      <c r="X48" s="537"/>
      <c r="Y48" s="537"/>
      <c r="Z48" s="537"/>
      <c r="AA48" s="538"/>
    </row>
    <row r="49" spans="2:31" s="105" customFormat="1" ht="30" customHeight="1" x14ac:dyDescent="0.35">
      <c r="B49" s="547" t="s">
        <v>252</v>
      </c>
      <c r="C49" s="548"/>
      <c r="D49" s="548"/>
      <c r="E49" s="548"/>
      <c r="F49" s="548"/>
      <c r="G49" s="548"/>
      <c r="H49" s="548"/>
      <c r="I49" s="548"/>
      <c r="J49" s="548"/>
      <c r="K49" s="548"/>
      <c r="L49" s="548"/>
      <c r="M49" s="548"/>
      <c r="N49" s="548"/>
      <c r="O49" s="548"/>
      <c r="P49" s="548"/>
      <c r="Q49" s="548"/>
      <c r="R49" s="549"/>
      <c r="S49" s="132"/>
      <c r="T49" s="133"/>
      <c r="U49" s="133"/>
      <c r="V49" s="133"/>
      <c r="W49" s="133"/>
      <c r="X49" s="133"/>
      <c r="Y49" s="133"/>
      <c r="Z49" s="133"/>
      <c r="AA49" s="134"/>
    </row>
    <row r="50" spans="2:31" s="105" customFormat="1" ht="30" customHeight="1" x14ac:dyDescent="0.35">
      <c r="B50" s="266" t="s">
        <v>54</v>
      </c>
      <c r="C50" s="261"/>
      <c r="D50" s="261"/>
      <c r="E50" s="261"/>
      <c r="F50" s="261"/>
      <c r="G50" s="261"/>
      <c r="H50" s="261"/>
      <c r="I50" s="261"/>
      <c r="J50" s="261"/>
      <c r="K50" s="261"/>
      <c r="L50" s="261"/>
      <c r="M50" s="261"/>
      <c r="N50" s="261"/>
      <c r="O50" s="261"/>
      <c r="P50" s="261"/>
      <c r="Q50" s="261"/>
      <c r="R50" s="261"/>
      <c r="S50" s="129" t="s">
        <v>35</v>
      </c>
      <c r="T50" s="544"/>
      <c r="U50" s="545"/>
      <c r="V50" s="545"/>
      <c r="W50" s="545"/>
      <c r="X50" s="545"/>
      <c r="Y50" s="545"/>
      <c r="Z50" s="545"/>
      <c r="AA50" s="546"/>
    </row>
    <row r="51" spans="2:31" s="105" customFormat="1" ht="30" customHeight="1" x14ac:dyDescent="0.35">
      <c r="B51" s="266" t="s">
        <v>55</v>
      </c>
      <c r="C51" s="261"/>
      <c r="D51" s="261"/>
      <c r="E51" s="261"/>
      <c r="F51" s="261"/>
      <c r="G51" s="261"/>
      <c r="H51" s="261"/>
      <c r="I51" s="261"/>
      <c r="J51" s="261"/>
      <c r="K51" s="261"/>
      <c r="L51" s="261"/>
      <c r="M51" s="261"/>
      <c r="N51" s="261"/>
      <c r="O51" s="261"/>
      <c r="P51" s="261"/>
      <c r="Q51" s="261"/>
      <c r="R51" s="261"/>
      <c r="S51" s="129" t="s">
        <v>37</v>
      </c>
      <c r="T51" s="544"/>
      <c r="U51" s="545"/>
      <c r="V51" s="545"/>
      <c r="W51" s="545"/>
      <c r="X51" s="545"/>
      <c r="Y51" s="545"/>
      <c r="Z51" s="545"/>
      <c r="AA51" s="546"/>
    </row>
    <row r="52" spans="2:31" s="105" customFormat="1" ht="30" customHeight="1" x14ac:dyDescent="0.35">
      <c r="B52" s="256" t="s">
        <v>44</v>
      </c>
      <c r="C52" s="261"/>
      <c r="D52" s="261"/>
      <c r="E52" s="261"/>
      <c r="F52" s="261"/>
      <c r="G52" s="261"/>
      <c r="H52" s="261"/>
      <c r="I52" s="261"/>
      <c r="J52" s="261"/>
      <c r="K52" s="261"/>
      <c r="L52" s="261"/>
      <c r="M52" s="261"/>
      <c r="N52" s="261"/>
      <c r="O52" s="261"/>
      <c r="P52" s="261"/>
      <c r="Q52" s="261"/>
      <c r="R52" s="261"/>
      <c r="S52" s="129" t="s">
        <v>35</v>
      </c>
      <c r="T52" s="544"/>
      <c r="U52" s="545"/>
      <c r="V52" s="545"/>
      <c r="W52" s="545"/>
      <c r="X52" s="545"/>
      <c r="Y52" s="545"/>
      <c r="Z52" s="545"/>
      <c r="AA52" s="546"/>
    </row>
    <row r="53" spans="2:31" s="105" customFormat="1" ht="30" customHeight="1" x14ac:dyDescent="0.35">
      <c r="B53" s="256" t="s">
        <v>53</v>
      </c>
      <c r="C53" s="257"/>
      <c r="D53" s="257"/>
      <c r="E53" s="257"/>
      <c r="F53" s="257"/>
      <c r="G53" s="257"/>
      <c r="H53" s="257"/>
      <c r="I53" s="257"/>
      <c r="J53" s="257"/>
      <c r="K53" s="257"/>
      <c r="L53" s="257"/>
      <c r="M53" s="257"/>
      <c r="N53" s="257"/>
      <c r="O53" s="257"/>
      <c r="P53" s="257"/>
      <c r="Q53" s="257"/>
      <c r="R53" s="257"/>
      <c r="S53" s="129" t="s">
        <v>36</v>
      </c>
      <c r="T53" s="536"/>
      <c r="U53" s="537"/>
      <c r="V53" s="537"/>
      <c r="W53" s="537"/>
      <c r="X53" s="537"/>
      <c r="Y53" s="537"/>
      <c r="Z53" s="537"/>
      <c r="AA53" s="538"/>
    </row>
    <row r="54" spans="2:31" s="105" customFormat="1" ht="30" customHeight="1" x14ac:dyDescent="0.35">
      <c r="B54" s="271"/>
      <c r="C54" s="271"/>
      <c r="D54" s="271"/>
      <c r="E54" s="271"/>
      <c r="F54" s="271"/>
      <c r="G54" s="271"/>
      <c r="H54" s="271"/>
      <c r="I54" s="271"/>
      <c r="J54" s="271"/>
      <c r="K54" s="271"/>
      <c r="L54" s="271"/>
      <c r="M54" s="272"/>
      <c r="N54" s="272"/>
      <c r="O54" s="272"/>
      <c r="S54" s="264"/>
    </row>
    <row r="55" spans="2:31" s="105" customFormat="1" ht="30" customHeight="1" x14ac:dyDescent="0.35">
      <c r="B55" s="273" t="s">
        <v>56</v>
      </c>
      <c r="C55" s="539"/>
      <c r="D55" s="540"/>
      <c r="E55" s="540"/>
      <c r="F55" s="540"/>
      <c r="G55" s="540"/>
      <c r="H55" s="540"/>
      <c r="I55" s="540"/>
      <c r="J55" s="540"/>
      <c r="K55" s="540"/>
      <c r="L55" s="540"/>
      <c r="M55" s="540"/>
      <c r="N55" s="540"/>
      <c r="O55" s="540"/>
      <c r="P55" s="540"/>
      <c r="Q55" s="540"/>
      <c r="R55" s="540"/>
      <c r="S55" s="541"/>
    </row>
    <row r="56" spans="2:31" s="105" customFormat="1" ht="30" customHeight="1" x14ac:dyDescent="0.35">
      <c r="B56" s="542" t="s">
        <v>57</v>
      </c>
      <c r="C56" s="539"/>
      <c r="D56" s="540"/>
      <c r="E56" s="540"/>
      <c r="F56" s="540"/>
      <c r="G56" s="540"/>
      <c r="H56" s="540"/>
      <c r="I56" s="540"/>
      <c r="J56" s="540"/>
      <c r="K56" s="540"/>
      <c r="L56" s="540"/>
      <c r="M56" s="540"/>
      <c r="N56" s="540"/>
      <c r="O56" s="540"/>
      <c r="P56" s="540"/>
      <c r="Q56" s="540"/>
      <c r="R56" s="540"/>
      <c r="S56" s="541"/>
    </row>
    <row r="57" spans="2:31" s="105" customFormat="1" ht="30" customHeight="1" x14ac:dyDescent="0.35">
      <c r="B57" s="543"/>
      <c r="C57" s="539"/>
      <c r="D57" s="540"/>
      <c r="E57" s="540"/>
      <c r="F57" s="540"/>
      <c r="G57" s="540"/>
      <c r="H57" s="540"/>
      <c r="I57" s="540"/>
      <c r="J57" s="540"/>
      <c r="K57" s="540"/>
      <c r="L57" s="540"/>
      <c r="M57" s="540"/>
      <c r="N57" s="540"/>
      <c r="O57" s="540"/>
      <c r="P57" s="540"/>
      <c r="Q57" s="540"/>
      <c r="R57" s="540"/>
      <c r="S57" s="541"/>
    </row>
    <row r="58" spans="2:31" s="105" customFormat="1" ht="30" customHeight="1" x14ac:dyDescent="0.35">
      <c r="B58" s="273" t="s">
        <v>58</v>
      </c>
      <c r="C58" s="539"/>
      <c r="D58" s="540"/>
      <c r="E58" s="540"/>
      <c r="F58" s="540"/>
      <c r="G58" s="540"/>
      <c r="H58" s="540"/>
      <c r="I58" s="540"/>
      <c r="J58" s="540"/>
      <c r="K58" s="540"/>
      <c r="L58" s="540"/>
      <c r="M58" s="540"/>
      <c r="N58" s="540"/>
      <c r="O58" s="540"/>
      <c r="P58" s="540"/>
      <c r="Q58" s="540"/>
      <c r="R58" s="540"/>
      <c r="S58" s="541"/>
    </row>
    <row r="59" spans="2:31" s="105" customFormat="1" ht="47.5" customHeight="1" x14ac:dyDescent="0.35">
      <c r="B59" s="274" t="s">
        <v>59</v>
      </c>
      <c r="C59" s="539"/>
      <c r="D59" s="540"/>
      <c r="E59" s="540"/>
      <c r="F59" s="540"/>
      <c r="G59" s="540"/>
      <c r="H59" s="540"/>
      <c r="I59" s="540"/>
      <c r="J59" s="540"/>
      <c r="K59" s="540"/>
      <c r="L59" s="540"/>
      <c r="M59" s="540"/>
      <c r="N59" s="540"/>
      <c r="O59" s="540"/>
      <c r="P59" s="540"/>
      <c r="Q59" s="540"/>
      <c r="R59" s="540"/>
      <c r="S59" s="541"/>
    </row>
    <row r="60" spans="2:31" s="105" customFormat="1" ht="30" customHeight="1" x14ac:dyDescent="0.35">
      <c r="B60" s="275" t="s">
        <v>1</v>
      </c>
      <c r="C60" s="533"/>
      <c r="D60" s="534"/>
      <c r="E60" s="534"/>
      <c r="F60" s="534"/>
      <c r="G60" s="534"/>
      <c r="H60" s="534"/>
      <c r="I60" s="534"/>
      <c r="J60" s="534"/>
      <c r="K60" s="534"/>
      <c r="L60" s="534"/>
      <c r="M60" s="534"/>
      <c r="N60" s="534"/>
      <c r="O60" s="534"/>
      <c r="P60" s="534"/>
      <c r="Q60" s="534"/>
      <c r="R60" s="534"/>
      <c r="S60" s="535"/>
    </row>
    <row r="61" spans="2:31" s="105" customFormat="1" ht="30" customHeight="1" thickBot="1" x14ac:dyDescent="0.4">
      <c r="B61" s="276"/>
      <c r="C61" s="276"/>
      <c r="D61" s="277"/>
      <c r="E61" s="277"/>
      <c r="F61" s="277"/>
      <c r="G61" s="277"/>
      <c r="H61" s="277"/>
      <c r="I61" s="277"/>
      <c r="J61" s="277"/>
      <c r="K61" s="277"/>
      <c r="L61" s="277"/>
      <c r="M61" s="272"/>
      <c r="N61" s="272"/>
      <c r="O61" s="272"/>
    </row>
    <row r="62" spans="2:31" s="105" customFormat="1" ht="30" customHeight="1" x14ac:dyDescent="0.35">
      <c r="B62" s="278"/>
      <c r="C62" s="278"/>
      <c r="D62" s="279"/>
      <c r="E62" s="279"/>
      <c r="F62" s="279"/>
      <c r="G62" s="279"/>
      <c r="H62" s="279"/>
      <c r="I62" s="279"/>
      <c r="J62" s="279"/>
      <c r="K62" s="279"/>
      <c r="L62" s="279"/>
      <c r="M62" s="280"/>
      <c r="N62" s="280"/>
      <c r="O62" s="280"/>
      <c r="P62" s="281"/>
      <c r="Q62" s="281"/>
      <c r="R62" s="281"/>
      <c r="S62" s="281"/>
      <c r="T62" s="281"/>
      <c r="U62" s="281"/>
      <c r="V62" s="281"/>
      <c r="W62" s="281"/>
      <c r="X62" s="281"/>
      <c r="Y62" s="281"/>
      <c r="Z62" s="281"/>
      <c r="AA62" s="281"/>
      <c r="AB62" s="281"/>
      <c r="AC62" s="281"/>
      <c r="AD62" s="281"/>
      <c r="AE62" s="281"/>
    </row>
    <row r="63" spans="2:31" x14ac:dyDescent="0.25"/>
    <row r="64" spans="2:31"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sheetData>
  <sheetProtection algorithmName="SHA-512" hashValue="9KiYcos69cav17m9aAj0aYUmC+aicaeiSoDguxFHdzxnf0H7b8fhrJlhKDRlNk8OKclTghcs3lxxX4Ax7uCmng==" saltValue="00OciQ3WpRgrn63a+6k2Hg==" spinCount="100000" sheet="1" objects="1" scenarios="1"/>
  <mergeCells count="42">
    <mergeCell ref="B15:R15"/>
    <mergeCell ref="B2:R2"/>
    <mergeCell ref="B5:R5"/>
    <mergeCell ref="C12:R12"/>
    <mergeCell ref="C13:R13"/>
    <mergeCell ref="C14:R14"/>
    <mergeCell ref="T36:AA36"/>
    <mergeCell ref="T37:AA37"/>
    <mergeCell ref="B39:R39"/>
    <mergeCell ref="T40:AA40"/>
    <mergeCell ref="T41:AA41"/>
    <mergeCell ref="B34:R34"/>
    <mergeCell ref="T35:AA35"/>
    <mergeCell ref="T24:AA24"/>
    <mergeCell ref="T25:AA25"/>
    <mergeCell ref="T32:AA32"/>
    <mergeCell ref="T33:AA33"/>
    <mergeCell ref="T18:AA19"/>
    <mergeCell ref="B19:R19"/>
    <mergeCell ref="T21:AA21"/>
    <mergeCell ref="T22:AA22"/>
    <mergeCell ref="T23:AA23"/>
    <mergeCell ref="S18:S19"/>
    <mergeCell ref="T45:AA45"/>
    <mergeCell ref="T46:AA46"/>
    <mergeCell ref="T47:AA47"/>
    <mergeCell ref="T38:AA38"/>
    <mergeCell ref="C59:S59"/>
    <mergeCell ref="T43:AA43"/>
    <mergeCell ref="B44:R44"/>
    <mergeCell ref="T42:AA42"/>
    <mergeCell ref="C60:S60"/>
    <mergeCell ref="T48:AA48"/>
    <mergeCell ref="C55:S55"/>
    <mergeCell ref="B56:B57"/>
    <mergeCell ref="C56:S57"/>
    <mergeCell ref="C58:S58"/>
    <mergeCell ref="T51:AA51"/>
    <mergeCell ref="T52:AA52"/>
    <mergeCell ref="T53:AA53"/>
    <mergeCell ref="B49:R49"/>
    <mergeCell ref="T50:AA50"/>
  </mergeCells>
  <conditionalFormatting sqref="S20:S25">
    <cfRule type="containsText" dxfId="120" priority="4" stopIfTrue="1" operator="containsText" text="N/A">
      <formula>NOT(ISERROR(SEARCH("N/A",S20)))</formula>
    </cfRule>
    <cfRule type="containsText" dxfId="119" priority="5" stopIfTrue="1" operator="containsText" text="No">
      <formula>NOT(ISERROR(SEARCH("No",S20)))</formula>
    </cfRule>
    <cfRule type="containsText" dxfId="118" priority="6" stopIfTrue="1" operator="containsText" text="Yes">
      <formula>NOT(ISERROR(SEARCH("Yes",S20)))</formula>
    </cfRule>
  </conditionalFormatting>
  <conditionalFormatting sqref="S27:S31">
    <cfRule type="containsText" dxfId="117" priority="1" stopIfTrue="1" operator="containsText" text="N/A">
      <formula>NOT(ISERROR(SEARCH("N/A",S27)))</formula>
    </cfRule>
    <cfRule type="containsText" dxfId="116" priority="2" stopIfTrue="1" operator="containsText" text="No">
      <formula>NOT(ISERROR(SEARCH("No",S27)))</formula>
    </cfRule>
    <cfRule type="containsText" dxfId="115" priority="3" stopIfTrue="1" operator="containsText" text="Yes">
      <formula>NOT(ISERROR(SEARCH("Yes",S27)))</formula>
    </cfRule>
  </conditionalFormatting>
  <conditionalFormatting sqref="S32:S37">
    <cfRule type="containsText" dxfId="114" priority="34" stopIfTrue="1" operator="containsText" text="N/A">
      <formula>NOT(ISERROR(SEARCH("N/A",S32)))</formula>
    </cfRule>
    <cfRule type="containsText" dxfId="113" priority="35" stopIfTrue="1" operator="containsText" text="No">
      <formula>NOT(ISERROR(SEARCH("No",S32)))</formula>
    </cfRule>
    <cfRule type="containsText" dxfId="112" priority="36" stopIfTrue="1" operator="containsText" text="Yes">
      <formula>NOT(ISERROR(SEARCH("Yes",S32)))</formula>
    </cfRule>
  </conditionalFormatting>
  <conditionalFormatting sqref="S35:S42">
    <cfRule type="containsText" dxfId="111" priority="7" stopIfTrue="1" operator="containsText" text="N/A">
      <formula>NOT(ISERROR(SEARCH("N/A",S35)))</formula>
    </cfRule>
    <cfRule type="containsText" dxfId="110" priority="8" stopIfTrue="1" operator="containsText" text="No">
      <formula>NOT(ISERROR(SEARCH("No",S35)))</formula>
    </cfRule>
    <cfRule type="containsText" dxfId="109" priority="9" stopIfTrue="1" operator="containsText" text="Yes">
      <formula>NOT(ISERROR(SEARCH("Yes",S35)))</formula>
    </cfRule>
  </conditionalFormatting>
  <conditionalFormatting sqref="S40:S43">
    <cfRule type="containsText" dxfId="108" priority="10" stopIfTrue="1" operator="containsText" text="N/A">
      <formula>NOT(ISERROR(SEARCH("N/A",S40)))</formula>
    </cfRule>
    <cfRule type="containsText" dxfId="107" priority="11" stopIfTrue="1" operator="containsText" text="No">
      <formula>NOT(ISERROR(SEARCH("No",S40)))</formula>
    </cfRule>
    <cfRule type="containsText" dxfId="106" priority="12" stopIfTrue="1" operator="containsText" text="Yes">
      <formula>NOT(ISERROR(SEARCH("Yes",S40)))</formula>
    </cfRule>
  </conditionalFormatting>
  <conditionalFormatting sqref="S45:S48">
    <cfRule type="containsText" dxfId="105" priority="13" stopIfTrue="1" operator="containsText" text="N/A">
      <formula>NOT(ISERROR(SEARCH("N/A",S45)))</formula>
    </cfRule>
    <cfRule type="containsText" dxfId="104" priority="14" stopIfTrue="1" operator="containsText" text="No">
      <formula>NOT(ISERROR(SEARCH("No",S45)))</formula>
    </cfRule>
    <cfRule type="containsText" dxfId="103" priority="15" stopIfTrue="1" operator="containsText" text="Yes">
      <formula>NOT(ISERROR(SEARCH("Yes",S45)))</formula>
    </cfRule>
  </conditionalFormatting>
  <conditionalFormatting sqref="S50:S53">
    <cfRule type="containsText" dxfId="102" priority="37" stopIfTrue="1" operator="containsText" text="N/A">
      <formula>NOT(ISERROR(SEARCH("N/A",S50)))</formula>
    </cfRule>
    <cfRule type="containsText" dxfId="101" priority="38" stopIfTrue="1" operator="containsText" text="No">
      <formula>NOT(ISERROR(SEARCH("No",S50)))</formula>
    </cfRule>
    <cfRule type="containsText" dxfId="100" priority="39" stopIfTrue="1" operator="containsText" text="Yes">
      <formula>NOT(ISERROR(SEARCH("Yes",S50)))</formula>
    </cfRule>
  </conditionalFormatting>
  <dataValidations count="1">
    <dataValidation type="list" allowBlank="1" showInputMessage="1" showErrorMessage="1" sqref="S27:S30" xr:uid="{526B2BAA-B2D2-4D21-ACB4-B34DC76D8031}">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A4704-09D2-4C86-9E78-A36980B20200}">
  <sheetPr codeName="Sheet2">
    <tabColor rgb="FF92D050"/>
  </sheetPr>
  <dimension ref="C1:Y27"/>
  <sheetViews>
    <sheetView showGridLines="0" topLeftCell="A8" zoomScale="80" zoomScaleNormal="80" workbookViewId="0">
      <selection activeCell="C19" sqref="C19"/>
    </sheetView>
  </sheetViews>
  <sheetFormatPr defaultRowHeight="14.5" x14ac:dyDescent="0.35"/>
  <cols>
    <col min="2" max="2" width="4.453125" customWidth="1"/>
    <col min="3" max="3" width="15.81640625" customWidth="1"/>
    <col min="4" max="4" width="19.26953125" customWidth="1"/>
    <col min="5" max="5" width="17.453125" customWidth="1"/>
    <col min="6" max="6" width="18.7265625" customWidth="1"/>
    <col min="7" max="7" width="16.26953125" customWidth="1"/>
    <col min="8" max="8" width="4.1796875" customWidth="1"/>
    <col min="9" max="9" width="15" customWidth="1"/>
    <col min="10" max="10" width="16" customWidth="1"/>
    <col min="11" max="11" width="13.453125" customWidth="1"/>
    <col min="12" max="12" width="15.1796875" customWidth="1"/>
  </cols>
  <sheetData>
    <row r="1" spans="3:25" s="33" customFormat="1" ht="18.649999999999999" customHeight="1" x14ac:dyDescent="0.35">
      <c r="C1" s="113"/>
      <c r="D1" s="113"/>
      <c r="E1" s="113"/>
      <c r="F1" s="113"/>
      <c r="G1" s="113"/>
      <c r="H1" s="113"/>
      <c r="I1" s="113"/>
      <c r="J1" s="113"/>
      <c r="K1" s="113"/>
      <c r="L1" s="113"/>
      <c r="M1" s="113"/>
      <c r="N1" s="113"/>
      <c r="O1" s="113"/>
      <c r="P1" s="113"/>
      <c r="Q1" s="113"/>
      <c r="R1" s="113"/>
      <c r="S1" s="113"/>
      <c r="T1" s="113"/>
      <c r="U1" s="113"/>
      <c r="V1" s="113"/>
      <c r="W1" s="113"/>
      <c r="X1" s="113"/>
      <c r="Y1" s="138"/>
    </row>
    <row r="2" spans="3:25" s="18" customFormat="1" ht="30" customHeight="1" x14ac:dyDescent="0.35">
      <c r="C2" s="455" t="str">
        <f>'1. Declaration'!C2</f>
        <v>GRANT COST REGISTER</v>
      </c>
      <c r="D2" s="456"/>
      <c r="E2" s="44" t="str">
        <f>+'1. Declaration'!E2</f>
        <v>Jobs Guarantee</v>
      </c>
      <c r="F2" s="46"/>
      <c r="G2" s="48"/>
      <c r="H2" s="139"/>
      <c r="I2" s="139"/>
      <c r="J2" s="139"/>
      <c r="K2" s="120"/>
      <c r="L2" s="120"/>
      <c r="M2" s="120"/>
      <c r="N2" s="120"/>
      <c r="O2" s="120"/>
      <c r="P2" s="120"/>
      <c r="Q2" s="120"/>
      <c r="R2" s="120"/>
      <c r="S2" s="120"/>
      <c r="T2" s="120"/>
      <c r="U2" s="120"/>
      <c r="V2" s="120"/>
      <c r="W2" s="120"/>
      <c r="X2" s="120"/>
      <c r="Y2" s="140"/>
    </row>
    <row r="3" spans="3:25" s="18" customFormat="1" ht="12" customHeight="1" x14ac:dyDescent="0.35">
      <c r="C3" s="120"/>
      <c r="D3" s="120"/>
      <c r="E3" s="120"/>
      <c r="F3" s="120"/>
      <c r="G3" s="120"/>
      <c r="H3" s="139"/>
      <c r="I3" s="120"/>
      <c r="J3" s="120"/>
      <c r="K3" s="120"/>
      <c r="L3" s="120"/>
      <c r="M3" s="120"/>
      <c r="N3" s="120"/>
      <c r="O3" s="120"/>
      <c r="P3" s="120"/>
      <c r="Q3" s="120"/>
      <c r="R3" s="120"/>
      <c r="S3" s="120"/>
      <c r="T3" s="120"/>
      <c r="U3" s="120"/>
      <c r="V3" s="120"/>
      <c r="W3" s="120"/>
      <c r="X3" s="120"/>
      <c r="Y3" s="140"/>
    </row>
    <row r="4" spans="3:25" s="18" customFormat="1" ht="30" customHeight="1" x14ac:dyDescent="0.35">
      <c r="C4" s="444" t="str" cm="1">
        <f t="array" ref="C4:D4">'1. Declaration'!C4:D4</f>
        <v>BIDDER NAME:</v>
      </c>
      <c r="D4" s="445">
        <v>0</v>
      </c>
      <c r="E4" s="44">
        <f>+'1. Declaration'!E4</f>
        <v>0</v>
      </c>
      <c r="F4" s="46"/>
      <c r="G4" s="48"/>
      <c r="H4" s="139"/>
      <c r="I4" s="120"/>
      <c r="J4" s="120"/>
      <c r="K4" s="120"/>
      <c r="L4" s="120"/>
      <c r="M4" s="139"/>
      <c r="N4" s="120"/>
      <c r="O4" s="120"/>
      <c r="P4" s="120"/>
      <c r="Q4" s="120"/>
      <c r="R4" s="120"/>
      <c r="S4" s="120"/>
      <c r="T4" s="120"/>
      <c r="U4" s="120"/>
      <c r="V4" s="120"/>
      <c r="W4" s="120"/>
      <c r="X4" s="120"/>
      <c r="Y4" s="140"/>
    </row>
    <row r="5" spans="3:25" s="18" customFormat="1" ht="12" customHeight="1" x14ac:dyDescent="0.35">
      <c r="C5" s="120"/>
      <c r="D5" s="120"/>
      <c r="E5" s="120"/>
      <c r="F5" s="120"/>
      <c r="G5" s="120"/>
      <c r="H5" s="139"/>
      <c r="I5" s="120"/>
      <c r="J5" s="120"/>
      <c r="K5" s="120"/>
      <c r="L5" s="120"/>
      <c r="M5" s="120"/>
      <c r="N5" s="120"/>
      <c r="O5" s="120"/>
      <c r="P5" s="120"/>
      <c r="Q5" s="120"/>
      <c r="R5" s="120"/>
      <c r="S5" s="120"/>
      <c r="T5" s="120"/>
      <c r="U5" s="120"/>
      <c r="V5" s="120"/>
      <c r="W5" s="120"/>
      <c r="X5" s="120"/>
      <c r="Y5" s="140"/>
    </row>
    <row r="6" spans="3:25" s="18" customFormat="1" ht="30" customHeight="1" x14ac:dyDescent="0.35">
      <c r="C6" s="455" t="s">
        <v>60</v>
      </c>
      <c r="D6" s="456"/>
      <c r="E6" s="44" t="str">
        <f ca="1">MID(CELL("filename",B2),FIND("]",CELL("filename",B2))+1,99)</f>
        <v>Error Checks</v>
      </c>
      <c r="F6" s="46"/>
      <c r="G6" s="48"/>
      <c r="H6" s="139"/>
      <c r="I6" s="45" t="s">
        <v>238</v>
      </c>
      <c r="J6" s="55"/>
      <c r="K6" s="55"/>
      <c r="L6" s="200">
        <f ca="1">+E23</f>
        <v>0</v>
      </c>
      <c r="M6" s="120"/>
      <c r="N6" s="120"/>
      <c r="O6" s="120"/>
      <c r="P6" s="120"/>
      <c r="Q6" s="120"/>
      <c r="R6" s="120"/>
      <c r="S6" s="120"/>
      <c r="T6" s="120"/>
      <c r="U6" s="120"/>
      <c r="V6" s="120"/>
      <c r="W6" s="120"/>
      <c r="X6" s="120"/>
      <c r="Y6" s="140"/>
    </row>
    <row r="7" spans="3:25" s="1" customFormat="1" ht="12" customHeight="1" x14ac:dyDescent="0.35">
      <c r="I7" s="120"/>
      <c r="J7" s="120"/>
      <c r="K7" s="120"/>
      <c r="L7" s="120"/>
    </row>
    <row r="8" spans="3:25" s="18" customFormat="1" ht="30" customHeight="1" x14ac:dyDescent="0.35">
      <c r="C8" s="455" t="s">
        <v>285</v>
      </c>
      <c r="D8" s="456"/>
      <c r="E8" s="44">
        <f>+'1. Declaration'!E8</f>
        <v>0</v>
      </c>
      <c r="F8" s="46"/>
      <c r="G8" s="48"/>
      <c r="H8" s="139"/>
      <c r="I8" s="45" t="s">
        <v>61</v>
      </c>
      <c r="J8" s="55"/>
      <c r="K8" s="56"/>
      <c r="L8" s="199">
        <f>COUNTIF(A11:A413,FALSE)</f>
        <v>0</v>
      </c>
      <c r="M8" s="120"/>
      <c r="N8" s="120"/>
      <c r="O8" s="120"/>
      <c r="P8" s="120"/>
      <c r="Q8" s="120"/>
      <c r="R8" s="120"/>
      <c r="S8" s="120"/>
      <c r="T8" s="120"/>
      <c r="U8" s="120"/>
      <c r="V8" s="120"/>
      <c r="W8" s="120"/>
      <c r="X8" s="120"/>
      <c r="Y8" s="140"/>
    </row>
    <row r="9" spans="3:25" s="18" customFormat="1" ht="12" customHeight="1" x14ac:dyDescent="0.35">
      <c r="C9" s="120"/>
      <c r="D9" s="120"/>
      <c r="E9" s="120"/>
      <c r="F9" s="120"/>
      <c r="G9" s="120"/>
      <c r="H9" s="139"/>
      <c r="I9" s="120"/>
      <c r="J9" s="120"/>
      <c r="K9" s="120"/>
      <c r="L9" s="120"/>
      <c r="M9" s="120"/>
      <c r="N9" s="120"/>
      <c r="O9" s="120"/>
      <c r="P9" s="120"/>
      <c r="Q9" s="120"/>
      <c r="R9" s="120"/>
      <c r="S9" s="120"/>
      <c r="T9" s="120"/>
      <c r="U9" s="120"/>
      <c r="V9" s="120"/>
      <c r="W9" s="120"/>
      <c r="X9" s="120"/>
      <c r="Y9" s="140"/>
    </row>
    <row r="12" spans="3:25" ht="38.5" customHeight="1" x14ac:dyDescent="0.35">
      <c r="C12" s="569" t="s">
        <v>62</v>
      </c>
      <c r="D12" s="570"/>
      <c r="E12" s="571" t="s">
        <v>63</v>
      </c>
      <c r="F12" s="572"/>
      <c r="G12" s="573"/>
    </row>
    <row r="13" spans="3:25" ht="15.5" x14ac:dyDescent="0.35">
      <c r="C13" s="50"/>
      <c r="D13" s="50"/>
      <c r="E13" s="50"/>
      <c r="F13" s="50"/>
    </row>
    <row r="14" spans="3:25" ht="57" customHeight="1" x14ac:dyDescent="0.35">
      <c r="C14" s="575" t="s">
        <v>64</v>
      </c>
      <c r="D14" s="575"/>
      <c r="E14" s="51" t="s">
        <v>65</v>
      </c>
      <c r="J14" s="38"/>
    </row>
    <row r="15" spans="3:25" ht="19.5" customHeight="1" x14ac:dyDescent="0.35">
      <c r="C15" s="135" t="s">
        <v>50</v>
      </c>
      <c r="D15" s="68"/>
      <c r="E15" s="52">
        <f ca="1">+'1. Declaration'!M8</f>
        <v>0</v>
      </c>
    </row>
    <row r="16" spans="3:25" ht="19.5" customHeight="1" x14ac:dyDescent="0.35">
      <c r="C16" s="135" t="s">
        <v>66</v>
      </c>
      <c r="D16" s="198"/>
      <c r="E16" s="52">
        <f>'2. Direct Staff Profile'!L8</f>
        <v>0</v>
      </c>
    </row>
    <row r="17" spans="3:13" ht="19.5" customHeight="1" x14ac:dyDescent="0.35">
      <c r="C17" s="135" t="s">
        <v>67</v>
      </c>
      <c r="D17" s="198"/>
      <c r="E17" s="52">
        <f>'3. Indirect Staff Profile'!L8</f>
        <v>0</v>
      </c>
    </row>
    <row r="18" spans="3:13" ht="19.5" customHeight="1" x14ac:dyDescent="0.35">
      <c r="C18" s="135" t="s">
        <v>68</v>
      </c>
      <c r="D18" s="198"/>
      <c r="E18" s="52">
        <f>'4. Subcontractor Profile'!L8</f>
        <v>0</v>
      </c>
    </row>
    <row r="19" spans="3:13" ht="19.5" customHeight="1" x14ac:dyDescent="0.35">
      <c r="C19" s="135" t="s">
        <v>69</v>
      </c>
      <c r="D19" s="198"/>
      <c r="E19" s="52">
        <f ca="1">'5. Cost Profile'!L8</f>
        <v>0</v>
      </c>
    </row>
    <row r="20" spans="3:13" ht="19.5" customHeight="1" x14ac:dyDescent="0.35">
      <c r="C20" s="135" t="s">
        <v>70</v>
      </c>
      <c r="D20" s="198"/>
      <c r="E20" s="52">
        <f>'6. Volumes'!L8</f>
        <v>0</v>
      </c>
    </row>
    <row r="21" spans="3:13" ht="19.5" customHeight="1" x14ac:dyDescent="0.35">
      <c r="C21" s="135" t="s">
        <v>71</v>
      </c>
      <c r="D21" s="198"/>
      <c r="E21" s="52">
        <f>'7. Additional Information'!L6</f>
        <v>0</v>
      </c>
    </row>
    <row r="22" spans="3:13" ht="12" customHeight="1" x14ac:dyDescent="0.35">
      <c r="C22" s="53"/>
      <c r="D22" s="141"/>
      <c r="E22" s="142"/>
    </row>
    <row r="23" spans="3:13" ht="21" customHeight="1" x14ac:dyDescent="0.35">
      <c r="C23" s="574" t="s">
        <v>72</v>
      </c>
      <c r="D23" s="574"/>
      <c r="E23" s="54">
        <f ca="1">SUM(E15:E21)</f>
        <v>0</v>
      </c>
    </row>
    <row r="25" spans="3:13" ht="15.5" x14ac:dyDescent="0.35">
      <c r="C25" s="113" t="s">
        <v>73</v>
      </c>
    </row>
    <row r="27" spans="3:13" ht="15.5" x14ac:dyDescent="0.35">
      <c r="C27" s="443" t="s">
        <v>74</v>
      </c>
      <c r="D27" s="443"/>
      <c r="E27" s="443"/>
      <c r="F27" s="443"/>
      <c r="G27" s="443"/>
      <c r="H27" s="443"/>
      <c r="I27" s="443"/>
      <c r="J27" s="443"/>
      <c r="K27" s="443"/>
      <c r="L27" s="443"/>
      <c r="M27" s="443"/>
    </row>
  </sheetData>
  <sheetProtection algorithmName="SHA-512" hashValue="hK80J2cOEfZk7EOxacBtbAeEGl4U+q4eP6xkzFci64BcSg9pGweMi2ZGAL9lQ09TQ8fC56eNz5gMcXbZy/zl5A==" saltValue="ueMk6SXRtMMnZ5L1MLL7Ag==" spinCount="100000" sheet="1" objects="1" scenarios="1"/>
  <mergeCells count="9">
    <mergeCell ref="C27:M27"/>
    <mergeCell ref="C8:D8"/>
    <mergeCell ref="C2:D2"/>
    <mergeCell ref="C4:D4"/>
    <mergeCell ref="C6:D6"/>
    <mergeCell ref="C12:D12"/>
    <mergeCell ref="E12:G12"/>
    <mergeCell ref="C23:D23"/>
    <mergeCell ref="C14:D14"/>
  </mergeCells>
  <conditionalFormatting sqref="I6">
    <cfRule type="containsText" dxfId="99" priority="3" operator="containsText" text="WORKBOOK:   No Errors Detected">
      <formula>NOT(ISERROR(SEARCH("WORKBOOK:   No Errors Detected",I6)))</formula>
    </cfRule>
    <cfRule type="cellIs" dxfId="98" priority="4" operator="equal">
      <formula>"Warning: Errors detected"</formula>
    </cfRule>
  </conditionalFormatting>
  <conditionalFormatting sqref="I8">
    <cfRule type="containsText" dxfId="97" priority="1" operator="containsText" text="WORKBOOK:   No Errors Detected">
      <formula>NOT(ISERROR(SEARCH("WORKBOOK:   No Errors Detected",I8)))</formula>
    </cfRule>
    <cfRule type="cellIs" dxfId="96" priority="2" operator="equal">
      <formula>"Warning: Errors detected"</formula>
    </cfRule>
  </conditionalFormatting>
  <hyperlinks>
    <hyperlink ref="C15" location="'1. Declaration'!A1" display="Declaration" xr:uid="{D370CE76-606D-48F0-9F30-5683944C237B}"/>
    <hyperlink ref="C19:D19" location="'Error Checks'!A1" display="Actual &amp; Forecast Costs" xr:uid="{2CAF7E8D-7325-4990-800D-2547B76E2F76}"/>
    <hyperlink ref="E15" location="'1. Declaration'!M8" display="'1. Declaration'!M8" xr:uid="{63A25098-138A-44E8-AD24-8D1CB00FA2EA}"/>
    <hyperlink ref="E16" location="'2. Direct Staff Profile'!M8" display="'2. Direct Staff Profile'!M8" xr:uid="{A94CBECD-054D-4DFD-A833-3EA6B4B582B9}"/>
    <hyperlink ref="E17" location="'3. Indirect Staff Profile'!M8" display="'3. Indirect Staff Profile'!M8" xr:uid="{EDD45F00-A6DC-41BA-87CB-EC20E1904BCB}"/>
    <hyperlink ref="E18" location="'4. Subcontractor Profile'!M8" display="'4. Subcontractor Profile'!M8" xr:uid="{A1D6DCD6-8AA7-4CE4-82CA-59CB2F390CEB}"/>
    <hyperlink ref="E19" location="'5. Cost Profile'!M8" display="'5. Cost Profile'!M8" xr:uid="{6E503C59-8EDA-4CF0-9822-7D7678E60016}"/>
    <hyperlink ref="C20:D20" location="'Error Checks'!A1" display="Actual &amp; Forecast Costs" xr:uid="{A40DF85C-224B-4D26-9049-2E6B747892E5}"/>
    <hyperlink ref="E20" location="'6. Volumes'!M8" display="'6. Volumes'!M8" xr:uid="{6C0C9FC3-515B-44DA-97D3-2F88DE7C1D90}"/>
    <hyperlink ref="E21" location="'7. Additional Information'!M8" display="'7. Additional Information'!M8" xr:uid="{87C7879C-9249-43B3-B6EF-74F1BF3ABB78}"/>
    <hyperlink ref="C16:D16" location="'2. Direct Staff Profile'!A1" display="Direct Staff Profile" xr:uid="{9F5BC7B4-A5EB-406D-82A4-C266761BFE6C}"/>
    <hyperlink ref="C17:D17" location="'3. Indirect Staff Profile'!A1" display="Indirect Staff Profile" xr:uid="{EF2AA734-6D37-43A1-A352-C7F2C40E67B2}"/>
    <hyperlink ref="C18:D18" location="'4. Subcontractor Profile'!A1" display="Subcontractors" xr:uid="{B5C1EB90-7887-49EA-85BD-C457FE2116CC}"/>
    <hyperlink ref="C19" location="'5. Cost Profile'!A1" display="Cost Profile" xr:uid="{025E6B42-5D8B-41BA-A8AC-BE0964980428}"/>
    <hyperlink ref="C20" location="'6. Volumes'!A1" display="Volume" xr:uid="{C93A868A-E533-4CC9-982A-848140C0169C}"/>
    <hyperlink ref="C21:D21" location="'7. Additional Information'!A1" display="Additional Information" xr:uid="{AD6FB2DB-9CF7-4CCF-A63B-021FD2F103F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rgb="FF92D050"/>
  </sheetPr>
  <dimension ref="A1:Z223"/>
  <sheetViews>
    <sheetView tabSelected="1" topLeftCell="E24" zoomScaleNormal="100" workbookViewId="0">
      <selection activeCell="K38" sqref="K38"/>
    </sheetView>
  </sheetViews>
  <sheetFormatPr defaultColWidth="10.54296875" defaultRowHeight="15.5" x14ac:dyDescent="0.35"/>
  <cols>
    <col min="1" max="1" width="9.81640625" style="6" bestFit="1" customWidth="1"/>
    <col min="2" max="2" width="8.1796875" style="6" customWidth="1"/>
    <col min="3" max="3" width="29.7265625" style="6" customWidth="1"/>
    <col min="4" max="5" width="18.81640625" style="6" customWidth="1"/>
    <col min="6" max="6" width="8.81640625" style="6" customWidth="1"/>
    <col min="7" max="7" width="18.81640625" style="6" customWidth="1"/>
    <col min="8" max="8" width="8.81640625" style="6" customWidth="1"/>
    <col min="9" max="9" width="18.81640625" style="6" customWidth="1"/>
    <col min="10" max="10" width="8.81640625" style="6" customWidth="1"/>
    <col min="11" max="11" width="18.81640625" style="6" customWidth="1"/>
    <col min="12" max="12" width="8.81640625" style="6" customWidth="1"/>
    <col min="13" max="13" width="17.7265625" style="6" customWidth="1"/>
    <col min="14" max="14" width="7.7265625" style="6" customWidth="1"/>
    <col min="15" max="17" width="18.81640625" style="6" customWidth="1"/>
    <col min="18" max="25" width="18.81640625" style="1" customWidth="1"/>
    <col min="26" max="113" width="18.81640625" style="6" customWidth="1"/>
    <col min="114" max="114" width="3.453125" style="6" customWidth="1"/>
    <col min="115" max="133" width="18.81640625" style="6" customWidth="1"/>
    <col min="134" max="16384" width="10.54296875" style="6"/>
  </cols>
  <sheetData>
    <row r="1" spans="3:26" s="1" customFormat="1" ht="30" customHeight="1" x14ac:dyDescent="0.35"/>
    <row r="2" spans="3:26" s="1" customFormat="1" ht="30" customHeight="1" x14ac:dyDescent="0.35">
      <c r="C2" s="444" t="s">
        <v>75</v>
      </c>
      <c r="D2" s="445"/>
      <c r="E2" s="447" t="s">
        <v>13</v>
      </c>
      <c r="F2" s="445"/>
      <c r="G2" s="448"/>
    </row>
    <row r="3" spans="3:26" s="1" customFormat="1" ht="12" customHeight="1" x14ac:dyDescent="0.35">
      <c r="E3" s="57"/>
      <c r="F3" s="57"/>
      <c r="G3" s="57"/>
      <c r="H3" s="57"/>
    </row>
    <row r="4" spans="3:26" s="1" customFormat="1" ht="30" customHeight="1" x14ac:dyDescent="0.35">
      <c r="C4" s="444" t="s">
        <v>257</v>
      </c>
      <c r="D4" s="445"/>
      <c r="E4" s="449"/>
      <c r="F4" s="450"/>
      <c r="G4" s="451"/>
      <c r="H4" s="57"/>
    </row>
    <row r="5" spans="3:26" s="1" customFormat="1" ht="12" customHeight="1" x14ac:dyDescent="0.35">
      <c r="E5" s="57"/>
      <c r="F5" s="57"/>
      <c r="G5" s="57"/>
      <c r="H5" s="57"/>
      <c r="J5" s="120"/>
      <c r="K5" s="120"/>
      <c r="L5" s="120"/>
      <c r="M5" s="120"/>
    </row>
    <row r="6" spans="3:26" s="18" customFormat="1" ht="30" customHeight="1" x14ac:dyDescent="0.35">
      <c r="C6" s="455" t="s">
        <v>60</v>
      </c>
      <c r="D6" s="456"/>
      <c r="E6" s="455" t="str">
        <f ca="1">MID(CELL("filename",B2),FIND("]",CELL("filename",B2))+1,99)</f>
        <v>1. Declaration</v>
      </c>
      <c r="F6" s="457"/>
      <c r="G6" s="457"/>
      <c r="H6" s="57"/>
      <c r="I6" s="139"/>
      <c r="J6" s="45" t="s">
        <v>238</v>
      </c>
      <c r="K6" s="55"/>
      <c r="L6" s="55"/>
      <c r="M6" s="200">
        <f ca="1">+'Error Checks'!E23</f>
        <v>0</v>
      </c>
      <c r="N6" s="120"/>
      <c r="O6" s="120"/>
      <c r="P6" s="120"/>
      <c r="Q6" s="120"/>
      <c r="R6" s="120"/>
      <c r="S6" s="120"/>
      <c r="T6" s="120"/>
      <c r="U6" s="120"/>
      <c r="V6" s="120"/>
      <c r="W6" s="120"/>
      <c r="X6" s="120"/>
      <c r="Y6" s="140"/>
      <c r="Z6" s="120"/>
    </row>
    <row r="7" spans="3:26" s="1" customFormat="1" ht="12" customHeight="1" x14ac:dyDescent="0.35">
      <c r="E7" s="57"/>
      <c r="F7" s="57"/>
      <c r="G7" s="57"/>
      <c r="H7" s="57"/>
      <c r="J7" s="120"/>
      <c r="K7" s="120"/>
      <c r="L7" s="120"/>
      <c r="M7" s="120"/>
    </row>
    <row r="8" spans="3:26" s="1" customFormat="1" ht="30" customHeight="1" x14ac:dyDescent="0.35">
      <c r="C8" s="444" t="s">
        <v>321</v>
      </c>
      <c r="D8" s="446"/>
      <c r="E8" s="452"/>
      <c r="F8" s="453"/>
      <c r="G8" s="454"/>
      <c r="H8" s="57"/>
      <c r="J8" s="45" t="s">
        <v>61</v>
      </c>
      <c r="K8" s="55"/>
      <c r="L8" s="55"/>
      <c r="M8" s="200">
        <f ca="1">COUNTIF(A25:A39,FALSE)</f>
        <v>0</v>
      </c>
    </row>
    <row r="9" spans="3:26" s="1" customFormat="1" ht="12" customHeight="1" thickBot="1" x14ac:dyDescent="0.4"/>
    <row r="10" spans="3:26" s="1" customFormat="1" ht="30" customHeight="1" thickBot="1" x14ac:dyDescent="0.4">
      <c r="C10" s="414" t="s">
        <v>258</v>
      </c>
      <c r="D10" s="73"/>
      <c r="E10" s="73"/>
      <c r="F10" s="73"/>
      <c r="G10" s="73"/>
      <c r="H10" s="73"/>
      <c r="I10" s="73"/>
      <c r="J10" s="73"/>
      <c r="K10" s="73"/>
      <c r="L10" s="73"/>
      <c r="M10" s="74"/>
    </row>
    <row r="11" spans="3:26" s="1" customFormat="1" x14ac:dyDescent="0.35">
      <c r="P11" s="90"/>
      <c r="Q11" s="40"/>
      <c r="R11" s="40"/>
      <c r="S11" s="40"/>
      <c r="T11" s="40"/>
      <c r="U11" s="40"/>
      <c r="V11" s="40"/>
      <c r="W11" s="40"/>
      <c r="Y11" s="40"/>
      <c r="Z11" s="40"/>
    </row>
    <row r="12" spans="3:26" s="1" customFormat="1" x14ac:dyDescent="0.35">
      <c r="P12" s="90"/>
      <c r="Q12" s="40"/>
      <c r="R12" s="40"/>
      <c r="S12" s="40"/>
      <c r="T12" s="40"/>
      <c r="U12" s="40"/>
      <c r="V12" s="40"/>
      <c r="W12" s="40"/>
      <c r="Y12" s="40"/>
      <c r="Z12" s="40"/>
    </row>
    <row r="13" spans="3:26" s="1" customFormat="1" x14ac:dyDescent="0.35">
      <c r="C13" s="472" t="s">
        <v>316</v>
      </c>
      <c r="D13" s="473"/>
      <c r="E13" s="473"/>
      <c r="F13" s="473"/>
      <c r="G13" s="473"/>
      <c r="H13" s="473"/>
      <c r="I13" s="473"/>
      <c r="J13" s="473"/>
      <c r="K13" s="473"/>
      <c r="L13" s="473"/>
      <c r="M13" s="474"/>
      <c r="P13" s="90"/>
      <c r="Q13" s="40"/>
      <c r="R13" s="40"/>
      <c r="S13" s="40"/>
      <c r="T13" s="40"/>
      <c r="U13" s="40"/>
      <c r="V13" s="40"/>
      <c r="W13" s="40"/>
      <c r="Y13" s="40"/>
      <c r="Z13" s="40"/>
    </row>
    <row r="14" spans="3:26" s="1" customFormat="1" x14ac:dyDescent="0.35">
      <c r="C14" s="475"/>
      <c r="D14" s="476"/>
      <c r="E14" s="476"/>
      <c r="F14" s="476"/>
      <c r="G14" s="476"/>
      <c r="H14" s="476"/>
      <c r="I14" s="476"/>
      <c r="J14" s="476"/>
      <c r="K14" s="476"/>
      <c r="L14" s="476"/>
      <c r="M14" s="477"/>
      <c r="P14" s="90"/>
      <c r="Q14" s="40"/>
      <c r="R14" s="40"/>
      <c r="S14" s="40"/>
      <c r="T14" s="40"/>
      <c r="U14" s="40"/>
      <c r="V14" s="40"/>
      <c r="W14" s="40"/>
      <c r="Y14" s="40"/>
      <c r="Z14" s="40"/>
    </row>
    <row r="15" spans="3:26" s="1" customFormat="1" ht="99" customHeight="1" x14ac:dyDescent="0.35">
      <c r="C15" s="478"/>
      <c r="D15" s="479"/>
      <c r="E15" s="479"/>
      <c r="F15" s="479"/>
      <c r="G15" s="479"/>
      <c r="H15" s="479"/>
      <c r="I15" s="479"/>
      <c r="J15" s="479"/>
      <c r="K15" s="479"/>
      <c r="L15" s="479"/>
      <c r="M15" s="480"/>
      <c r="P15" s="90"/>
      <c r="Q15" s="40"/>
      <c r="R15" s="40"/>
      <c r="S15" s="40"/>
      <c r="T15" s="40"/>
      <c r="U15" s="40"/>
      <c r="V15" s="40"/>
      <c r="W15" s="40"/>
      <c r="Y15" s="40"/>
      <c r="Z15" s="40"/>
    </row>
    <row r="16" spans="3:26" s="1" customFormat="1" x14ac:dyDescent="0.35">
      <c r="P16" s="90"/>
      <c r="Q16" s="40"/>
      <c r="R16" s="40"/>
      <c r="S16" s="40"/>
      <c r="T16" s="40"/>
      <c r="U16" s="40"/>
      <c r="V16" s="40"/>
      <c r="W16" s="40"/>
      <c r="Y16" s="40"/>
      <c r="Z16" s="40"/>
    </row>
    <row r="17" spans="1:26" s="1" customFormat="1" ht="30" customHeight="1" x14ac:dyDescent="0.35">
      <c r="C17" s="507" t="s">
        <v>76</v>
      </c>
      <c r="D17" s="508"/>
      <c r="F17" s="511">
        <f ca="1">+IFERROR($M$38/'6. Volumes'!AM26,0)</f>
        <v>0</v>
      </c>
      <c r="G17" s="512"/>
      <c r="I17" s="201" t="s">
        <v>77</v>
      </c>
      <c r="J17" s="202">
        <f ca="1">F17*L17</f>
        <v>0</v>
      </c>
      <c r="K17" s="136" t="s">
        <v>77</v>
      </c>
      <c r="L17" s="222"/>
      <c r="O17" s="67"/>
      <c r="P17" s="87"/>
      <c r="Q17" s="87"/>
      <c r="R17" s="87"/>
      <c r="S17" s="87"/>
      <c r="T17" s="87"/>
      <c r="U17" s="87"/>
      <c r="V17" s="87"/>
      <c r="W17" s="87"/>
      <c r="X17" s="87"/>
      <c r="Y17" s="87"/>
    </row>
    <row r="18" spans="1:26" s="1" customFormat="1" ht="30" customHeight="1" x14ac:dyDescent="0.35">
      <c r="C18" s="509"/>
      <c r="D18" s="510"/>
      <c r="F18" s="513"/>
      <c r="G18" s="514"/>
      <c r="I18" s="96" t="s">
        <v>78</v>
      </c>
      <c r="J18" s="97">
        <f ca="1">F17*L18</f>
        <v>0</v>
      </c>
      <c r="K18" s="136" t="s">
        <v>78</v>
      </c>
      <c r="L18" s="203">
        <f>100%-L17</f>
        <v>1</v>
      </c>
      <c r="O18" s="67"/>
      <c r="P18" s="87"/>
      <c r="Q18" s="87"/>
      <c r="R18" s="87"/>
      <c r="S18" s="87"/>
      <c r="T18" s="87"/>
      <c r="U18" s="87"/>
      <c r="V18" s="87"/>
      <c r="W18" s="87"/>
      <c r="X18" s="87"/>
      <c r="Y18" s="87"/>
    </row>
    <row r="19" spans="1:26" s="1" customFormat="1" x14ac:dyDescent="0.35">
      <c r="C19" s="94"/>
      <c r="D19" s="94"/>
      <c r="F19" s="95"/>
      <c r="G19" s="95"/>
      <c r="J19" s="137" t="b">
        <f ca="1">+ROUND(F17,0)=ROUND(SUM(J17:J18),0)</f>
        <v>1</v>
      </c>
      <c r="O19" s="67"/>
      <c r="P19" s="87"/>
      <c r="Q19" s="87"/>
      <c r="R19" s="87"/>
      <c r="S19" s="87"/>
      <c r="T19" s="87"/>
      <c r="U19" s="87"/>
      <c r="V19" s="87"/>
      <c r="W19" s="87"/>
      <c r="X19" s="87"/>
      <c r="Y19" s="87"/>
    </row>
    <row r="20" spans="1:26" s="1" customFormat="1" x14ac:dyDescent="0.35">
      <c r="C20" s="94"/>
      <c r="D20" s="94"/>
      <c r="F20" s="95"/>
      <c r="G20" s="95"/>
      <c r="J20" s="125"/>
      <c r="O20" s="67"/>
      <c r="P20" s="87"/>
      <c r="Q20" s="87"/>
      <c r="R20" s="87"/>
      <c r="S20" s="87"/>
      <c r="T20" s="87"/>
      <c r="U20" s="87"/>
      <c r="V20" s="87"/>
      <c r="W20" s="87"/>
      <c r="X20" s="87"/>
      <c r="Y20" s="87"/>
    </row>
    <row r="21" spans="1:26" s="39" customFormat="1" ht="35.5" customHeight="1" x14ac:dyDescent="0.35">
      <c r="C21" s="428" t="s">
        <v>311</v>
      </c>
      <c r="D21" s="429"/>
      <c r="E21" s="429"/>
      <c r="F21" s="429"/>
      <c r="G21" s="429"/>
      <c r="H21" s="429"/>
      <c r="I21" s="429"/>
      <c r="J21" s="429"/>
      <c r="K21" s="429"/>
      <c r="L21" s="429"/>
      <c r="M21" s="430"/>
      <c r="Q21" s="41"/>
    </row>
    <row r="22" spans="1:26" s="1" customFormat="1" ht="90" customHeight="1" x14ac:dyDescent="0.35">
      <c r="C22" s="433"/>
      <c r="D22" s="434"/>
      <c r="E22" s="434"/>
      <c r="F22" s="434"/>
      <c r="G22" s="434"/>
      <c r="H22" s="434"/>
      <c r="I22" s="434"/>
      <c r="J22" s="434"/>
      <c r="K22" s="434"/>
      <c r="L22" s="434"/>
      <c r="M22" s="435"/>
      <c r="Q22" s="87"/>
      <c r="R22" s="87"/>
      <c r="S22" s="87"/>
      <c r="T22" s="87"/>
      <c r="U22" s="87"/>
      <c r="V22" s="87"/>
      <c r="W22" s="87"/>
      <c r="X22" s="87"/>
      <c r="Y22" s="87"/>
      <c r="Z22" s="87"/>
    </row>
    <row r="23" spans="1:26" s="1" customFormat="1" ht="15.75" customHeight="1" x14ac:dyDescent="0.35">
      <c r="P23" s="88"/>
      <c r="Q23" s="89"/>
      <c r="R23" s="91"/>
      <c r="S23" s="91"/>
      <c r="T23" s="91"/>
      <c r="U23" s="91"/>
      <c r="V23" s="91"/>
      <c r="W23" s="91"/>
      <c r="X23" s="91"/>
      <c r="Y23" s="91"/>
      <c r="Z23" s="89"/>
    </row>
    <row r="24" spans="1:26" s="1" customFormat="1" x14ac:dyDescent="0.35">
      <c r="C24" s="507" t="s">
        <v>79</v>
      </c>
      <c r="D24" s="508"/>
      <c r="E24" s="439" t="s">
        <v>80</v>
      </c>
      <c r="F24" s="441" t="s">
        <v>81</v>
      </c>
      <c r="G24" s="439" t="s">
        <v>82</v>
      </c>
      <c r="H24" s="441" t="s">
        <v>81</v>
      </c>
      <c r="I24" s="439" t="s">
        <v>83</v>
      </c>
      <c r="J24" s="441" t="s">
        <v>81</v>
      </c>
      <c r="K24" s="439" t="s">
        <v>84</v>
      </c>
      <c r="L24" s="441" t="s">
        <v>81</v>
      </c>
      <c r="M24" s="436" t="s">
        <v>85</v>
      </c>
    </row>
    <row r="25" spans="1:26" s="1" customFormat="1" x14ac:dyDescent="0.35">
      <c r="C25" s="509"/>
      <c r="D25" s="510"/>
      <c r="E25" s="440"/>
      <c r="F25" s="442" t="s">
        <v>86</v>
      </c>
      <c r="G25" s="440"/>
      <c r="H25" s="442" t="s">
        <v>86</v>
      </c>
      <c r="I25" s="440"/>
      <c r="J25" s="442" t="s">
        <v>86</v>
      </c>
      <c r="K25" s="440"/>
      <c r="L25" s="442" t="s">
        <v>86</v>
      </c>
      <c r="M25" s="437"/>
    </row>
    <row r="26" spans="1:26" s="1" customFormat="1" ht="20" x14ac:dyDescent="0.4">
      <c r="A26" s="144" t="b">
        <f ca="1">(+ROUND(M26,2)=ROUND('5. Cost Profile'!AS24,2))</f>
        <v>1</v>
      </c>
      <c r="C26" s="431" t="s">
        <v>87</v>
      </c>
      <c r="D26" s="432"/>
      <c r="E26" s="80" cm="1">
        <f t="array" aca="1" ref="E26" ca="1">SUMPRODUCT(
 ('5. Cost Profile'!$C$18:$C$83=C26)*
 ('5. Cost Profile'!$AV$18:$AX$83)*
 (--('5. Cost Profile'!$AV$17:$AX$17=E24))
)</f>
        <v>0</v>
      </c>
      <c r="F26" s="84">
        <f t="shared" ref="F26:F36" ca="1" si="0">IFERROR(E26/$E$38,0%)</f>
        <v>0</v>
      </c>
      <c r="G26" s="80" cm="1">
        <f t="array" aca="1" ref="G26" ca="1">SUMPRODUCT(
 ('5. Cost Profile'!$C$18:$C$83=C26)*
 ('5. Cost Profile'!$AW$18:$AX$83)*
 (--('5. Cost Profile'!$AW$17:$AX$17=G24))
)</f>
        <v>0</v>
      </c>
      <c r="H26" s="69">
        <f ca="1">IFERROR(G26/$G$38,0%)</f>
        <v>0</v>
      </c>
      <c r="I26" s="80" cm="1">
        <f t="array" aca="1" ref="I26" ca="1">SUMPRODUCT(
 ('5. Cost Profile'!$C$18:$C$83='1. Declaration'!$C26)*
 ('5. Cost Profile'!$AW$18:$AX$83)*
 (--('5. Cost Profile'!$AW$17:$AX$17=$I$24))
)</f>
        <v>0</v>
      </c>
      <c r="J26" s="69">
        <f ca="1">IFERROR(I26/$I$38,0%)</f>
        <v>0</v>
      </c>
      <c r="K26" s="80" cm="1">
        <f t="array" aca="1" ref="K26" ca="1">SUMPRODUCT(
 ('5. Cost Profile'!$C$18:$C$83='1. Declaration'!$C26)*
 ('5. Cost Profile'!$AW$18:$AY$83)*
 (--('5. Cost Profile'!$AW$17:$AY$17=$K$24))
)</f>
        <v>0</v>
      </c>
      <c r="L26" s="69">
        <f ca="1">IFERROR(K26/$K$38,0)</f>
        <v>0</v>
      </c>
      <c r="M26" s="80">
        <f t="shared" ref="M26:M36" ca="1" si="1">G26+I26+E26+K26</f>
        <v>0</v>
      </c>
      <c r="O26" s="25"/>
    </row>
    <row r="27" spans="1:26" s="1" customFormat="1" x14ac:dyDescent="0.35">
      <c r="A27" s="144" t="b">
        <f ca="1">(+ROUND(M27,2)=ROUND('5. Cost Profile'!AS32,2))</f>
        <v>1</v>
      </c>
      <c r="C27" s="431" t="s">
        <v>88</v>
      </c>
      <c r="D27" s="438"/>
      <c r="E27" s="80" cm="1">
        <f t="array" aca="1" ref="E27" ca="1">SUMPRODUCT(
 ('5. Cost Profile'!$C$18:$C$83=C27)*
 ('5. Cost Profile'!$AV$18:$AX$83)*
 (--('5. Cost Profile'!$AV$17:$AX$17=$E$24))
)</f>
        <v>0</v>
      </c>
      <c r="F27" s="84">
        <f t="shared" ca="1" si="0"/>
        <v>0</v>
      </c>
      <c r="G27" s="80" cm="1">
        <f t="array" aca="1" ref="G27" ca="1">SUMPRODUCT(
 ('5. Cost Profile'!$C$18:$C$83='1. Declaration'!$C27)*
 ('5. Cost Profile'!$AW$18:$AX$83)*
 (--('5. Cost Profile'!$AW$17:$AX$17='1. Declaration'!$G$24))
)</f>
        <v>0</v>
      </c>
      <c r="H27" s="69">
        <f t="shared" ref="H27:H38" ca="1" si="2">IFERROR(G27/$G$38,0%)</f>
        <v>0</v>
      </c>
      <c r="I27" s="80" cm="1">
        <f t="array" aca="1" ref="I27" ca="1">SUMPRODUCT(
 ('5. Cost Profile'!$C$18:$C$83='1. Declaration'!$C27)*
 ('5. Cost Profile'!$AW$18:$AX$83)*
 (--('5. Cost Profile'!$AW$17:$AX$17=$I$24))
)</f>
        <v>0</v>
      </c>
      <c r="J27" s="69">
        <f t="shared" ref="J27:J38" ca="1" si="3">IFERROR(I27/$I$38,0%)</f>
        <v>0</v>
      </c>
      <c r="K27" s="80" cm="1">
        <f t="array" aca="1" ref="K27" ca="1">SUMPRODUCT(
 ('5. Cost Profile'!$C$18:$C$83='1. Declaration'!$C27)*
 ('5. Cost Profile'!$AW$18:$AY$83)*
 (--('5. Cost Profile'!$AW$17:$AY$17=$K$24))
)</f>
        <v>0</v>
      </c>
      <c r="L27" s="69">
        <f t="shared" ref="L27:L38" ca="1" si="4">IFERROR(K27/$K$38,0)</f>
        <v>0</v>
      </c>
      <c r="M27" s="80">
        <f t="shared" ca="1" si="1"/>
        <v>0</v>
      </c>
    </row>
    <row r="28" spans="1:26" s="1" customFormat="1" x14ac:dyDescent="0.35">
      <c r="A28" s="144" t="b">
        <f ca="1">(+ROUND(M28,2)=ROUND('5. Cost Profile'!AS40,2))</f>
        <v>1</v>
      </c>
      <c r="C28" s="431" t="s">
        <v>89</v>
      </c>
      <c r="D28" s="438"/>
      <c r="E28" s="80" cm="1">
        <f t="array" aca="1" ref="E28" ca="1">SUMPRODUCT(
 ('5. Cost Profile'!$C$18:$C$83=C28)*
 ('5. Cost Profile'!$AV$18:$AX$83)*
 (--('5. Cost Profile'!$AV$17:$AX$17=$E$24))
)</f>
        <v>0</v>
      </c>
      <c r="F28" s="84">
        <f t="shared" ca="1" si="0"/>
        <v>0</v>
      </c>
      <c r="G28" s="80" cm="1">
        <f t="array" aca="1" ref="G28" ca="1">SUMPRODUCT(
 ('5. Cost Profile'!$C$18:$C$83='1. Declaration'!$C28)*
 ('5. Cost Profile'!$AW$18:$AX$83)*
 (--('5. Cost Profile'!$AW$17:$AX$17='1. Declaration'!$G$24))
)</f>
        <v>0</v>
      </c>
      <c r="H28" s="69">
        <f t="shared" ca="1" si="2"/>
        <v>0</v>
      </c>
      <c r="I28" s="80" cm="1">
        <f t="array" aca="1" ref="I28" ca="1">SUMPRODUCT(
 ('5. Cost Profile'!$C$18:$C$83='1. Declaration'!$C28)*
 ('5. Cost Profile'!$AW$18:$AX$83)*
 (--('5. Cost Profile'!$AW$17:$AX$17=$I$24))
)</f>
        <v>0</v>
      </c>
      <c r="J28" s="69">
        <f t="shared" ca="1" si="3"/>
        <v>0</v>
      </c>
      <c r="K28" s="80" cm="1">
        <f t="array" aca="1" ref="K28" ca="1">SUMPRODUCT(
 ('5. Cost Profile'!$C$18:$C$83='1. Declaration'!$C28)*
 ('5. Cost Profile'!$AW$18:$AY$83)*
 (--('5. Cost Profile'!$AW$17:$AY$17=$K$24))
)</f>
        <v>0</v>
      </c>
      <c r="L28" s="69">
        <f t="shared" ca="1" si="4"/>
        <v>0</v>
      </c>
      <c r="M28" s="80">
        <f t="shared" ca="1" si="1"/>
        <v>0</v>
      </c>
    </row>
    <row r="29" spans="1:26" s="1" customFormat="1" x14ac:dyDescent="0.35">
      <c r="A29" s="144" t="b">
        <f ca="1">(+ROUND(M29,2)=ROUND('5. Cost Profile'!AS50,2))</f>
        <v>1</v>
      </c>
      <c r="C29" s="431" t="s">
        <v>90</v>
      </c>
      <c r="D29" s="438"/>
      <c r="E29" s="80" cm="1">
        <f t="array" aca="1" ref="E29" ca="1">SUMPRODUCT(
 ('5. Cost Profile'!$C$18:$C$83=C29)*
 ('5. Cost Profile'!$AV$18:$AX$83)*
 (--('5. Cost Profile'!$AV$17:$AX$17=$E$24))
)</f>
        <v>0</v>
      </c>
      <c r="F29" s="84">
        <f t="shared" ca="1" si="0"/>
        <v>0</v>
      </c>
      <c r="G29" s="80" cm="1">
        <f t="array" aca="1" ref="G29" ca="1">SUMPRODUCT(
 ('5. Cost Profile'!$C$18:$C$83='1. Declaration'!$C29)*
 ('5. Cost Profile'!$AW$18:$AX$83)*
 (--('5. Cost Profile'!$AW$17:$AX$17='1. Declaration'!$G$24))
)</f>
        <v>0</v>
      </c>
      <c r="H29" s="69">
        <f t="shared" ca="1" si="2"/>
        <v>0</v>
      </c>
      <c r="I29" s="80" cm="1">
        <f t="array" aca="1" ref="I29" ca="1">SUMPRODUCT(
 ('5. Cost Profile'!$C$18:$C$83='1. Declaration'!$C29)*
 ('5. Cost Profile'!$AW$18:$AX$83)*
 (--('5. Cost Profile'!$AW$17:$AX$17=$I$24))
)</f>
        <v>0</v>
      </c>
      <c r="J29" s="69">
        <f t="shared" ca="1" si="3"/>
        <v>0</v>
      </c>
      <c r="K29" s="80" cm="1">
        <f t="array" aca="1" ref="K29" ca="1">SUMPRODUCT(
 ('5. Cost Profile'!$C$18:$C$83='1. Declaration'!$C29)*
 ('5. Cost Profile'!$AW$18:$AY$83)*
 (--('5. Cost Profile'!$AW$17:$AY$17=$K$24))
)</f>
        <v>0</v>
      </c>
      <c r="L29" s="69">
        <f t="shared" ca="1" si="4"/>
        <v>0</v>
      </c>
      <c r="M29" s="80">
        <f t="shared" ca="1" si="1"/>
        <v>0</v>
      </c>
      <c r="O29" s="41"/>
    </row>
    <row r="30" spans="1:26" s="1" customFormat="1" ht="16.5" x14ac:dyDescent="0.35">
      <c r="A30" s="144" t="b">
        <f ca="1">(+ROUND(M30,2)=ROUND('5. Cost Profile'!AS52,2))</f>
        <v>1</v>
      </c>
      <c r="C30" s="431" t="s">
        <v>182</v>
      </c>
      <c r="D30" s="438"/>
      <c r="E30" s="80" cm="1">
        <f t="array" aca="1" ref="E30" ca="1">SUMPRODUCT(
 ('5. Cost Profile'!$C$18:$C$83=C30)*
 ('5. Cost Profile'!$AV$18:$AX$83)*
 (--('5. Cost Profile'!$AV$17:$AX$17=$E$24))
)</f>
        <v>0</v>
      </c>
      <c r="F30" s="84">
        <f t="shared" ca="1" si="0"/>
        <v>0</v>
      </c>
      <c r="G30" s="80" cm="1">
        <f t="array" aca="1" ref="G30" ca="1">SUMPRODUCT(
 ('5. Cost Profile'!$C$18:$C$83='1. Declaration'!$C30)*
 ('5. Cost Profile'!$AW$18:$AX$83)*
 (--('5. Cost Profile'!$AW$17:$AX$17='1. Declaration'!$G$24))
)</f>
        <v>0</v>
      </c>
      <c r="H30" s="69">
        <f t="shared" ca="1" si="2"/>
        <v>0</v>
      </c>
      <c r="I30" s="80" cm="1">
        <f t="array" aca="1" ref="I30" ca="1">SUMPRODUCT(
 ('5. Cost Profile'!$C$18:$C$83='1. Declaration'!$C30)*
 ('5. Cost Profile'!$AW$18:$AX$83)*
 (--('5. Cost Profile'!$AW$17:$AX$17=$I$24))
)</f>
        <v>0</v>
      </c>
      <c r="J30" s="69">
        <f t="shared" ca="1" si="3"/>
        <v>0</v>
      </c>
      <c r="K30" s="80" cm="1">
        <f t="array" aca="1" ref="K30" ca="1">SUMPRODUCT(
 ('5. Cost Profile'!$C$18:$C$83='1. Declaration'!$C30)*
 ('5. Cost Profile'!$AW$18:$AY$83)*
 (--('5. Cost Profile'!$AW$17:$AY$17=$K$24))
)</f>
        <v>0</v>
      </c>
      <c r="L30" s="69">
        <f t="shared" ca="1" si="4"/>
        <v>0</v>
      </c>
      <c r="M30" s="80">
        <f t="shared" ca="1" si="1"/>
        <v>0</v>
      </c>
      <c r="O30" s="86"/>
    </row>
    <row r="31" spans="1:26" s="1" customFormat="1" x14ac:dyDescent="0.35">
      <c r="A31" s="144" t="b">
        <f ca="1">(+ROUND(M31,2)=ROUND('5. Cost Profile'!AS61,2))</f>
        <v>1</v>
      </c>
      <c r="C31" s="431" t="s">
        <v>91</v>
      </c>
      <c r="D31" s="438"/>
      <c r="E31" s="80" cm="1">
        <f t="array" aca="1" ref="E31" ca="1">SUMPRODUCT(
 ('5. Cost Profile'!$C$18:$C$83=C31)*
 ('5. Cost Profile'!$AV$18:$AX$83)*
 (--('5. Cost Profile'!$AV$17:$AX$17=$E$24))
)</f>
        <v>0</v>
      </c>
      <c r="F31" s="84">
        <f t="shared" ca="1" si="0"/>
        <v>0</v>
      </c>
      <c r="G31" s="80" cm="1">
        <f t="array" aca="1" ref="G31" ca="1">SUMPRODUCT(
 ('5. Cost Profile'!$C$18:$C$83='1. Declaration'!$C31)*
 ('5. Cost Profile'!$AW$18:$AX$83)*
 (--('5. Cost Profile'!$AW$17:$AX$17='1. Declaration'!$G$24))
)</f>
        <v>0</v>
      </c>
      <c r="H31" s="69">
        <f t="shared" ca="1" si="2"/>
        <v>0</v>
      </c>
      <c r="I31" s="82" cm="1">
        <f t="array" aca="1" ref="I31" ca="1">SUMPRODUCT(
 ('5. Cost Profile'!$C$18:$C$83='1. Declaration'!$C31)*
 ('5. Cost Profile'!$AW$18:$AX$83)*
 (--('5. Cost Profile'!$AW$17:$AX$17=$I$24))
)</f>
        <v>0</v>
      </c>
      <c r="J31" s="69">
        <f t="shared" ca="1" si="3"/>
        <v>0</v>
      </c>
      <c r="K31" s="80" cm="1">
        <f t="array" aca="1" ref="K31" ca="1">SUMPRODUCT(
 ('5. Cost Profile'!$C$18:$C$83='1. Declaration'!$C31)*
 ('5. Cost Profile'!$AW$18:$AY$83)*
 (--('5. Cost Profile'!$AW$17:$AY$17=$K$24))
)</f>
        <v>0</v>
      </c>
      <c r="L31" s="69">
        <f t="shared" ca="1" si="4"/>
        <v>0</v>
      </c>
      <c r="M31" s="80">
        <f t="shared" ca="1" si="1"/>
        <v>0</v>
      </c>
    </row>
    <row r="32" spans="1:26" s="1" customFormat="1" x14ac:dyDescent="0.35">
      <c r="A32" s="144" t="b">
        <f ca="1">(+ROUND(M32,2)=ROUND('5. Cost Profile'!AS67,2))</f>
        <v>1</v>
      </c>
      <c r="C32" s="431" t="s">
        <v>92</v>
      </c>
      <c r="D32" s="438"/>
      <c r="E32" s="80" cm="1">
        <f t="array" aca="1" ref="E32" ca="1">SUMPRODUCT(
 ('5. Cost Profile'!$C$18:$C$83=C32)*
 ('5. Cost Profile'!$AV$18:$AX$83)*
 (--('5. Cost Profile'!$AV$17:$AX$17=$E$24))
)</f>
        <v>0</v>
      </c>
      <c r="F32" s="84">
        <f t="shared" ca="1" si="0"/>
        <v>0</v>
      </c>
      <c r="G32" s="80" cm="1">
        <f t="array" aca="1" ref="G32" ca="1">SUMPRODUCT(
 ('5. Cost Profile'!$C$18:$C$83='1. Declaration'!$C32)*
 ('5. Cost Profile'!$AW$18:$AX$83)*
 (--('5. Cost Profile'!$AW$17:$AX$17='1. Declaration'!$G$24))
)</f>
        <v>0</v>
      </c>
      <c r="H32" s="69">
        <f t="shared" ca="1" si="2"/>
        <v>0</v>
      </c>
      <c r="I32" s="80" cm="1">
        <f t="array" aca="1" ref="I32" ca="1">SUMPRODUCT(
 ('5. Cost Profile'!$C$18:$C$83='1. Declaration'!$C32)*
 ('5. Cost Profile'!$AW$18:$AX$83)*
 (--('5. Cost Profile'!$AW$17:$AX$17=$I$24))
)</f>
        <v>0</v>
      </c>
      <c r="J32" s="69">
        <f t="shared" ca="1" si="3"/>
        <v>0</v>
      </c>
      <c r="K32" s="80" cm="1">
        <f t="array" aca="1" ref="K32" ca="1">SUMPRODUCT(
 ('5. Cost Profile'!$C$18:$C$83='1. Declaration'!$C32)*
 ('5. Cost Profile'!$AW$18:$AY$83)*
 (--('5. Cost Profile'!$AW$17:$AY$17=$K$24))
)</f>
        <v>0</v>
      </c>
      <c r="L32" s="69">
        <f t="shared" ca="1" si="4"/>
        <v>0</v>
      </c>
      <c r="M32" s="80">
        <f t="shared" ca="1" si="1"/>
        <v>0</v>
      </c>
    </row>
    <row r="33" spans="1:17" s="1" customFormat="1" x14ac:dyDescent="0.35">
      <c r="A33" s="144" t="b">
        <f ca="1">(+ROUND(M33,2)=ROUND('5. Cost Profile'!AS73,2))</f>
        <v>1</v>
      </c>
      <c r="C33" s="431" t="s">
        <v>93</v>
      </c>
      <c r="D33" s="438"/>
      <c r="E33" s="80" cm="1">
        <f t="array" aca="1" ref="E33" ca="1">SUMPRODUCT(
 ('5. Cost Profile'!$C$18:$C$83=C33)*
 ('5. Cost Profile'!$AV$18:$AX$83)*
 (--('5. Cost Profile'!$AV$17:$AX$17=$E$24))
)</f>
        <v>0</v>
      </c>
      <c r="F33" s="84">
        <f t="shared" ca="1" si="0"/>
        <v>0</v>
      </c>
      <c r="G33" s="80" cm="1">
        <f t="array" aca="1" ref="G33" ca="1">SUMPRODUCT(
 ('5. Cost Profile'!$C$18:$C$83='1. Declaration'!$C33)*
 ('5. Cost Profile'!$AW$18:$AX$83)*
 (--('5. Cost Profile'!$AW$17:$AX$17='1. Declaration'!$G$24))
)</f>
        <v>0</v>
      </c>
      <c r="H33" s="69">
        <f t="shared" ca="1" si="2"/>
        <v>0</v>
      </c>
      <c r="I33" s="80" cm="1">
        <f t="array" aca="1" ref="I33" ca="1">SUMPRODUCT(
 ('5. Cost Profile'!$C$18:$C$83='1. Declaration'!$C33)*
 ('5. Cost Profile'!$AW$18:$AX$83)*
 (--('5. Cost Profile'!$AW$17:$AX$17=$I$24))
)</f>
        <v>0</v>
      </c>
      <c r="J33" s="69">
        <f t="shared" ca="1" si="3"/>
        <v>0</v>
      </c>
      <c r="K33" s="80" cm="1">
        <f t="array" aca="1" ref="K33" ca="1">SUMPRODUCT(
 ('5. Cost Profile'!$C$18:$C$83='1. Declaration'!$C33)*
 ('5. Cost Profile'!$AW$18:$AY$83)*
 (--('5. Cost Profile'!$AW$17:$AY$17=$K$24))
)</f>
        <v>0</v>
      </c>
      <c r="L33" s="69">
        <f t="shared" ca="1" si="4"/>
        <v>0</v>
      </c>
      <c r="M33" s="80">
        <f t="shared" ca="1" si="1"/>
        <v>0</v>
      </c>
    </row>
    <row r="34" spans="1:17" s="1" customFormat="1" x14ac:dyDescent="0.35">
      <c r="A34" s="144" t="b">
        <f ca="1">(+ROUND(M34,2)=ROUND('5. Cost Profile'!AS75,2))</f>
        <v>1</v>
      </c>
      <c r="C34" s="431" t="s">
        <v>94</v>
      </c>
      <c r="D34" s="438"/>
      <c r="E34" s="80" cm="1">
        <f t="array" aca="1" ref="E34" ca="1">SUMPRODUCT(
 ('5. Cost Profile'!$C$18:$C$83=C34)*
 ('5. Cost Profile'!$AV$18:$AX$83)*
 (--('5. Cost Profile'!$AV$17:$AX$17=$E$24))
)</f>
        <v>0</v>
      </c>
      <c r="F34" s="84">
        <f t="shared" ca="1" si="0"/>
        <v>0</v>
      </c>
      <c r="G34" s="80" cm="1">
        <f t="array" aca="1" ref="G34" ca="1">SUMPRODUCT(
 ('5. Cost Profile'!$C$18:$C$83='1. Declaration'!$C34)*
 ('5. Cost Profile'!$AW$18:$AX$83)*
 (--('5. Cost Profile'!$AW$17:$AX$17='1. Declaration'!$G$24))
)</f>
        <v>0</v>
      </c>
      <c r="H34" s="69">
        <f t="shared" ca="1" si="2"/>
        <v>0</v>
      </c>
      <c r="I34" s="80" cm="1">
        <f t="array" aca="1" ref="I34" ca="1">SUMPRODUCT(
 ('5. Cost Profile'!$C$18:$C$83='1. Declaration'!$C34)*
 ('5. Cost Profile'!$AW$18:$AX$83)*
 (--('5. Cost Profile'!$AW$17:$AX$17=$I$24))
)</f>
        <v>0</v>
      </c>
      <c r="J34" s="69">
        <f t="shared" ca="1" si="3"/>
        <v>0</v>
      </c>
      <c r="K34" s="80" cm="1">
        <f t="array" aca="1" ref="K34" ca="1">SUMPRODUCT(
 ('5. Cost Profile'!$C$18:$C$83='1. Declaration'!$C34)*
 ('5. Cost Profile'!$AW$18:$AY$83)*
 (--('5. Cost Profile'!$AW$17:$AY$17=$K$24))
)</f>
        <v>0</v>
      </c>
      <c r="L34" s="69">
        <f t="shared" ca="1" si="4"/>
        <v>0</v>
      </c>
      <c r="M34" s="80">
        <f t="shared" ca="1" si="1"/>
        <v>0</v>
      </c>
    </row>
    <row r="35" spans="1:17" s="1" customFormat="1" x14ac:dyDescent="0.35">
      <c r="A35" s="72" t="b">
        <v>1</v>
      </c>
      <c r="C35" s="515" t="s">
        <v>95</v>
      </c>
      <c r="D35" s="516"/>
      <c r="E35" s="80">
        <f ca="1">SUM(E26:E34)</f>
        <v>0</v>
      </c>
      <c r="F35" s="84">
        <f t="shared" ca="1" si="0"/>
        <v>0</v>
      </c>
      <c r="G35" s="80">
        <f ca="1">SUM(G26:G34)</f>
        <v>0</v>
      </c>
      <c r="H35" s="69">
        <f t="shared" ca="1" si="2"/>
        <v>0</v>
      </c>
      <c r="I35" s="80">
        <f ca="1">SUM(I26:I34)</f>
        <v>0</v>
      </c>
      <c r="J35" s="69">
        <f t="shared" ca="1" si="3"/>
        <v>0</v>
      </c>
      <c r="K35" s="80">
        <f ca="1">SUM(K26:K34)</f>
        <v>0</v>
      </c>
      <c r="L35" s="69">
        <f t="shared" ca="1" si="4"/>
        <v>0</v>
      </c>
      <c r="M35" s="80">
        <f t="shared" ca="1" si="1"/>
        <v>0</v>
      </c>
    </row>
    <row r="36" spans="1:17" s="1" customFormat="1" x14ac:dyDescent="0.35">
      <c r="A36" s="72" t="b">
        <v>1</v>
      </c>
      <c r="C36" s="431" t="s">
        <v>406</v>
      </c>
      <c r="D36" s="438"/>
      <c r="E36" s="80" cm="1">
        <f t="array" aca="1" ref="E36" ca="1">SUMPRODUCT(
 ('5. Cost Profile'!$C$18:$C$83='1. Declaration'!$C36)*
 ('5. Cost Profile'!$AV$18:$AX$83)*
 (--('5. Cost Profile'!$AV$17:$AX$17='1. Declaration'!$E$24))
)</f>
        <v>0</v>
      </c>
      <c r="F36" s="84">
        <f t="shared" ca="1" si="0"/>
        <v>0</v>
      </c>
      <c r="G36" s="80" cm="1">
        <f t="array" aca="1" ref="G36" ca="1">SUMPRODUCT(
 ('5. Cost Profile'!$C$18:$C$83='1. Declaration'!$C36)*
 ('5. Cost Profile'!$AW$18:$AX$83)*
 (--('5. Cost Profile'!$AW$17:$AX$17='1. Declaration'!$G$24))
)</f>
        <v>0</v>
      </c>
      <c r="H36" s="69">
        <f t="shared" ca="1" si="2"/>
        <v>0</v>
      </c>
      <c r="I36" s="80" cm="1">
        <f t="array" aca="1" ref="I36" ca="1">SUMPRODUCT(
 ('5. Cost Profile'!$C$18:$C$83='1. Declaration'!$C36)*
 ('5. Cost Profile'!$AW$18:$AX$83)*
 (--('5. Cost Profile'!$AW$17:$AX$17=$I$24))
)</f>
        <v>0</v>
      </c>
      <c r="J36" s="69">
        <f t="shared" ca="1" si="3"/>
        <v>0</v>
      </c>
      <c r="K36" s="80" cm="1">
        <f t="array" aca="1" ref="K36" ca="1">SUMPRODUCT(
 ('5. Cost Profile'!$C$18:$C$83='1. Declaration'!$C36)*
 ('5. Cost Profile'!$AW$18:$AY$83)*
 (--('5. Cost Profile'!$AW$17:$AY$17=$K$24))
)</f>
        <v>0</v>
      </c>
      <c r="L36" s="69">
        <f t="shared" ca="1" si="4"/>
        <v>0</v>
      </c>
      <c r="M36" s="80">
        <f t="shared" ca="1" si="1"/>
        <v>0</v>
      </c>
    </row>
    <row r="37" spans="1:17" s="76" customFormat="1" hidden="1" x14ac:dyDescent="0.35">
      <c r="A37" s="71" t="b">
        <f ca="1">M37='5. Cost Profile'!AS81</f>
        <v>1</v>
      </c>
      <c r="C37" s="77" t="s">
        <v>96</v>
      </c>
      <c r="D37" s="78"/>
      <c r="E37" s="81" cm="1">
        <f t="array" aca="1" ref="E37" ca="1">SUMPRODUCT(
 ('5. Cost Profile'!$C$18:$C$83=C37)*
 ('5. Cost Profile'!$AV$18:$AX$83)*
 (--('5. Cost Profile'!$AV$17:$AX$17=$E$24))
)</f>
        <v>0</v>
      </c>
      <c r="F37" s="84" t="e">
        <f t="shared" ref="F37" ca="1" si="5">E37/$G$38</f>
        <v>#DIV/0!</v>
      </c>
      <c r="G37" s="81" cm="1">
        <f t="array" aca="1" ref="G37" ca="1">SUMPRODUCT(
 ('5. Cost Profile'!$C$18:$C$83='1. Declaration'!$C37)*
 ('5. Cost Profile'!$AW$18:$AX$83)*
 (--('5. Cost Profile'!$AW$17:$AX$17='1. Declaration'!$G$24))
)</f>
        <v>0</v>
      </c>
      <c r="H37" s="79" t="e">
        <f t="shared" ref="H37" ca="1" si="6">G37/$G$38</f>
        <v>#DIV/0!</v>
      </c>
      <c r="I37" s="81" cm="1">
        <f t="array" aca="1" ref="I37" ca="1">SUMPRODUCT(
 ('5. Cost Profile'!$C$18:$C$83='1. Declaration'!$C37)*
 ('5. Cost Profile'!$AW$18:$AX$83)*
 (--('5. Cost Profile'!$AW$17:$AX$17=$I$24))
)</f>
        <v>0</v>
      </c>
      <c r="J37" s="79" t="e">
        <f ca="1">I37/$G$38</f>
        <v>#DIV/0!</v>
      </c>
      <c r="K37" s="81" cm="1">
        <f t="array" aca="1" ref="K37" ca="1">SUMPRODUCT(
 ('5. Cost Profile'!$C$18:$C$83='1. Declaration'!$C37)*
 ('5. Cost Profile'!$AW$18:$AX$83)*
 (--('5. Cost Profile'!$AW$17:$AX$17=$I$24))
)</f>
        <v>0</v>
      </c>
      <c r="L37" s="79" t="e">
        <f ca="1">K37/$G$38</f>
        <v>#DIV/0!</v>
      </c>
      <c r="M37" s="81">
        <f ca="1">G37+I37+E37</f>
        <v>0</v>
      </c>
    </row>
    <row r="38" spans="1:17" s="1" customFormat="1" x14ac:dyDescent="0.35">
      <c r="A38" s="144" t="b">
        <f ca="1">+ROUND(M38,2)=ROUND('5. Cost Profile'!AS83,2)</f>
        <v>1</v>
      </c>
      <c r="C38" s="515" t="s">
        <v>256</v>
      </c>
      <c r="D38" s="516"/>
      <c r="E38" s="80">
        <f ca="1">SUM(E35:E37)</f>
        <v>0</v>
      </c>
      <c r="F38" s="84">
        <f ca="1">IFERROR(E38/$E$38,0%)</f>
        <v>0</v>
      </c>
      <c r="G38" s="80">
        <f ca="1">SUM(G35:G37)</f>
        <v>0</v>
      </c>
      <c r="H38" s="69">
        <f t="shared" ca="1" si="2"/>
        <v>0</v>
      </c>
      <c r="I38" s="80">
        <f ca="1">SUM(I35:I37)</f>
        <v>0</v>
      </c>
      <c r="J38" s="69">
        <f t="shared" ca="1" si="3"/>
        <v>0</v>
      </c>
      <c r="K38" s="80">
        <f ca="1">SUM(K35:K37)</f>
        <v>0</v>
      </c>
      <c r="L38" s="69">
        <f t="shared" ca="1" si="4"/>
        <v>0</v>
      </c>
      <c r="M38" s="80">
        <f ca="1">G38+I38+E38+K38</f>
        <v>0</v>
      </c>
    </row>
    <row r="39" spans="1:17" s="1" customFormat="1" x14ac:dyDescent="0.35"/>
    <row r="40" spans="1:17" s="39" customFormat="1" ht="35.5" customHeight="1" x14ac:dyDescent="0.35">
      <c r="C40" s="235" t="s">
        <v>376</v>
      </c>
      <c r="D40" s="40"/>
      <c r="E40" s="40"/>
      <c r="F40" s="40"/>
      <c r="G40" s="40"/>
      <c r="H40" s="40"/>
      <c r="I40" s="40"/>
      <c r="J40" s="40"/>
      <c r="K40" s="1"/>
      <c r="L40" s="40"/>
      <c r="M40" s="40"/>
      <c r="Q40" s="41"/>
    </row>
    <row r="41" spans="1:17" s="1" customFormat="1" x14ac:dyDescent="0.35"/>
    <row r="42" spans="1:17" s="125" customFormat="1" ht="15.65" customHeight="1" x14ac:dyDescent="0.35">
      <c r="C42" s="431" t="s">
        <v>97</v>
      </c>
      <c r="D42" s="432"/>
      <c r="E42" s="137" t="b">
        <f ca="1">E38&lt;=((E38+G38)*10%)</f>
        <v>1</v>
      </c>
      <c r="G42" s="236" t="str">
        <f ca="1">IF(E42=TRUE,"PASS","FAIL")</f>
        <v>PASS</v>
      </c>
    </row>
    <row r="43" spans="1:17" s="125" customFormat="1" ht="15.65" customHeight="1" x14ac:dyDescent="0.35">
      <c r="C43" s="431" t="s">
        <v>377</v>
      </c>
      <c r="D43" s="432"/>
      <c r="E43" s="137" t="b">
        <f ca="1">F17&lt;2650</f>
        <v>1</v>
      </c>
      <c r="G43" s="236" t="str">
        <f ca="1">IF(E43=TRUE,"PASS","FAIL")</f>
        <v>PASS</v>
      </c>
      <c r="H43" s="221"/>
    </row>
    <row r="44" spans="1:17" s="125" customFormat="1" ht="15.65" customHeight="1" x14ac:dyDescent="0.35">
      <c r="C44" s="431" t="s">
        <v>378</v>
      </c>
      <c r="D44" s="432"/>
      <c r="E44" s="137" t="b">
        <f ca="1">F17&lt;2150</f>
        <v>1</v>
      </c>
      <c r="G44" s="236" t="str">
        <f ca="1">IF(E44=TRUE,"FAIL","PASS")</f>
        <v>FAIL</v>
      </c>
    </row>
    <row r="45" spans="1:17" s="125" customFormat="1" ht="15.65" customHeight="1" x14ac:dyDescent="0.35">
      <c r="C45" s="402" t="s">
        <v>409</v>
      </c>
    </row>
    <row r="46" spans="1:17" s="39" customFormat="1" ht="35.5" customHeight="1" x14ac:dyDescent="0.35">
      <c r="C46" s="2" t="s">
        <v>98</v>
      </c>
      <c r="D46" s="40"/>
      <c r="E46" s="40"/>
      <c r="F46" s="40"/>
      <c r="G46" s="40"/>
      <c r="H46" s="40"/>
      <c r="I46" s="40"/>
      <c r="J46" s="40"/>
      <c r="K46" s="1"/>
      <c r="L46" s="40"/>
      <c r="M46" s="40"/>
      <c r="Q46" s="41"/>
    </row>
    <row r="47" spans="1:17" s="125" customFormat="1" ht="15.65" customHeight="1" x14ac:dyDescent="0.35"/>
    <row r="48" spans="1:17" s="39" customFormat="1" ht="35.5" customHeight="1" x14ac:dyDescent="0.35">
      <c r="C48" s="490" t="s">
        <v>99</v>
      </c>
      <c r="D48" s="491"/>
      <c r="E48" s="425"/>
      <c r="F48" s="426"/>
      <c r="G48" s="426"/>
      <c r="H48" s="426"/>
      <c r="I48" s="426"/>
      <c r="J48" s="427"/>
      <c r="K48" s="40"/>
      <c r="L48" s="40"/>
      <c r="M48" s="40"/>
      <c r="Q48" s="41"/>
    </row>
    <row r="49" spans="1:17" s="1" customFormat="1" x14ac:dyDescent="0.35"/>
    <row r="50" spans="1:17" s="1" customFormat="1" x14ac:dyDescent="0.35">
      <c r="E50" s="502" t="s">
        <v>280</v>
      </c>
      <c r="F50" s="503"/>
      <c r="G50" s="502" t="s">
        <v>100</v>
      </c>
      <c r="H50" s="503"/>
      <c r="I50" s="502" t="s">
        <v>100</v>
      </c>
      <c r="J50" s="503"/>
    </row>
    <row r="51" spans="1:17" s="1" customFormat="1" x14ac:dyDescent="0.35">
      <c r="C51" s="504" t="s">
        <v>267</v>
      </c>
      <c r="D51" s="504"/>
      <c r="E51" s="500">
        <v>0</v>
      </c>
      <c r="F51" s="500"/>
      <c r="G51" s="500">
        <v>0</v>
      </c>
      <c r="H51" s="500"/>
      <c r="I51" s="500">
        <v>0</v>
      </c>
      <c r="J51" s="500"/>
      <c r="M51" s="83"/>
    </row>
    <row r="52" spans="1:17" s="1" customFormat="1" x14ac:dyDescent="0.35">
      <c r="C52" s="505"/>
      <c r="D52" s="505"/>
      <c r="E52" s="500"/>
      <c r="F52" s="500"/>
      <c r="G52" s="500"/>
      <c r="H52" s="500"/>
      <c r="I52" s="500"/>
      <c r="J52" s="500"/>
    </row>
    <row r="53" spans="1:17" s="1" customFormat="1" x14ac:dyDescent="0.35">
      <c r="C53" s="506"/>
      <c r="D53" s="506"/>
      <c r="E53" s="501"/>
      <c r="F53" s="501"/>
      <c r="G53" s="501"/>
      <c r="H53" s="501"/>
      <c r="I53" s="501"/>
      <c r="J53" s="501"/>
    </row>
    <row r="54" spans="1:17" s="1" customFormat="1" x14ac:dyDescent="0.35">
      <c r="C54" s="92"/>
      <c r="D54" s="92"/>
      <c r="E54" s="93"/>
      <c r="F54" s="93"/>
      <c r="G54" s="93"/>
      <c r="H54" s="93"/>
      <c r="I54" s="93"/>
      <c r="J54" s="93"/>
    </row>
    <row r="55" spans="1:17" s="39" customFormat="1" ht="35.5" customHeight="1" x14ac:dyDescent="0.35">
      <c r="C55" s="2" t="s">
        <v>101</v>
      </c>
      <c r="D55" s="1"/>
      <c r="J55" s="41"/>
      <c r="K55" s="42"/>
      <c r="L55" s="43"/>
      <c r="M55" s="42"/>
      <c r="Q55" s="41"/>
    </row>
    <row r="56" spans="1:17" s="1" customFormat="1" x14ac:dyDescent="0.35">
      <c r="C56" s="92"/>
      <c r="D56" s="92"/>
      <c r="E56" s="93"/>
      <c r="F56" s="93"/>
      <c r="G56" s="93"/>
      <c r="H56" s="93"/>
      <c r="I56" s="93"/>
      <c r="J56" s="93"/>
    </row>
    <row r="57" spans="1:17" s="39" customFormat="1" x14ac:dyDescent="0.35">
      <c r="A57" s="1"/>
      <c r="C57" s="492" t="s">
        <v>318</v>
      </c>
      <c r="D57" s="493"/>
      <c r="E57" s="493"/>
      <c r="F57" s="493"/>
      <c r="G57" s="493"/>
      <c r="H57" s="493"/>
      <c r="I57" s="493"/>
      <c r="J57" s="493"/>
      <c r="K57" s="493"/>
      <c r="L57" s="493"/>
      <c r="M57" s="494"/>
      <c r="Q57" s="41"/>
    </row>
    <row r="58" spans="1:17" s="39" customFormat="1" ht="52" customHeight="1" x14ac:dyDescent="0.35">
      <c r="A58" s="1"/>
      <c r="C58" s="495"/>
      <c r="D58" s="476"/>
      <c r="E58" s="476"/>
      <c r="F58" s="476"/>
      <c r="G58" s="476"/>
      <c r="H58" s="476"/>
      <c r="I58" s="476"/>
      <c r="J58" s="476"/>
      <c r="K58" s="476"/>
      <c r="L58" s="476"/>
      <c r="M58" s="496"/>
      <c r="Q58" s="41"/>
    </row>
    <row r="59" spans="1:17" s="39" customFormat="1" ht="52" customHeight="1" x14ac:dyDescent="0.35">
      <c r="A59" s="1"/>
      <c r="C59" s="497"/>
      <c r="D59" s="498"/>
      <c r="E59" s="498"/>
      <c r="F59" s="498"/>
      <c r="G59" s="498"/>
      <c r="H59" s="498"/>
      <c r="I59" s="498"/>
      <c r="J59" s="498"/>
      <c r="K59" s="498"/>
      <c r="L59" s="498"/>
      <c r="M59" s="499"/>
      <c r="Q59" s="41"/>
    </row>
    <row r="60" spans="1:17" s="1" customFormat="1" x14ac:dyDescent="0.35">
      <c r="C60" s="92"/>
      <c r="D60" s="92"/>
      <c r="E60" s="93"/>
      <c r="F60" s="93"/>
      <c r="G60" s="93"/>
      <c r="H60" s="93"/>
      <c r="I60" s="93"/>
      <c r="J60" s="93"/>
    </row>
    <row r="61" spans="1:17" s="39" customFormat="1" ht="35.5" customHeight="1" x14ac:dyDescent="0.35">
      <c r="C61" s="428" t="s">
        <v>295</v>
      </c>
      <c r="D61" s="429"/>
      <c r="E61" s="429"/>
      <c r="F61" s="429"/>
      <c r="G61" s="429"/>
      <c r="H61" s="429"/>
      <c r="I61" s="429"/>
      <c r="J61" s="429"/>
      <c r="K61" s="429"/>
      <c r="L61" s="429"/>
      <c r="M61" s="430"/>
      <c r="Q61" s="41"/>
    </row>
    <row r="62" spans="1:17" s="39" customFormat="1" ht="35.5" customHeight="1" x14ac:dyDescent="0.35">
      <c r="C62" s="481"/>
      <c r="D62" s="482"/>
      <c r="E62" s="482"/>
      <c r="F62" s="482"/>
      <c r="G62" s="482"/>
      <c r="H62" s="482"/>
      <c r="I62" s="482"/>
      <c r="J62" s="482"/>
      <c r="K62" s="482"/>
      <c r="L62" s="482"/>
      <c r="M62" s="483"/>
      <c r="Q62" s="41"/>
    </row>
    <row r="63" spans="1:17" s="39" customFormat="1" ht="35.5" customHeight="1" x14ac:dyDescent="0.35">
      <c r="C63" s="484"/>
      <c r="D63" s="485"/>
      <c r="E63" s="485"/>
      <c r="F63" s="485"/>
      <c r="G63" s="485"/>
      <c r="H63" s="485"/>
      <c r="I63" s="485"/>
      <c r="J63" s="485"/>
      <c r="K63" s="485"/>
      <c r="L63" s="485"/>
      <c r="M63" s="486"/>
      <c r="Q63" s="41"/>
    </row>
    <row r="64" spans="1:17" s="39" customFormat="1" ht="35.5" customHeight="1" x14ac:dyDescent="0.35">
      <c r="C64" s="487"/>
      <c r="D64" s="488"/>
      <c r="E64" s="488"/>
      <c r="F64" s="488"/>
      <c r="G64" s="488"/>
      <c r="H64" s="488"/>
      <c r="I64" s="488"/>
      <c r="J64" s="488"/>
      <c r="K64" s="488"/>
      <c r="L64" s="488"/>
      <c r="M64" s="489"/>
      <c r="Q64" s="41"/>
    </row>
    <row r="65" spans="3:25" s="1" customFormat="1" x14ac:dyDescent="0.35"/>
    <row r="66" spans="3:25" s="1" customFormat="1" ht="30" customHeight="1" x14ac:dyDescent="0.35">
      <c r="C66" s="2" t="s">
        <v>50</v>
      </c>
    </row>
    <row r="67" spans="3:25" s="1" customFormat="1" ht="30" customHeight="1" x14ac:dyDescent="0.35">
      <c r="C67" s="458" t="s">
        <v>296</v>
      </c>
      <c r="D67" s="458"/>
      <c r="E67" s="458"/>
      <c r="F67" s="458"/>
      <c r="G67" s="458"/>
      <c r="H67" s="458"/>
      <c r="I67" s="458"/>
      <c r="J67" s="458"/>
      <c r="K67" s="458"/>
      <c r="L67" s="458"/>
      <c r="M67" s="458"/>
    </row>
    <row r="68" spans="3:25" s="1" customFormat="1" ht="12" customHeight="1" x14ac:dyDescent="0.35"/>
    <row r="69" spans="3:25" s="1" customFormat="1" ht="30" customHeight="1" x14ac:dyDescent="0.35">
      <c r="C69" s="459" t="s">
        <v>317</v>
      </c>
      <c r="D69" s="460"/>
      <c r="E69" s="460"/>
      <c r="F69" s="460"/>
      <c r="G69" s="460"/>
      <c r="H69" s="460"/>
      <c r="I69" s="460"/>
      <c r="J69" s="461"/>
      <c r="K69" s="3"/>
    </row>
    <row r="70" spans="3:25" s="1" customFormat="1" ht="3.75" customHeight="1" x14ac:dyDescent="0.35">
      <c r="C70" s="462"/>
      <c r="D70" s="463"/>
      <c r="E70" s="463"/>
      <c r="F70" s="463"/>
      <c r="G70" s="463"/>
      <c r="H70" s="463"/>
      <c r="I70" s="463"/>
      <c r="J70" s="464"/>
      <c r="K70" s="3"/>
    </row>
    <row r="71" spans="3:25" s="1" customFormat="1" ht="30" customHeight="1" x14ac:dyDescent="0.35">
      <c r="C71" s="465"/>
      <c r="D71" s="466"/>
      <c r="E71" s="466"/>
      <c r="F71" s="49"/>
      <c r="G71" s="467" t="s">
        <v>102</v>
      </c>
      <c r="H71" s="468"/>
      <c r="I71" s="468"/>
      <c r="J71" s="469"/>
      <c r="K71" s="5"/>
    </row>
    <row r="72" spans="3:25" s="1" customFormat="1" ht="30" customHeight="1" x14ac:dyDescent="0.35">
      <c r="C72" s="465"/>
      <c r="D72" s="466"/>
      <c r="E72" s="466"/>
      <c r="F72" s="49"/>
      <c r="G72" s="467" t="s">
        <v>103</v>
      </c>
      <c r="H72" s="468"/>
      <c r="I72" s="468"/>
      <c r="J72" s="469"/>
      <c r="K72" s="4"/>
    </row>
    <row r="73" spans="3:25" s="1" customFormat="1" ht="30" customHeight="1" x14ac:dyDescent="0.35">
      <c r="C73" s="465"/>
      <c r="D73" s="466"/>
      <c r="E73" s="466"/>
      <c r="F73" s="49"/>
      <c r="G73" s="467" t="s">
        <v>104</v>
      </c>
      <c r="H73" s="468"/>
      <c r="I73" s="468"/>
      <c r="J73" s="469"/>
      <c r="K73" s="5"/>
    </row>
    <row r="74" spans="3:25" s="1" customFormat="1" ht="30" customHeight="1" x14ac:dyDescent="0.35">
      <c r="C74" s="471"/>
      <c r="D74" s="466"/>
      <c r="E74" s="466"/>
      <c r="F74" s="49"/>
      <c r="G74" s="467" t="s">
        <v>105</v>
      </c>
      <c r="H74" s="468"/>
      <c r="I74" s="468"/>
      <c r="J74" s="469"/>
      <c r="K74" s="5"/>
    </row>
    <row r="75" spans="3:25" s="1" customFormat="1" ht="30" customHeight="1" x14ac:dyDescent="0.35">
      <c r="C75" s="470"/>
      <c r="D75" s="466"/>
      <c r="E75" s="466"/>
      <c r="F75" s="49"/>
      <c r="G75" s="467" t="s">
        <v>106</v>
      </c>
      <c r="H75" s="468"/>
      <c r="I75" s="468"/>
      <c r="J75" s="469"/>
      <c r="K75" s="5"/>
    </row>
    <row r="76" spans="3:25" s="1" customFormat="1" ht="30" customHeight="1" x14ac:dyDescent="0.35">
      <c r="C76" s="465"/>
      <c r="D76" s="466"/>
      <c r="E76" s="466"/>
      <c r="F76" s="49"/>
      <c r="G76" s="467" t="s">
        <v>107</v>
      </c>
      <c r="H76" s="468"/>
      <c r="I76" s="468"/>
      <c r="J76" s="469"/>
      <c r="K76" s="5"/>
    </row>
    <row r="77" spans="3:25" s="1" customFormat="1" x14ac:dyDescent="0.35"/>
    <row r="78" spans="3:25" s="1" customFormat="1" x14ac:dyDescent="0.35"/>
    <row r="79" spans="3:25" customFormat="1" x14ac:dyDescent="0.35">
      <c r="C79" s="443" t="s">
        <v>74</v>
      </c>
      <c r="D79" s="443"/>
      <c r="E79" s="443"/>
      <c r="F79" s="443"/>
      <c r="G79" s="443"/>
      <c r="H79" s="443"/>
      <c r="I79" s="443"/>
      <c r="J79" s="443"/>
      <c r="K79" s="443"/>
      <c r="L79" s="443"/>
      <c r="M79" s="443"/>
      <c r="N79" s="443"/>
      <c r="R79" s="39"/>
      <c r="S79" s="39"/>
      <c r="T79" s="39"/>
      <c r="U79" s="39"/>
      <c r="V79" s="39"/>
      <c r="W79" s="39"/>
      <c r="X79" s="39"/>
      <c r="Y79" s="39"/>
    </row>
    <row r="80" spans="3:25" s="1" customFormat="1" x14ac:dyDescent="0.35"/>
    <row r="81" s="1" customFormat="1" x14ac:dyDescent="0.35"/>
    <row r="82" s="1" customFormat="1" x14ac:dyDescent="0.35"/>
    <row r="83" s="1" customFormat="1" x14ac:dyDescent="0.35"/>
    <row r="84" s="1" customFormat="1" x14ac:dyDescent="0.35"/>
    <row r="85" s="1" customFormat="1" x14ac:dyDescent="0.35"/>
    <row r="86" s="1" customFormat="1" x14ac:dyDescent="0.35"/>
    <row r="87" s="1" customFormat="1" x14ac:dyDescent="0.35"/>
    <row r="88" s="1" customFormat="1" x14ac:dyDescent="0.35"/>
    <row r="89" s="1" customFormat="1" x14ac:dyDescent="0.35"/>
    <row r="90" s="1" customFormat="1" x14ac:dyDescent="0.35"/>
    <row r="91" s="1" customFormat="1" x14ac:dyDescent="0.35"/>
    <row r="92" s="1" customFormat="1" x14ac:dyDescent="0.35"/>
    <row r="93" s="1" customFormat="1" x14ac:dyDescent="0.35"/>
    <row r="94" s="1" customFormat="1" x14ac:dyDescent="0.35"/>
    <row r="95" s="1" customFormat="1" x14ac:dyDescent="0.35"/>
    <row r="96" s="1" customFormat="1" x14ac:dyDescent="0.35"/>
    <row r="97" s="1" customFormat="1" x14ac:dyDescent="0.35"/>
    <row r="98" s="1" customFormat="1" x14ac:dyDescent="0.35"/>
    <row r="99" s="1" customFormat="1" x14ac:dyDescent="0.35"/>
    <row r="100" s="1" customFormat="1" x14ac:dyDescent="0.35"/>
    <row r="101" s="1" customFormat="1" x14ac:dyDescent="0.35"/>
    <row r="102" s="1" customFormat="1" x14ac:dyDescent="0.35"/>
    <row r="103" s="1" customFormat="1" x14ac:dyDescent="0.35"/>
    <row r="104" s="1" customFormat="1" x14ac:dyDescent="0.35"/>
    <row r="105" s="1" customFormat="1" x14ac:dyDescent="0.35"/>
    <row r="106" s="1" customFormat="1" x14ac:dyDescent="0.35"/>
    <row r="107" s="1" customFormat="1" x14ac:dyDescent="0.35"/>
    <row r="108" s="1" customFormat="1" x14ac:dyDescent="0.35"/>
    <row r="109" s="1" customFormat="1" x14ac:dyDescent="0.35"/>
    <row r="110" s="1" customFormat="1" x14ac:dyDescent="0.35"/>
    <row r="111" s="1" customFormat="1" x14ac:dyDescent="0.35"/>
    <row r="112" s="1" customFormat="1" x14ac:dyDescent="0.35"/>
    <row r="113" s="1" customFormat="1" x14ac:dyDescent="0.35"/>
    <row r="114" s="1" customFormat="1" x14ac:dyDescent="0.35"/>
    <row r="115" s="1" customFormat="1" x14ac:dyDescent="0.35"/>
    <row r="116" s="1" customFormat="1" x14ac:dyDescent="0.35"/>
    <row r="117" s="1" customFormat="1" x14ac:dyDescent="0.35"/>
    <row r="118" s="1" customFormat="1" x14ac:dyDescent="0.35"/>
    <row r="119" s="1" customFormat="1" x14ac:dyDescent="0.35"/>
    <row r="120" s="1" customFormat="1" x14ac:dyDescent="0.35"/>
    <row r="121" s="1" customFormat="1" x14ac:dyDescent="0.35"/>
    <row r="122" s="1" customFormat="1" x14ac:dyDescent="0.35"/>
    <row r="123" s="1" customFormat="1" x14ac:dyDescent="0.35"/>
    <row r="124" s="1" customFormat="1" x14ac:dyDescent="0.35"/>
    <row r="125" s="1" customFormat="1" x14ac:dyDescent="0.35"/>
    <row r="126" s="1" customFormat="1" x14ac:dyDescent="0.35"/>
    <row r="127" s="1" customFormat="1" x14ac:dyDescent="0.35"/>
    <row r="128" s="1" customFormat="1" x14ac:dyDescent="0.35"/>
    <row r="129" s="1" customFormat="1" x14ac:dyDescent="0.35"/>
    <row r="130" s="1" customFormat="1" x14ac:dyDescent="0.35"/>
    <row r="131" s="1" customFormat="1" x14ac:dyDescent="0.35"/>
    <row r="132" s="1" customFormat="1" x14ac:dyDescent="0.35"/>
    <row r="133" s="1" customFormat="1" x14ac:dyDescent="0.35"/>
    <row r="134" s="1" customFormat="1" x14ac:dyDescent="0.35"/>
    <row r="135" s="1" customFormat="1" x14ac:dyDescent="0.35"/>
    <row r="136" s="1" customFormat="1" x14ac:dyDescent="0.35"/>
    <row r="137" s="1" customFormat="1" x14ac:dyDescent="0.35"/>
    <row r="138" s="1" customFormat="1" x14ac:dyDescent="0.35"/>
    <row r="139" s="1" customFormat="1" x14ac:dyDescent="0.35"/>
    <row r="140" s="1" customFormat="1" x14ac:dyDescent="0.35"/>
    <row r="141" s="1" customFormat="1" x14ac:dyDescent="0.35"/>
    <row r="142" s="1" customFormat="1" x14ac:dyDescent="0.35"/>
    <row r="143" s="1" customFormat="1" x14ac:dyDescent="0.35"/>
    <row r="144"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sheetData>
  <sheetProtection algorithmName="SHA-512" hashValue="heLa8uKk9vPcxBNxog4ufpwOpvZlzRs/rC4Qv+5EZFQzaCOkM87dBavtF7pF/hUg5sGa/M5QTPAZUg3GTnYX6w==" saltValue="gZMH7HgISfFMGUoFzEp1SQ==" spinCount="100000" sheet="1" objects="1" scenarios="1"/>
  <mergeCells count="65">
    <mergeCell ref="F17:G18"/>
    <mergeCell ref="C34:D34"/>
    <mergeCell ref="C35:D35"/>
    <mergeCell ref="C36:D36"/>
    <mergeCell ref="C38:D38"/>
    <mergeCell ref="G24:G25"/>
    <mergeCell ref="C31:D31"/>
    <mergeCell ref="C32:D32"/>
    <mergeCell ref="C33:D33"/>
    <mergeCell ref="C24:D25"/>
    <mergeCell ref="K24:K25"/>
    <mergeCell ref="L24:L25"/>
    <mergeCell ref="C13:M15"/>
    <mergeCell ref="C61:M61"/>
    <mergeCell ref="C62:M64"/>
    <mergeCell ref="C48:D48"/>
    <mergeCell ref="C57:M59"/>
    <mergeCell ref="I51:J53"/>
    <mergeCell ref="I50:J50"/>
    <mergeCell ref="C51:D53"/>
    <mergeCell ref="E51:F53"/>
    <mergeCell ref="G51:H53"/>
    <mergeCell ref="E50:F50"/>
    <mergeCell ref="G50:H50"/>
    <mergeCell ref="C42:D42"/>
    <mergeCell ref="C17:D18"/>
    <mergeCell ref="G75:J75"/>
    <mergeCell ref="C76:E76"/>
    <mergeCell ref="G76:J76"/>
    <mergeCell ref="C71:E71"/>
    <mergeCell ref="G71:J71"/>
    <mergeCell ref="C74:E74"/>
    <mergeCell ref="G74:J74"/>
    <mergeCell ref="C79:N79"/>
    <mergeCell ref="C2:D2"/>
    <mergeCell ref="C4:D4"/>
    <mergeCell ref="C8:D8"/>
    <mergeCell ref="E2:G2"/>
    <mergeCell ref="E4:G4"/>
    <mergeCell ref="E8:G8"/>
    <mergeCell ref="C6:D6"/>
    <mergeCell ref="E6:G6"/>
    <mergeCell ref="C67:M67"/>
    <mergeCell ref="C69:J70"/>
    <mergeCell ref="C72:E72"/>
    <mergeCell ref="G72:J72"/>
    <mergeCell ref="C73:E73"/>
    <mergeCell ref="G73:J73"/>
    <mergeCell ref="C75:E75"/>
    <mergeCell ref="E48:J48"/>
    <mergeCell ref="C21:M21"/>
    <mergeCell ref="C43:D43"/>
    <mergeCell ref="C44:D44"/>
    <mergeCell ref="C22:M22"/>
    <mergeCell ref="M24:M25"/>
    <mergeCell ref="C26:D26"/>
    <mergeCell ref="C30:D30"/>
    <mergeCell ref="I24:I25"/>
    <mergeCell ref="C27:D27"/>
    <mergeCell ref="C28:D28"/>
    <mergeCell ref="C29:D29"/>
    <mergeCell ref="H24:H25"/>
    <mergeCell ref="J24:J25"/>
    <mergeCell ref="E24:E25"/>
    <mergeCell ref="F24:F25"/>
  </mergeCells>
  <conditionalFormatting sqref="A26:A38">
    <cfRule type="cellIs" dxfId="95" priority="17" operator="equal">
      <formula>TRUE</formula>
    </cfRule>
    <cfRule type="cellIs" dxfId="94" priority="18" operator="equal">
      <formula>FALSE</formula>
    </cfRule>
  </conditionalFormatting>
  <conditionalFormatting sqref="E42:E44">
    <cfRule type="containsText" dxfId="93" priority="13" operator="containsText" text="FALSE">
      <formula>NOT(ISERROR(SEARCH("FALSE",E42)))</formula>
    </cfRule>
    <cfRule type="containsText" dxfId="92" priority="14" operator="containsText" text="TRUE">
      <formula>NOT(ISERROR(SEARCH("TRUE",E42)))</formula>
    </cfRule>
  </conditionalFormatting>
  <conditionalFormatting sqref="E44">
    <cfRule type="containsText" dxfId="91" priority="3" operator="containsText" text="FALSE">
      <formula>NOT(ISERROR(SEARCH("FALSE",E44)))</formula>
    </cfRule>
    <cfRule type="containsText" dxfId="90" priority="4" operator="containsText" text="TRUE">
      <formula>NOT(ISERROR(SEARCH("TRUE",E44)))</formula>
    </cfRule>
  </conditionalFormatting>
  <conditionalFormatting sqref="G42:G44">
    <cfRule type="containsText" dxfId="89" priority="1" operator="containsText" text="FAIL">
      <formula>NOT(ISERROR(SEARCH("FAIL",G42)))</formula>
    </cfRule>
    <cfRule type="containsText" dxfId="88" priority="2" operator="containsText" text="PASS">
      <formula>NOT(ISERROR(SEARCH("PASS",G42)))</formula>
    </cfRule>
  </conditionalFormatting>
  <conditionalFormatting sqref="J6">
    <cfRule type="containsText" dxfId="87" priority="15" operator="containsText" text="WORKBOOK:   No Errors Detected">
      <formula>NOT(ISERROR(SEARCH("WORKBOOK:   No Errors Detected",J6)))</formula>
    </cfRule>
    <cfRule type="cellIs" dxfId="86" priority="16" operator="equal">
      <formula>"Warning: Errors detected"</formula>
    </cfRule>
  </conditionalFormatting>
  <conditionalFormatting sqref="J19:J20">
    <cfRule type="containsText" dxfId="85" priority="5" operator="containsText" text="FALSE">
      <formula>NOT(ISERROR(SEARCH("FALSE",J19)))</formula>
    </cfRule>
    <cfRule type="containsText" dxfId="84" priority="6" operator="containsText" text="TRUE">
      <formula>NOT(ISERROR(SEARCH("TRUE",J19)))</formula>
    </cfRule>
  </conditionalFormatting>
  <dataValidations count="1">
    <dataValidation type="decimal" allowBlank="1" showInputMessage="1" showErrorMessage="1" sqref="L17" xr:uid="{FC60E1D4-5BF6-4AC4-A6BF-45DA6805280C}">
      <formula1>0</formula1>
      <formula2>1</formula2>
    </dataValidation>
  </dataValidations>
  <pageMargins left="0.7" right="0.7" top="0.75" bottom="0.75" header="0.3" footer="0.3"/>
  <pageSetup paperSize="9" orientation="portrait" r:id="rId1"/>
  <headerFooter>
    <oddHeader>&amp;C&amp;"Aptos"&amp;12&amp;K000000 Official - DWP Use Only&amp;1#_x000D_</oddHeader>
    <oddFooter>&amp;C_x000D_&amp;1#&amp;"Aptos"&amp;12&amp;K000000 Official - DWP Use Only</oddFooter>
  </headerFooter>
  <ignoredErrors>
    <ignoredError sqref="F35:L35 F37:L38 F36:J36 L36" formula="1"/>
    <ignoredError sqref="L18"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404CC7BA-26BA-4622-B1D2-15C4E976E87D}">
          <x14:formula1>
            <xm:f>'Volume By DA'!$L$2:$L$26</xm:f>
          </x14:formula1>
          <xm:sqref>E8:G8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AT334"/>
  <sheetViews>
    <sheetView zoomScale="80" zoomScaleNormal="80" workbookViewId="0">
      <selection activeCell="L6" sqref="L6"/>
    </sheetView>
  </sheetViews>
  <sheetFormatPr defaultColWidth="10.54296875" defaultRowHeight="15.5" x14ac:dyDescent="0.35"/>
  <cols>
    <col min="1" max="1" width="9.453125" style="6" bestFit="1" customWidth="1"/>
    <col min="2" max="2" width="8.1796875" style="6" customWidth="1"/>
    <col min="3" max="3" width="36.54296875" style="6" customWidth="1"/>
    <col min="4" max="130" width="18.81640625" style="6" customWidth="1"/>
    <col min="131" max="131" width="3.453125" style="6" customWidth="1"/>
    <col min="132" max="150" width="18.81640625" style="6" customWidth="1"/>
    <col min="151" max="16384" width="10.54296875" style="6"/>
  </cols>
  <sheetData>
    <row r="1" spans="3:45" s="1" customFormat="1" ht="30" customHeight="1" x14ac:dyDescent="0.35"/>
    <row r="2" spans="3:45" s="1" customFormat="1" ht="30" customHeight="1" x14ac:dyDescent="0.35">
      <c r="C2" s="444" t="str">
        <f>'1. Declaration'!C2</f>
        <v>GRANT COST REGISTER</v>
      </c>
      <c r="D2" s="444"/>
      <c r="E2" s="447" t="str">
        <f>+'1. Declaration'!E2</f>
        <v>Jobs Guarantee</v>
      </c>
      <c r="F2" s="447"/>
    </row>
    <row r="3" spans="3:45" s="1" customFormat="1" ht="12" customHeight="1" x14ac:dyDescent="0.35">
      <c r="C3" s="57"/>
      <c r="D3" s="57"/>
      <c r="E3" s="57"/>
      <c r="F3" s="57"/>
    </row>
    <row r="4" spans="3:45" s="1" customFormat="1" ht="30" customHeight="1" x14ac:dyDescent="0.35">
      <c r="C4" s="444" t="str" cm="1">
        <f t="array" ref="C4:D4">'1. Declaration'!C4:D4</f>
        <v>BIDDER NAME:</v>
      </c>
      <c r="D4" s="445">
        <v>0</v>
      </c>
      <c r="E4" s="447">
        <f>+'1. Declaration'!E4</f>
        <v>0</v>
      </c>
      <c r="F4" s="447"/>
    </row>
    <row r="5" spans="3:45" s="1" customFormat="1" ht="12" customHeight="1" x14ac:dyDescent="0.35">
      <c r="C5" s="57"/>
      <c r="D5" s="57"/>
      <c r="E5" s="57"/>
      <c r="F5" s="57"/>
      <c r="I5" s="120"/>
      <c r="J5" s="120"/>
      <c r="K5" s="120"/>
      <c r="L5" s="120"/>
    </row>
    <row r="6" spans="3:45" s="18" customFormat="1" ht="30" customHeight="1" x14ac:dyDescent="0.35">
      <c r="C6" s="444" t="s">
        <v>60</v>
      </c>
      <c r="D6" s="444"/>
      <c r="E6" s="447" t="str">
        <f ca="1">MID(CELL("filename",B2),FIND("]",CELL("filename",B2))+1,99)</f>
        <v>2. Direct Staff Profile</v>
      </c>
      <c r="F6" s="447"/>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row>
    <row r="7" spans="3:45" s="1" customFormat="1" ht="12" customHeight="1" x14ac:dyDescent="0.35">
      <c r="E7" s="57"/>
      <c r="F7" s="57"/>
      <c r="I7" s="120"/>
      <c r="J7" s="120"/>
      <c r="K7" s="120"/>
      <c r="L7" s="120"/>
    </row>
    <row r="8" spans="3:45" s="1" customFormat="1" ht="30" customHeight="1" x14ac:dyDescent="0.35">
      <c r="C8" s="444" t="s">
        <v>285</v>
      </c>
      <c r="D8" s="588"/>
      <c r="E8" s="447">
        <f>+'1. Declaration'!E8</f>
        <v>0</v>
      </c>
      <c r="F8" s="445"/>
      <c r="I8" s="45" t="s">
        <v>61</v>
      </c>
      <c r="J8" s="55"/>
      <c r="K8" s="56"/>
      <c r="L8" s="199">
        <f>COUNTIF(A12:A146,FALSE)</f>
        <v>0</v>
      </c>
    </row>
    <row r="9" spans="3:45" s="1" customFormat="1" x14ac:dyDescent="0.35"/>
    <row r="10" spans="3:45" s="18" customFormat="1" ht="30" customHeight="1" x14ac:dyDescent="0.4">
      <c r="C10" s="288" t="s">
        <v>108</v>
      </c>
      <c r="D10" s="288"/>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row>
    <row r="11" spans="3:45" s="18" customFormat="1" ht="15" customHeight="1" x14ac:dyDescent="0.35">
      <c r="C11" s="289"/>
      <c r="D11" s="289"/>
      <c r="E11" s="289"/>
      <c r="F11" s="289"/>
      <c r="G11" s="289"/>
      <c r="H11" s="289"/>
      <c r="I11" s="289"/>
      <c r="J11" s="289"/>
      <c r="K11" s="289"/>
      <c r="L11" s="289"/>
      <c r="M11" s="289"/>
      <c r="N11" s="289"/>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row>
    <row r="12" spans="3:45" s="18" customFormat="1" ht="132.75" customHeight="1" x14ac:dyDescent="0.35">
      <c r="C12" s="585" t="s">
        <v>299</v>
      </c>
      <c r="D12" s="586"/>
      <c r="E12" s="586"/>
      <c r="F12" s="586"/>
      <c r="G12" s="586"/>
      <c r="H12" s="586"/>
      <c r="I12" s="586"/>
      <c r="J12" s="586"/>
      <c r="K12" s="586"/>
      <c r="L12" s="586"/>
      <c r="M12" s="586"/>
      <c r="N12" s="587"/>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0"/>
      <c r="AR12" s="120"/>
      <c r="AS12" s="120"/>
    </row>
    <row r="13" spans="3:45" s="1" customFormat="1" x14ac:dyDescent="0.35"/>
    <row r="14" spans="3:45" s="1" customFormat="1" x14ac:dyDescent="0.35"/>
    <row r="15" spans="3:45" s="1" customFormat="1" x14ac:dyDescent="0.35"/>
    <row r="16" spans="3:45" s="62" customFormat="1" ht="30" customHeight="1" x14ac:dyDescent="0.35">
      <c r="C16" s="290" t="s">
        <v>109</v>
      </c>
      <c r="D16" s="291" t="s">
        <v>80</v>
      </c>
      <c r="E16" s="581" t="s">
        <v>82</v>
      </c>
      <c r="F16" s="582"/>
      <c r="G16" s="582"/>
      <c r="H16" s="582"/>
      <c r="I16" s="582"/>
      <c r="J16" s="582"/>
      <c r="K16" s="582"/>
      <c r="L16" s="582"/>
      <c r="M16" s="582"/>
      <c r="N16" s="582"/>
      <c r="O16" s="582"/>
      <c r="P16" s="583"/>
      <c r="Q16" s="581" t="s">
        <v>83</v>
      </c>
      <c r="R16" s="582"/>
      <c r="S16" s="582"/>
      <c r="T16" s="582"/>
      <c r="U16" s="582"/>
      <c r="V16" s="582"/>
      <c r="W16" s="582"/>
      <c r="X16" s="582"/>
      <c r="Y16" s="582"/>
      <c r="Z16" s="582"/>
      <c r="AA16" s="582"/>
      <c r="AB16" s="583"/>
      <c r="AC16" s="581" t="s">
        <v>84</v>
      </c>
      <c r="AD16" s="582"/>
      <c r="AE16" s="582"/>
      <c r="AF16" s="582"/>
      <c r="AG16" s="582"/>
      <c r="AH16" s="582"/>
      <c r="AI16" s="582"/>
      <c r="AJ16" s="582"/>
      <c r="AK16" s="582"/>
      <c r="AL16" s="582"/>
      <c r="AM16" s="582"/>
      <c r="AN16" s="584"/>
      <c r="AO16" s="143"/>
      <c r="AP16" s="579"/>
      <c r="AQ16" s="143"/>
      <c r="AR16" s="143"/>
      <c r="AS16" s="143"/>
    </row>
    <row r="17" spans="1:42" s="63" customFormat="1" ht="54.75" customHeight="1" x14ac:dyDescent="0.35">
      <c r="A17" s="120"/>
      <c r="B17" s="120"/>
      <c r="C17" s="292" t="s">
        <v>110</v>
      </c>
      <c r="D17" s="293" t="s">
        <v>111</v>
      </c>
      <c r="E17" s="294">
        <v>46328</v>
      </c>
      <c r="F17" s="294">
        <v>46359</v>
      </c>
      <c r="G17" s="294">
        <v>46390</v>
      </c>
      <c r="H17" s="294">
        <v>46421</v>
      </c>
      <c r="I17" s="294">
        <v>46452</v>
      </c>
      <c r="J17" s="294">
        <v>46483</v>
      </c>
      <c r="K17" s="294">
        <v>46514</v>
      </c>
      <c r="L17" s="294">
        <v>46545</v>
      </c>
      <c r="M17" s="294">
        <v>46576</v>
      </c>
      <c r="N17" s="294">
        <v>46607</v>
      </c>
      <c r="O17" s="294">
        <v>46638</v>
      </c>
      <c r="P17" s="294">
        <v>46668</v>
      </c>
      <c r="Q17" s="294">
        <v>46699</v>
      </c>
      <c r="R17" s="294">
        <v>46729</v>
      </c>
      <c r="S17" s="294">
        <v>46760</v>
      </c>
      <c r="T17" s="294">
        <v>46791</v>
      </c>
      <c r="U17" s="294">
        <v>46820</v>
      </c>
      <c r="V17" s="294">
        <v>46851</v>
      </c>
      <c r="W17" s="294">
        <v>46881</v>
      </c>
      <c r="X17" s="294">
        <v>46912</v>
      </c>
      <c r="Y17" s="294">
        <v>46942</v>
      </c>
      <c r="Z17" s="294">
        <v>46973</v>
      </c>
      <c r="AA17" s="294">
        <v>47004</v>
      </c>
      <c r="AB17" s="294">
        <v>47034</v>
      </c>
      <c r="AC17" s="294">
        <v>47065</v>
      </c>
      <c r="AD17" s="294">
        <v>47095</v>
      </c>
      <c r="AE17" s="294">
        <v>47126</v>
      </c>
      <c r="AF17" s="294">
        <v>47157</v>
      </c>
      <c r="AG17" s="294">
        <v>47185</v>
      </c>
      <c r="AH17" s="294">
        <v>47216</v>
      </c>
      <c r="AI17" s="294">
        <v>47246</v>
      </c>
      <c r="AJ17" s="294">
        <v>47277</v>
      </c>
      <c r="AK17" s="294">
        <v>47307</v>
      </c>
      <c r="AL17" s="294">
        <v>47338</v>
      </c>
      <c r="AM17" s="294">
        <v>47369</v>
      </c>
      <c r="AN17" s="295">
        <v>47399</v>
      </c>
      <c r="AO17" s="120"/>
      <c r="AP17" s="580"/>
    </row>
    <row r="18" spans="1:42" s="61" customFormat="1" ht="22.5" customHeight="1" x14ac:dyDescent="0.35">
      <c r="A18" s="144" t="b">
        <f t="shared" ref="A18:A57" si="0">IF(--ISERROR(SUM(E18:T18))=0,TRUE,FALSE)</f>
        <v>1</v>
      </c>
      <c r="B18" s="145"/>
      <c r="C18" s="64"/>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5"/>
      <c r="AP18" s="296"/>
    </row>
    <row r="19" spans="1:42" s="61" customFormat="1" ht="22.5" customHeight="1" x14ac:dyDescent="0.35">
      <c r="A19" s="144" t="b">
        <f t="shared" si="0"/>
        <v>1</v>
      </c>
      <c r="B19" s="145"/>
      <c r="C19" s="64"/>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5"/>
      <c r="AP19" s="296"/>
    </row>
    <row r="20" spans="1:42" s="61" customFormat="1" ht="22.5" customHeight="1" x14ac:dyDescent="0.35">
      <c r="A20" s="144" t="b">
        <f t="shared" si="0"/>
        <v>1</v>
      </c>
      <c r="B20" s="145"/>
      <c r="C20" s="64"/>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5"/>
      <c r="AP20" s="296"/>
    </row>
    <row r="21" spans="1:42" s="61" customFormat="1" ht="22.5" customHeight="1" x14ac:dyDescent="0.35">
      <c r="A21" s="144" t="b">
        <f t="shared" si="0"/>
        <v>1</v>
      </c>
      <c r="B21" s="145"/>
      <c r="C21" s="64"/>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5"/>
      <c r="AP21" s="296"/>
    </row>
    <row r="22" spans="1:42" s="61" customFormat="1" ht="22.5" customHeight="1" x14ac:dyDescent="0.35">
      <c r="A22" s="144" t="b">
        <f t="shared" si="0"/>
        <v>1</v>
      </c>
      <c r="B22" s="145"/>
      <c r="C22" s="64"/>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5"/>
      <c r="AP22" s="296"/>
    </row>
    <row r="23" spans="1:42" s="61" customFormat="1" ht="22.5" customHeight="1" x14ac:dyDescent="0.35">
      <c r="A23" s="144" t="b">
        <f t="shared" si="0"/>
        <v>1</v>
      </c>
      <c r="B23" s="145"/>
      <c r="C23" s="64"/>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5"/>
      <c r="AP23" s="296"/>
    </row>
    <row r="24" spans="1:42" s="61" customFormat="1" ht="22.5" customHeight="1" x14ac:dyDescent="0.35">
      <c r="A24" s="144" t="b">
        <f t="shared" si="0"/>
        <v>1</v>
      </c>
      <c r="B24" s="145"/>
      <c r="C24" s="64"/>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5"/>
      <c r="AP24" s="296"/>
    </row>
    <row r="25" spans="1:42" s="61" customFormat="1" ht="22.5" customHeight="1" x14ac:dyDescent="0.35">
      <c r="A25" s="144" t="b">
        <f t="shared" si="0"/>
        <v>1</v>
      </c>
      <c r="B25" s="145"/>
      <c r="C25" s="64"/>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5"/>
      <c r="AP25" s="296"/>
    </row>
    <row r="26" spans="1:42" s="61" customFormat="1" ht="22.5" customHeight="1" x14ac:dyDescent="0.35">
      <c r="A26" s="144" t="b">
        <f t="shared" si="0"/>
        <v>1</v>
      </c>
      <c r="B26" s="145"/>
      <c r="C26" s="64"/>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5"/>
      <c r="AP26" s="296"/>
    </row>
    <row r="27" spans="1:42" s="61" customFormat="1" ht="22.5" customHeight="1" x14ac:dyDescent="0.35">
      <c r="A27" s="144" t="b">
        <f t="shared" si="0"/>
        <v>1</v>
      </c>
      <c r="B27" s="145"/>
      <c r="C27" s="64"/>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5"/>
      <c r="AP27" s="296"/>
    </row>
    <row r="28" spans="1:42" s="61" customFormat="1" ht="22.5" customHeight="1" x14ac:dyDescent="0.35">
      <c r="A28" s="144" t="b">
        <f t="shared" si="0"/>
        <v>1</v>
      </c>
      <c r="B28" s="145"/>
      <c r="C28" s="64"/>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5"/>
      <c r="AP28" s="296"/>
    </row>
    <row r="29" spans="1:42" s="61" customFormat="1" ht="22.5" customHeight="1" x14ac:dyDescent="0.35">
      <c r="A29" s="144" t="b">
        <f t="shared" si="0"/>
        <v>1</v>
      </c>
      <c r="B29" s="145"/>
      <c r="C29" s="64"/>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5"/>
      <c r="AP29" s="296"/>
    </row>
    <row r="30" spans="1:42" s="61" customFormat="1" ht="22.5" customHeight="1" x14ac:dyDescent="0.35">
      <c r="A30" s="144" t="b">
        <f t="shared" si="0"/>
        <v>1</v>
      </c>
      <c r="B30" s="145"/>
      <c r="C30" s="64"/>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5"/>
      <c r="AP30" s="296"/>
    </row>
    <row r="31" spans="1:42" s="61" customFormat="1" ht="22.5" customHeight="1" x14ac:dyDescent="0.35">
      <c r="A31" s="144" t="b">
        <f t="shared" si="0"/>
        <v>1</v>
      </c>
      <c r="B31" s="145"/>
      <c r="C31" s="64"/>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5"/>
      <c r="AP31" s="296"/>
    </row>
    <row r="32" spans="1:42" s="61" customFormat="1" ht="22.5" customHeight="1" x14ac:dyDescent="0.35">
      <c r="A32" s="144" t="b">
        <f t="shared" si="0"/>
        <v>1</v>
      </c>
      <c r="B32" s="145"/>
      <c r="C32" s="64"/>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5"/>
      <c r="AP32" s="296"/>
    </row>
    <row r="33" spans="1:42" s="61" customFormat="1" ht="22.5" customHeight="1" x14ac:dyDescent="0.35">
      <c r="A33" s="144" t="b">
        <f t="shared" si="0"/>
        <v>1</v>
      </c>
      <c r="B33" s="145"/>
      <c r="C33" s="64"/>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5"/>
      <c r="AP33" s="296"/>
    </row>
    <row r="34" spans="1:42" s="61" customFormat="1" ht="22.5" customHeight="1" x14ac:dyDescent="0.35">
      <c r="A34" s="144" t="b">
        <f t="shared" si="0"/>
        <v>1</v>
      </c>
      <c r="B34" s="145"/>
      <c r="C34" s="64"/>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5"/>
      <c r="AP34" s="296"/>
    </row>
    <row r="35" spans="1:42" s="61" customFormat="1" ht="22.5" customHeight="1" x14ac:dyDescent="0.35">
      <c r="A35" s="144" t="b">
        <f t="shared" si="0"/>
        <v>1</v>
      </c>
      <c r="B35" s="145"/>
      <c r="C35" s="64"/>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5"/>
      <c r="AP35" s="296"/>
    </row>
    <row r="36" spans="1:42" s="61" customFormat="1" ht="22.5" customHeight="1" x14ac:dyDescent="0.35">
      <c r="A36" s="144" t="b">
        <f t="shared" si="0"/>
        <v>1</v>
      </c>
      <c r="B36" s="145"/>
      <c r="C36" s="64"/>
      <c r="D36" s="146"/>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5"/>
      <c r="AP36" s="296"/>
    </row>
    <row r="37" spans="1:42" s="61" customFormat="1" ht="22.5" customHeight="1" x14ac:dyDescent="0.35">
      <c r="A37" s="144" t="b">
        <f t="shared" si="0"/>
        <v>1</v>
      </c>
      <c r="B37" s="145"/>
      <c r="C37" s="64"/>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5"/>
      <c r="AP37" s="296"/>
    </row>
    <row r="38" spans="1:42" s="61" customFormat="1" ht="22.5" customHeight="1" x14ac:dyDescent="0.35">
      <c r="A38" s="144" t="b">
        <f t="shared" si="0"/>
        <v>1</v>
      </c>
      <c r="B38" s="145"/>
      <c r="C38" s="64"/>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5"/>
      <c r="AP38" s="296"/>
    </row>
    <row r="39" spans="1:42" s="61" customFormat="1" ht="22.5" customHeight="1" x14ac:dyDescent="0.35">
      <c r="A39" s="144" t="b">
        <f t="shared" si="0"/>
        <v>1</v>
      </c>
      <c r="B39" s="145"/>
      <c r="C39" s="64"/>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5"/>
      <c r="AP39" s="296"/>
    </row>
    <row r="40" spans="1:42" s="61" customFormat="1" ht="22.5" customHeight="1" x14ac:dyDescent="0.35">
      <c r="A40" s="144" t="b">
        <f t="shared" si="0"/>
        <v>1</v>
      </c>
      <c r="B40" s="145"/>
      <c r="C40" s="64"/>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5"/>
      <c r="AP40" s="296"/>
    </row>
    <row r="41" spans="1:42" s="61" customFormat="1" ht="22.5" customHeight="1" x14ac:dyDescent="0.35">
      <c r="A41" s="144" t="b">
        <f t="shared" si="0"/>
        <v>1</v>
      </c>
      <c r="B41" s="145"/>
      <c r="C41" s="64"/>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5"/>
      <c r="AP41" s="296"/>
    </row>
    <row r="42" spans="1:42" s="61" customFormat="1" ht="22.5" customHeight="1" x14ac:dyDescent="0.35">
      <c r="A42" s="144" t="b">
        <f t="shared" si="0"/>
        <v>1</v>
      </c>
      <c r="B42" s="145"/>
      <c r="C42" s="64"/>
      <c r="D42" s="146"/>
      <c r="E42" s="146"/>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5"/>
      <c r="AP42" s="296"/>
    </row>
    <row r="43" spans="1:42" s="61" customFormat="1" ht="22.5" customHeight="1" x14ac:dyDescent="0.35">
      <c r="A43" s="144" t="b">
        <f t="shared" si="0"/>
        <v>1</v>
      </c>
      <c r="B43" s="145"/>
      <c r="C43" s="64"/>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5"/>
      <c r="AP43" s="296"/>
    </row>
    <row r="44" spans="1:42" s="61" customFormat="1" ht="22.5" customHeight="1" x14ac:dyDescent="0.35">
      <c r="A44" s="144" t="b">
        <f t="shared" si="0"/>
        <v>1</v>
      </c>
      <c r="B44" s="145"/>
      <c r="C44" s="64"/>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5"/>
      <c r="AP44" s="296"/>
    </row>
    <row r="45" spans="1:42" s="61" customFormat="1" ht="22.5" customHeight="1" x14ac:dyDescent="0.35">
      <c r="A45" s="144" t="b">
        <f t="shared" si="0"/>
        <v>1</v>
      </c>
      <c r="B45" s="145"/>
      <c r="C45" s="64"/>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5"/>
      <c r="AP45" s="296"/>
    </row>
    <row r="46" spans="1:42" s="61" customFormat="1" ht="22.5" customHeight="1" x14ac:dyDescent="0.35">
      <c r="A46" s="144" t="b">
        <f t="shared" si="0"/>
        <v>1</v>
      </c>
      <c r="B46" s="145"/>
      <c r="C46" s="64"/>
      <c r="D46" s="146"/>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5"/>
      <c r="AP46" s="296"/>
    </row>
    <row r="47" spans="1:42" s="61" customFormat="1" ht="22.5" customHeight="1" x14ac:dyDescent="0.35">
      <c r="A47" s="144" t="b">
        <f t="shared" si="0"/>
        <v>1</v>
      </c>
      <c r="B47" s="145"/>
      <c r="C47" s="64"/>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5"/>
      <c r="AP47" s="296"/>
    </row>
    <row r="48" spans="1:42" s="61" customFormat="1" ht="22.5" customHeight="1" x14ac:dyDescent="0.35">
      <c r="A48" s="144" t="b">
        <f t="shared" si="0"/>
        <v>1</v>
      </c>
      <c r="B48" s="145"/>
      <c r="C48" s="64"/>
      <c r="D48" s="146"/>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5"/>
      <c r="AP48" s="296"/>
    </row>
    <row r="49" spans="1:45" s="61" customFormat="1" ht="22.5" customHeight="1" x14ac:dyDescent="0.35">
      <c r="A49" s="144" t="b">
        <f t="shared" si="0"/>
        <v>1</v>
      </c>
      <c r="B49" s="145"/>
      <c r="C49" s="64"/>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5"/>
      <c r="AP49" s="296"/>
    </row>
    <row r="50" spans="1:45" s="61" customFormat="1" ht="22.5" customHeight="1" x14ac:dyDescent="0.35">
      <c r="A50" s="144" t="b">
        <f t="shared" si="0"/>
        <v>1</v>
      </c>
      <c r="B50" s="145"/>
      <c r="C50" s="64"/>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5"/>
      <c r="AP50" s="296"/>
    </row>
    <row r="51" spans="1:45" s="61" customFormat="1" ht="22.5" customHeight="1" x14ac:dyDescent="0.35">
      <c r="A51" s="144" t="b">
        <f t="shared" si="0"/>
        <v>1</v>
      </c>
      <c r="B51" s="145"/>
      <c r="C51" s="64"/>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5"/>
      <c r="AP51" s="296"/>
    </row>
    <row r="52" spans="1:45" s="61" customFormat="1" ht="22.5" customHeight="1" x14ac:dyDescent="0.35">
      <c r="A52" s="144" t="b">
        <f t="shared" si="0"/>
        <v>1</v>
      </c>
      <c r="B52" s="145"/>
      <c r="C52" s="64"/>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5"/>
      <c r="AP52" s="296"/>
    </row>
    <row r="53" spans="1:45" s="61" customFormat="1" ht="22.5" customHeight="1" x14ac:dyDescent="0.35">
      <c r="A53" s="144" t="b">
        <f t="shared" si="0"/>
        <v>1</v>
      </c>
      <c r="B53" s="145"/>
      <c r="C53" s="64"/>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5"/>
      <c r="AP53" s="296"/>
    </row>
    <row r="54" spans="1:45" s="61" customFormat="1" ht="22.5" customHeight="1" x14ac:dyDescent="0.35">
      <c r="A54" s="144" t="b">
        <f t="shared" si="0"/>
        <v>1</v>
      </c>
      <c r="B54" s="145"/>
      <c r="C54" s="64"/>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5"/>
      <c r="AP54" s="296"/>
    </row>
    <row r="55" spans="1:45" s="61" customFormat="1" ht="22.5" customHeight="1" x14ac:dyDescent="0.35">
      <c r="A55" s="144" t="b">
        <f t="shared" si="0"/>
        <v>1</v>
      </c>
      <c r="B55" s="145"/>
      <c r="C55" s="64"/>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5"/>
      <c r="AP55" s="296"/>
    </row>
    <row r="56" spans="1:45" s="61" customFormat="1" ht="22.5" customHeight="1" x14ac:dyDescent="0.35">
      <c r="A56" s="144" t="b">
        <f t="shared" si="0"/>
        <v>1</v>
      </c>
      <c r="B56" s="145"/>
      <c r="C56" s="64"/>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5"/>
      <c r="AP56" s="296"/>
    </row>
    <row r="57" spans="1:45" s="61" customFormat="1" ht="22.5" customHeight="1" x14ac:dyDescent="0.35">
      <c r="A57" s="144" t="b">
        <f t="shared" si="0"/>
        <v>1</v>
      </c>
      <c r="B57" s="145"/>
      <c r="C57" s="64"/>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5"/>
      <c r="AP57" s="296"/>
    </row>
    <row r="58" spans="1:45" s="300" customFormat="1" ht="24" customHeight="1" x14ac:dyDescent="0.35">
      <c r="A58" s="1"/>
      <c r="B58" s="113"/>
      <c r="C58" s="297" t="s">
        <v>112</v>
      </c>
      <c r="D58" s="298">
        <f>SUM(D18:D57)</f>
        <v>0</v>
      </c>
      <c r="E58" s="298">
        <f t="shared" ref="E58:M58" si="1">SUM(E18:E57)</f>
        <v>0</v>
      </c>
      <c r="F58" s="298">
        <f t="shared" si="1"/>
        <v>0</v>
      </c>
      <c r="G58" s="298">
        <f t="shared" si="1"/>
        <v>0</v>
      </c>
      <c r="H58" s="298">
        <f t="shared" si="1"/>
        <v>0</v>
      </c>
      <c r="I58" s="298">
        <f t="shared" si="1"/>
        <v>0</v>
      </c>
      <c r="J58" s="298">
        <f t="shared" si="1"/>
        <v>0</v>
      </c>
      <c r="K58" s="298">
        <f t="shared" si="1"/>
        <v>0</v>
      </c>
      <c r="L58" s="298">
        <f t="shared" si="1"/>
        <v>0</v>
      </c>
      <c r="M58" s="298">
        <f t="shared" si="1"/>
        <v>0</v>
      </c>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113"/>
      <c r="AP58" s="299"/>
    </row>
    <row r="59" spans="1:45" s="1" customFormat="1" x14ac:dyDescent="0.35"/>
    <row r="60" spans="1:45" s="62" customFormat="1" ht="30" customHeight="1" x14ac:dyDescent="0.35">
      <c r="C60" s="290" t="s">
        <v>113</v>
      </c>
      <c r="D60" s="291" t="s">
        <v>80</v>
      </c>
      <c r="E60" s="581" t="s">
        <v>82</v>
      </c>
      <c r="F60" s="582"/>
      <c r="G60" s="582"/>
      <c r="H60" s="582"/>
      <c r="I60" s="582"/>
      <c r="J60" s="582"/>
      <c r="K60" s="582"/>
      <c r="L60" s="582"/>
      <c r="M60" s="582"/>
      <c r="N60" s="582"/>
      <c r="O60" s="582"/>
      <c r="P60" s="583"/>
      <c r="Q60" s="581" t="s">
        <v>83</v>
      </c>
      <c r="R60" s="582"/>
      <c r="S60" s="582"/>
      <c r="T60" s="582"/>
      <c r="U60" s="582"/>
      <c r="V60" s="582"/>
      <c r="W60" s="582"/>
      <c r="X60" s="582"/>
      <c r="Y60" s="582"/>
      <c r="Z60" s="582"/>
      <c r="AA60" s="582"/>
      <c r="AB60" s="583"/>
      <c r="AC60" s="581" t="s">
        <v>84</v>
      </c>
      <c r="AD60" s="582"/>
      <c r="AE60" s="582"/>
      <c r="AF60" s="582"/>
      <c r="AG60" s="582"/>
      <c r="AH60" s="582"/>
      <c r="AI60" s="582"/>
      <c r="AJ60" s="582"/>
      <c r="AK60" s="582"/>
      <c r="AL60" s="582"/>
      <c r="AM60" s="582"/>
      <c r="AN60" s="584"/>
      <c r="AO60" s="143"/>
      <c r="AP60" s="579"/>
      <c r="AQ60" s="143"/>
      <c r="AR60" s="143"/>
      <c r="AS60" s="143"/>
    </row>
    <row r="61" spans="1:45" s="63" customFormat="1" ht="54.75" customHeight="1" x14ac:dyDescent="0.35">
      <c r="A61" s="120"/>
      <c r="B61" s="120"/>
      <c r="C61" s="292" t="s">
        <v>110</v>
      </c>
      <c r="D61" s="293" t="str">
        <f t="shared" ref="D61:AN61" si="2">D17</f>
        <v>Month 0 Implementation Costs</v>
      </c>
      <c r="E61" s="294">
        <f t="shared" si="2"/>
        <v>46328</v>
      </c>
      <c r="F61" s="294">
        <f t="shared" si="2"/>
        <v>46359</v>
      </c>
      <c r="G61" s="294">
        <f t="shared" si="2"/>
        <v>46390</v>
      </c>
      <c r="H61" s="294">
        <f t="shared" si="2"/>
        <v>46421</v>
      </c>
      <c r="I61" s="294">
        <f t="shared" si="2"/>
        <v>46452</v>
      </c>
      <c r="J61" s="294">
        <f t="shared" si="2"/>
        <v>46483</v>
      </c>
      <c r="K61" s="294">
        <f t="shared" si="2"/>
        <v>46514</v>
      </c>
      <c r="L61" s="294">
        <f t="shared" si="2"/>
        <v>46545</v>
      </c>
      <c r="M61" s="294">
        <f t="shared" si="2"/>
        <v>46576</v>
      </c>
      <c r="N61" s="294">
        <f t="shared" si="2"/>
        <v>46607</v>
      </c>
      <c r="O61" s="294">
        <f t="shared" si="2"/>
        <v>46638</v>
      </c>
      <c r="P61" s="294">
        <f t="shared" si="2"/>
        <v>46668</v>
      </c>
      <c r="Q61" s="294">
        <f t="shared" si="2"/>
        <v>46699</v>
      </c>
      <c r="R61" s="294">
        <f t="shared" si="2"/>
        <v>46729</v>
      </c>
      <c r="S61" s="294">
        <f t="shared" si="2"/>
        <v>46760</v>
      </c>
      <c r="T61" s="294">
        <f t="shared" si="2"/>
        <v>46791</v>
      </c>
      <c r="U61" s="294">
        <f t="shared" si="2"/>
        <v>46820</v>
      </c>
      <c r="V61" s="294">
        <f t="shared" si="2"/>
        <v>46851</v>
      </c>
      <c r="W61" s="294">
        <f t="shared" si="2"/>
        <v>46881</v>
      </c>
      <c r="X61" s="294">
        <f t="shared" si="2"/>
        <v>46912</v>
      </c>
      <c r="Y61" s="294">
        <f t="shared" si="2"/>
        <v>46942</v>
      </c>
      <c r="Z61" s="294">
        <f t="shared" si="2"/>
        <v>46973</v>
      </c>
      <c r="AA61" s="294">
        <f t="shared" si="2"/>
        <v>47004</v>
      </c>
      <c r="AB61" s="294">
        <f t="shared" si="2"/>
        <v>47034</v>
      </c>
      <c r="AC61" s="294">
        <f t="shared" si="2"/>
        <v>47065</v>
      </c>
      <c r="AD61" s="294">
        <f t="shared" si="2"/>
        <v>47095</v>
      </c>
      <c r="AE61" s="294">
        <f t="shared" si="2"/>
        <v>47126</v>
      </c>
      <c r="AF61" s="294">
        <f t="shared" si="2"/>
        <v>47157</v>
      </c>
      <c r="AG61" s="294">
        <f t="shared" si="2"/>
        <v>47185</v>
      </c>
      <c r="AH61" s="294">
        <f t="shared" si="2"/>
        <v>47216</v>
      </c>
      <c r="AI61" s="294">
        <f t="shared" si="2"/>
        <v>47246</v>
      </c>
      <c r="AJ61" s="294">
        <f t="shared" si="2"/>
        <v>47277</v>
      </c>
      <c r="AK61" s="294">
        <f t="shared" si="2"/>
        <v>47307</v>
      </c>
      <c r="AL61" s="294">
        <f t="shared" si="2"/>
        <v>47338</v>
      </c>
      <c r="AM61" s="294">
        <f t="shared" si="2"/>
        <v>47369</v>
      </c>
      <c r="AN61" s="295">
        <f t="shared" si="2"/>
        <v>47399</v>
      </c>
      <c r="AO61" s="120"/>
      <c r="AP61" s="580"/>
    </row>
    <row r="62" spans="1:45" s="61" customFormat="1" ht="22.5" customHeight="1" x14ac:dyDescent="0.35">
      <c r="A62" s="144" t="b">
        <f t="shared" ref="A62:A101" si="3">IF(--ISERROR(SUM(E62:T62))=0,TRUE,FALSE)</f>
        <v>1</v>
      </c>
      <c r="B62" s="145"/>
      <c r="C62" s="404" t="str">
        <f>IF(C18=0,"",C18)</f>
        <v/>
      </c>
      <c r="D62" s="21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5"/>
      <c r="AP62" s="296"/>
    </row>
    <row r="63" spans="1:45" s="61" customFormat="1" ht="22.5" customHeight="1" x14ac:dyDescent="0.35">
      <c r="A63" s="144" t="b">
        <f t="shared" si="3"/>
        <v>1</v>
      </c>
      <c r="B63" s="145"/>
      <c r="C63" s="404" t="str">
        <f t="shared" ref="C63:C101" si="4">IF(C19=0,"",C19)</f>
        <v/>
      </c>
      <c r="D63" s="217"/>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5"/>
      <c r="AP63" s="296"/>
    </row>
    <row r="64" spans="1:45" s="61" customFormat="1" ht="22.5" customHeight="1" x14ac:dyDescent="0.35">
      <c r="A64" s="144" t="b">
        <f t="shared" si="3"/>
        <v>1</v>
      </c>
      <c r="B64" s="145"/>
      <c r="C64" s="404" t="str">
        <f t="shared" si="4"/>
        <v/>
      </c>
      <c r="D64" s="217"/>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5"/>
      <c r="AP64" s="296"/>
    </row>
    <row r="65" spans="1:42" s="61" customFormat="1" ht="22.5" customHeight="1" x14ac:dyDescent="0.35">
      <c r="A65" s="144" t="b">
        <f t="shared" si="3"/>
        <v>1</v>
      </c>
      <c r="B65" s="145"/>
      <c r="C65" s="404" t="str">
        <f t="shared" si="4"/>
        <v/>
      </c>
      <c r="D65" s="217"/>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5"/>
      <c r="AP65" s="296"/>
    </row>
    <row r="66" spans="1:42" s="61" customFormat="1" ht="22.5" customHeight="1" x14ac:dyDescent="0.35">
      <c r="A66" s="144" t="b">
        <f t="shared" si="3"/>
        <v>1</v>
      </c>
      <c r="B66" s="145"/>
      <c r="C66" s="404" t="str">
        <f t="shared" si="4"/>
        <v/>
      </c>
      <c r="D66" s="217"/>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5"/>
      <c r="AP66" s="296"/>
    </row>
    <row r="67" spans="1:42" s="61" customFormat="1" ht="22.5" customHeight="1" x14ac:dyDescent="0.35">
      <c r="A67" s="144" t="b">
        <f t="shared" si="3"/>
        <v>1</v>
      </c>
      <c r="B67" s="145"/>
      <c r="C67" s="404" t="str">
        <f t="shared" si="4"/>
        <v/>
      </c>
      <c r="D67" s="217"/>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5"/>
      <c r="AP67" s="296"/>
    </row>
    <row r="68" spans="1:42" s="61" customFormat="1" ht="22.5" customHeight="1" x14ac:dyDescent="0.35">
      <c r="A68" s="144" t="b">
        <f t="shared" si="3"/>
        <v>1</v>
      </c>
      <c r="B68" s="145"/>
      <c r="C68" s="404" t="str">
        <f t="shared" si="4"/>
        <v/>
      </c>
      <c r="D68" s="217"/>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5"/>
      <c r="AP68" s="296"/>
    </row>
    <row r="69" spans="1:42" s="61" customFormat="1" ht="22.5" customHeight="1" x14ac:dyDescent="0.35">
      <c r="A69" s="144" t="b">
        <f t="shared" si="3"/>
        <v>1</v>
      </c>
      <c r="B69" s="145"/>
      <c r="C69" s="404" t="str">
        <f t="shared" si="4"/>
        <v/>
      </c>
      <c r="D69" s="217"/>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5"/>
      <c r="AP69" s="296"/>
    </row>
    <row r="70" spans="1:42" s="61" customFormat="1" ht="22.5" customHeight="1" x14ac:dyDescent="0.35">
      <c r="A70" s="144" t="b">
        <f t="shared" si="3"/>
        <v>1</v>
      </c>
      <c r="B70" s="145"/>
      <c r="C70" s="404" t="str">
        <f t="shared" si="4"/>
        <v/>
      </c>
      <c r="D70" s="217"/>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5"/>
      <c r="AP70" s="296"/>
    </row>
    <row r="71" spans="1:42" s="61" customFormat="1" ht="22.5" customHeight="1" x14ac:dyDescent="0.35">
      <c r="A71" s="144" t="b">
        <f t="shared" si="3"/>
        <v>1</v>
      </c>
      <c r="B71" s="145"/>
      <c r="C71" s="404" t="str">
        <f t="shared" si="4"/>
        <v/>
      </c>
      <c r="D71" s="217"/>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5"/>
      <c r="AP71" s="296"/>
    </row>
    <row r="72" spans="1:42" s="61" customFormat="1" ht="22.5" customHeight="1" x14ac:dyDescent="0.35">
      <c r="A72" s="144" t="b">
        <f t="shared" si="3"/>
        <v>1</v>
      </c>
      <c r="B72" s="145"/>
      <c r="C72" s="404" t="str">
        <f t="shared" si="4"/>
        <v/>
      </c>
      <c r="D72" s="217"/>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5"/>
      <c r="AP72" s="296"/>
    </row>
    <row r="73" spans="1:42" s="61" customFormat="1" ht="22.5" customHeight="1" x14ac:dyDescent="0.35">
      <c r="A73" s="144" t="b">
        <f t="shared" si="3"/>
        <v>1</v>
      </c>
      <c r="B73" s="145"/>
      <c r="C73" s="404" t="str">
        <f t="shared" si="4"/>
        <v/>
      </c>
      <c r="D73" s="217"/>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5"/>
      <c r="AP73" s="296"/>
    </row>
    <row r="74" spans="1:42" s="61" customFormat="1" ht="22.5" customHeight="1" x14ac:dyDescent="0.35">
      <c r="A74" s="144" t="b">
        <f t="shared" si="3"/>
        <v>1</v>
      </c>
      <c r="B74" s="145"/>
      <c r="C74" s="404" t="str">
        <f t="shared" si="4"/>
        <v/>
      </c>
      <c r="D74" s="217"/>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5"/>
      <c r="AP74" s="296"/>
    </row>
    <row r="75" spans="1:42" s="61" customFormat="1" ht="22.5" customHeight="1" x14ac:dyDescent="0.35">
      <c r="A75" s="144" t="b">
        <f t="shared" si="3"/>
        <v>1</v>
      </c>
      <c r="B75" s="145"/>
      <c r="C75" s="404" t="str">
        <f t="shared" si="4"/>
        <v/>
      </c>
      <c r="D75" s="217"/>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5"/>
      <c r="AP75" s="296"/>
    </row>
    <row r="76" spans="1:42" s="61" customFormat="1" ht="22.5" customHeight="1" x14ac:dyDescent="0.35">
      <c r="A76" s="144" t="b">
        <f t="shared" si="3"/>
        <v>1</v>
      </c>
      <c r="B76" s="145"/>
      <c r="C76" s="404" t="str">
        <f t="shared" si="4"/>
        <v/>
      </c>
      <c r="D76" s="217"/>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5"/>
      <c r="AP76" s="296"/>
    </row>
    <row r="77" spans="1:42" s="61" customFormat="1" ht="22.5" customHeight="1" x14ac:dyDescent="0.35">
      <c r="A77" s="144" t="b">
        <f t="shared" si="3"/>
        <v>1</v>
      </c>
      <c r="B77" s="145"/>
      <c r="C77" s="404" t="str">
        <f t="shared" si="4"/>
        <v/>
      </c>
      <c r="D77" s="217"/>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5"/>
      <c r="AP77" s="296"/>
    </row>
    <row r="78" spans="1:42" s="61" customFormat="1" ht="22.5" customHeight="1" x14ac:dyDescent="0.35">
      <c r="A78" s="144" t="b">
        <f t="shared" si="3"/>
        <v>1</v>
      </c>
      <c r="B78" s="145"/>
      <c r="C78" s="404" t="str">
        <f t="shared" si="4"/>
        <v/>
      </c>
      <c r="D78" s="218"/>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5"/>
      <c r="AP78" s="296"/>
    </row>
    <row r="79" spans="1:42" s="61" customFormat="1" ht="22.5" customHeight="1" x14ac:dyDescent="0.35">
      <c r="A79" s="144" t="b">
        <f t="shared" si="3"/>
        <v>1</v>
      </c>
      <c r="B79" s="145"/>
      <c r="C79" s="404" t="str">
        <f t="shared" si="4"/>
        <v/>
      </c>
      <c r="D79" s="218"/>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5"/>
      <c r="AP79" s="296"/>
    </row>
    <row r="80" spans="1:42" s="61" customFormat="1" ht="22.5" customHeight="1" x14ac:dyDescent="0.35">
      <c r="A80" s="144" t="b">
        <f t="shared" si="3"/>
        <v>1</v>
      </c>
      <c r="B80" s="145"/>
      <c r="C80" s="404" t="str">
        <f t="shared" si="4"/>
        <v/>
      </c>
      <c r="D80" s="218"/>
      <c r="E80" s="146"/>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5"/>
      <c r="AP80" s="296"/>
    </row>
    <row r="81" spans="1:42" s="61" customFormat="1" ht="22.5" customHeight="1" x14ac:dyDescent="0.35">
      <c r="A81" s="144" t="b">
        <f t="shared" si="3"/>
        <v>1</v>
      </c>
      <c r="B81" s="145"/>
      <c r="C81" s="404" t="str">
        <f t="shared" si="4"/>
        <v/>
      </c>
      <c r="D81" s="218"/>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5"/>
      <c r="AP81" s="296"/>
    </row>
    <row r="82" spans="1:42" s="61" customFormat="1" ht="22.5" customHeight="1" x14ac:dyDescent="0.35">
      <c r="A82" s="144" t="b">
        <f t="shared" si="3"/>
        <v>1</v>
      </c>
      <c r="B82" s="145"/>
      <c r="C82" s="404" t="str">
        <f t="shared" si="4"/>
        <v/>
      </c>
      <c r="D82" s="218"/>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5"/>
      <c r="AP82" s="296"/>
    </row>
    <row r="83" spans="1:42" s="61" customFormat="1" ht="22.5" customHeight="1" x14ac:dyDescent="0.35">
      <c r="A83" s="144" t="b">
        <f t="shared" si="3"/>
        <v>1</v>
      </c>
      <c r="B83" s="145"/>
      <c r="C83" s="404" t="str">
        <f t="shared" si="4"/>
        <v/>
      </c>
      <c r="D83" s="218"/>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5"/>
      <c r="AP83" s="296"/>
    </row>
    <row r="84" spans="1:42" s="61" customFormat="1" ht="22.5" customHeight="1" x14ac:dyDescent="0.35">
      <c r="A84" s="144" t="b">
        <f t="shared" si="3"/>
        <v>1</v>
      </c>
      <c r="B84" s="145"/>
      <c r="C84" s="404" t="str">
        <f t="shared" si="4"/>
        <v/>
      </c>
      <c r="D84" s="218"/>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5"/>
      <c r="AP84" s="296"/>
    </row>
    <row r="85" spans="1:42" s="61" customFormat="1" ht="22.5" customHeight="1" x14ac:dyDescent="0.35">
      <c r="A85" s="144" t="b">
        <f t="shared" si="3"/>
        <v>1</v>
      </c>
      <c r="B85" s="145"/>
      <c r="C85" s="404" t="str">
        <f t="shared" si="4"/>
        <v/>
      </c>
      <c r="D85" s="218"/>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5"/>
      <c r="AP85" s="296"/>
    </row>
    <row r="86" spans="1:42" s="61" customFormat="1" ht="22.5" customHeight="1" x14ac:dyDescent="0.35">
      <c r="A86" s="144" t="b">
        <f t="shared" si="3"/>
        <v>1</v>
      </c>
      <c r="B86" s="145"/>
      <c r="C86" s="404" t="str">
        <f t="shared" si="4"/>
        <v/>
      </c>
      <c r="D86" s="218"/>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5"/>
      <c r="AP86" s="296"/>
    </row>
    <row r="87" spans="1:42" s="61" customFormat="1" ht="22.5" customHeight="1" x14ac:dyDescent="0.35">
      <c r="A87" s="144" t="b">
        <f t="shared" si="3"/>
        <v>1</v>
      </c>
      <c r="B87" s="145"/>
      <c r="C87" s="404" t="str">
        <f t="shared" si="4"/>
        <v/>
      </c>
      <c r="D87" s="218"/>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5"/>
      <c r="AP87" s="296"/>
    </row>
    <row r="88" spans="1:42" s="61" customFormat="1" ht="22.5" customHeight="1" x14ac:dyDescent="0.35">
      <c r="A88" s="144" t="b">
        <f t="shared" si="3"/>
        <v>1</v>
      </c>
      <c r="B88" s="145"/>
      <c r="C88" s="404" t="str">
        <f t="shared" si="4"/>
        <v/>
      </c>
      <c r="D88" s="218"/>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5"/>
      <c r="AP88" s="296"/>
    </row>
    <row r="89" spans="1:42" s="61" customFormat="1" ht="22.5" customHeight="1" x14ac:dyDescent="0.35">
      <c r="A89" s="144" t="b">
        <f t="shared" si="3"/>
        <v>1</v>
      </c>
      <c r="B89" s="145"/>
      <c r="C89" s="404" t="str">
        <f t="shared" si="4"/>
        <v/>
      </c>
      <c r="D89" s="218"/>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5"/>
      <c r="AP89" s="296"/>
    </row>
    <row r="90" spans="1:42" s="61" customFormat="1" ht="22.5" customHeight="1" x14ac:dyDescent="0.35">
      <c r="A90" s="144" t="b">
        <f t="shared" si="3"/>
        <v>1</v>
      </c>
      <c r="B90" s="145"/>
      <c r="C90" s="404" t="str">
        <f t="shared" si="4"/>
        <v/>
      </c>
      <c r="D90" s="218"/>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5"/>
      <c r="AP90" s="296"/>
    </row>
    <row r="91" spans="1:42" s="61" customFormat="1" ht="22.5" customHeight="1" x14ac:dyDescent="0.35">
      <c r="A91" s="144" t="b">
        <f t="shared" si="3"/>
        <v>1</v>
      </c>
      <c r="B91" s="145"/>
      <c r="C91" s="404" t="str">
        <f t="shared" si="4"/>
        <v/>
      </c>
      <c r="D91" s="218"/>
      <c r="E91" s="146"/>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5"/>
      <c r="AP91" s="296"/>
    </row>
    <row r="92" spans="1:42" s="61" customFormat="1" ht="22.5" customHeight="1" x14ac:dyDescent="0.35">
      <c r="A92" s="144" t="b">
        <f t="shared" si="3"/>
        <v>1</v>
      </c>
      <c r="B92" s="145"/>
      <c r="C92" s="404" t="str">
        <f t="shared" si="4"/>
        <v/>
      </c>
      <c r="D92" s="218"/>
      <c r="E92" s="146"/>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5"/>
      <c r="AP92" s="296"/>
    </row>
    <row r="93" spans="1:42" s="61" customFormat="1" ht="22.5" customHeight="1" x14ac:dyDescent="0.35">
      <c r="A93" s="144" t="b">
        <f t="shared" si="3"/>
        <v>1</v>
      </c>
      <c r="B93" s="145"/>
      <c r="C93" s="404" t="str">
        <f t="shared" si="4"/>
        <v/>
      </c>
      <c r="D93" s="218"/>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5"/>
      <c r="AP93" s="296"/>
    </row>
    <row r="94" spans="1:42" s="61" customFormat="1" ht="22.5" customHeight="1" x14ac:dyDescent="0.35">
      <c r="A94" s="144" t="b">
        <f t="shared" si="3"/>
        <v>1</v>
      </c>
      <c r="B94" s="145"/>
      <c r="C94" s="404" t="str">
        <f t="shared" si="4"/>
        <v/>
      </c>
      <c r="D94" s="218"/>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5"/>
      <c r="AP94" s="296"/>
    </row>
    <row r="95" spans="1:42" s="61" customFormat="1" ht="22.5" customHeight="1" x14ac:dyDescent="0.35">
      <c r="A95" s="144" t="b">
        <f t="shared" si="3"/>
        <v>1</v>
      </c>
      <c r="B95" s="145"/>
      <c r="C95" s="404" t="str">
        <f t="shared" si="4"/>
        <v/>
      </c>
      <c r="D95" s="218"/>
      <c r="E95" s="146"/>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5"/>
      <c r="AP95" s="296"/>
    </row>
    <row r="96" spans="1:42" s="61" customFormat="1" ht="22.5" customHeight="1" x14ac:dyDescent="0.35">
      <c r="A96" s="144" t="b">
        <f t="shared" si="3"/>
        <v>1</v>
      </c>
      <c r="B96" s="145"/>
      <c r="C96" s="404" t="str">
        <f t="shared" si="4"/>
        <v/>
      </c>
      <c r="D96" s="218"/>
      <c r="E96" s="146"/>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5"/>
      <c r="AP96" s="296"/>
    </row>
    <row r="97" spans="1:45" s="61" customFormat="1" ht="22.5" customHeight="1" x14ac:dyDescent="0.35">
      <c r="A97" s="144" t="b">
        <f t="shared" si="3"/>
        <v>1</v>
      </c>
      <c r="B97" s="145"/>
      <c r="C97" s="404" t="str">
        <f t="shared" si="4"/>
        <v/>
      </c>
      <c r="D97" s="218"/>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5"/>
      <c r="AP97" s="296"/>
    </row>
    <row r="98" spans="1:45" s="61" customFormat="1" ht="22.5" customHeight="1" x14ac:dyDescent="0.35">
      <c r="A98" s="144" t="b">
        <f t="shared" si="3"/>
        <v>1</v>
      </c>
      <c r="B98" s="145"/>
      <c r="C98" s="404" t="str">
        <f t="shared" si="4"/>
        <v/>
      </c>
      <c r="D98" s="218"/>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5"/>
      <c r="AP98" s="296"/>
    </row>
    <row r="99" spans="1:45" s="61" customFormat="1" ht="22.5" customHeight="1" x14ac:dyDescent="0.35">
      <c r="A99" s="144" t="b">
        <f t="shared" si="3"/>
        <v>1</v>
      </c>
      <c r="B99" s="145"/>
      <c r="C99" s="404" t="str">
        <f t="shared" si="4"/>
        <v/>
      </c>
      <c r="D99" s="218"/>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5"/>
      <c r="AP99" s="296"/>
    </row>
    <row r="100" spans="1:45" s="61" customFormat="1" ht="22.5" customHeight="1" x14ac:dyDescent="0.35">
      <c r="A100" s="144" t="b">
        <f t="shared" si="3"/>
        <v>1</v>
      </c>
      <c r="B100" s="145"/>
      <c r="C100" s="404" t="str">
        <f t="shared" si="4"/>
        <v/>
      </c>
      <c r="D100" s="218"/>
      <c r="E100" s="146"/>
      <c r="F100" s="146"/>
      <c r="G100" s="146"/>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5"/>
      <c r="AP100" s="296"/>
    </row>
    <row r="101" spans="1:45" s="61" customFormat="1" ht="22.5" customHeight="1" x14ac:dyDescent="0.35">
      <c r="A101" s="144" t="b">
        <f t="shared" si="3"/>
        <v>1</v>
      </c>
      <c r="B101" s="145"/>
      <c r="C101" s="404" t="str">
        <f t="shared" si="4"/>
        <v/>
      </c>
      <c r="D101" s="218"/>
      <c r="E101" s="146"/>
      <c r="F101" s="146"/>
      <c r="G101" s="146"/>
      <c r="H101" s="146"/>
      <c r="I101" s="146"/>
      <c r="J101" s="146"/>
      <c r="K101" s="146"/>
      <c r="L101" s="146"/>
      <c r="M101" s="146"/>
      <c r="N101" s="146"/>
      <c r="O101" s="146"/>
      <c r="P101" s="146"/>
      <c r="Q101" s="146"/>
      <c r="R101" s="146"/>
      <c r="S101" s="146"/>
      <c r="T101" s="146"/>
      <c r="U101" s="146"/>
      <c r="V101" s="146"/>
      <c r="W101" s="146"/>
      <c r="X101" s="146"/>
      <c r="Y101" s="146"/>
      <c r="Z101" s="146"/>
      <c r="AA101" s="146"/>
      <c r="AB101" s="146"/>
      <c r="AC101" s="146"/>
      <c r="AD101" s="146"/>
      <c r="AE101" s="146"/>
      <c r="AF101" s="146"/>
      <c r="AG101" s="146"/>
      <c r="AH101" s="146"/>
      <c r="AI101" s="146"/>
      <c r="AJ101" s="146"/>
      <c r="AK101" s="146"/>
      <c r="AL101" s="146"/>
      <c r="AM101" s="146"/>
      <c r="AN101" s="146"/>
      <c r="AO101" s="145"/>
      <c r="AP101" s="296"/>
    </row>
    <row r="102" spans="1:45" s="300" customFormat="1" ht="24" customHeight="1" x14ac:dyDescent="0.35">
      <c r="A102" s="113"/>
      <c r="B102" s="113"/>
      <c r="C102" s="297"/>
      <c r="D102" s="298"/>
      <c r="E102" s="298"/>
      <c r="F102" s="298"/>
      <c r="G102" s="298"/>
      <c r="H102" s="298"/>
      <c r="I102" s="298"/>
      <c r="J102" s="298"/>
      <c r="K102" s="298"/>
      <c r="L102" s="298"/>
      <c r="M102" s="298"/>
      <c r="N102" s="298"/>
      <c r="O102" s="298"/>
      <c r="P102" s="298"/>
      <c r="Q102" s="298"/>
      <c r="R102" s="298"/>
      <c r="S102" s="298"/>
      <c r="T102" s="298"/>
      <c r="U102" s="298"/>
      <c r="V102" s="298"/>
      <c r="W102" s="298"/>
      <c r="X102" s="298"/>
      <c r="Y102" s="298"/>
      <c r="Z102" s="298"/>
      <c r="AA102" s="298"/>
      <c r="AB102" s="298"/>
      <c r="AC102" s="298"/>
      <c r="AD102" s="298"/>
      <c r="AE102" s="298"/>
      <c r="AF102" s="298"/>
      <c r="AG102" s="298"/>
      <c r="AH102" s="298"/>
      <c r="AI102" s="298"/>
      <c r="AJ102" s="298"/>
      <c r="AK102" s="298"/>
      <c r="AL102" s="298"/>
      <c r="AM102" s="298"/>
      <c r="AN102" s="298"/>
      <c r="AO102" s="113"/>
      <c r="AP102" s="299"/>
    </row>
    <row r="103" spans="1:45" s="1" customFormat="1" x14ac:dyDescent="0.35"/>
    <row r="104" spans="1:45" s="62" customFormat="1" ht="30" customHeight="1" x14ac:dyDescent="0.35">
      <c r="C104" s="290" t="s">
        <v>114</v>
      </c>
      <c r="D104" s="291" t="s">
        <v>80</v>
      </c>
      <c r="E104" s="581" t="s">
        <v>82</v>
      </c>
      <c r="F104" s="582"/>
      <c r="G104" s="582"/>
      <c r="H104" s="582"/>
      <c r="I104" s="582"/>
      <c r="J104" s="582"/>
      <c r="K104" s="582"/>
      <c r="L104" s="582"/>
      <c r="M104" s="582"/>
      <c r="N104" s="582"/>
      <c r="O104" s="582"/>
      <c r="P104" s="583"/>
      <c r="Q104" s="581" t="s">
        <v>83</v>
      </c>
      <c r="R104" s="582"/>
      <c r="S104" s="582"/>
      <c r="T104" s="582"/>
      <c r="U104" s="582"/>
      <c r="V104" s="582"/>
      <c r="W104" s="582"/>
      <c r="X104" s="582"/>
      <c r="Y104" s="582"/>
      <c r="Z104" s="582"/>
      <c r="AA104" s="582"/>
      <c r="AB104" s="583"/>
      <c r="AC104" s="581" t="s">
        <v>84</v>
      </c>
      <c r="AD104" s="582"/>
      <c r="AE104" s="582"/>
      <c r="AF104" s="582"/>
      <c r="AG104" s="582"/>
      <c r="AH104" s="582"/>
      <c r="AI104" s="582"/>
      <c r="AJ104" s="582"/>
      <c r="AK104" s="582"/>
      <c r="AL104" s="582"/>
      <c r="AM104" s="582"/>
      <c r="AN104" s="584"/>
      <c r="AO104" s="143"/>
      <c r="AP104" s="579"/>
      <c r="AQ104" s="143"/>
      <c r="AR104" s="143"/>
      <c r="AS104" s="143"/>
    </row>
    <row r="105" spans="1:45" s="63" customFormat="1" ht="54.75" customHeight="1" x14ac:dyDescent="0.35">
      <c r="A105" s="120"/>
      <c r="B105" s="120"/>
      <c r="C105" s="292" t="s">
        <v>110</v>
      </c>
      <c r="D105" s="293" t="str">
        <f>D17</f>
        <v>Month 0 Implementation Costs</v>
      </c>
      <c r="E105" s="294">
        <f t="shared" ref="E105:AN105" si="5">E61</f>
        <v>46328</v>
      </c>
      <c r="F105" s="294">
        <f t="shared" si="5"/>
        <v>46359</v>
      </c>
      <c r="G105" s="294">
        <f t="shared" si="5"/>
        <v>46390</v>
      </c>
      <c r="H105" s="294">
        <f t="shared" si="5"/>
        <v>46421</v>
      </c>
      <c r="I105" s="294">
        <f t="shared" si="5"/>
        <v>46452</v>
      </c>
      <c r="J105" s="294">
        <f t="shared" si="5"/>
        <v>46483</v>
      </c>
      <c r="K105" s="294">
        <f t="shared" si="5"/>
        <v>46514</v>
      </c>
      <c r="L105" s="294">
        <f t="shared" si="5"/>
        <v>46545</v>
      </c>
      <c r="M105" s="294">
        <f t="shared" si="5"/>
        <v>46576</v>
      </c>
      <c r="N105" s="294">
        <f t="shared" si="5"/>
        <v>46607</v>
      </c>
      <c r="O105" s="294">
        <f t="shared" si="5"/>
        <v>46638</v>
      </c>
      <c r="P105" s="294">
        <f t="shared" si="5"/>
        <v>46668</v>
      </c>
      <c r="Q105" s="294">
        <f t="shared" si="5"/>
        <v>46699</v>
      </c>
      <c r="R105" s="294">
        <f t="shared" si="5"/>
        <v>46729</v>
      </c>
      <c r="S105" s="294">
        <f t="shared" si="5"/>
        <v>46760</v>
      </c>
      <c r="T105" s="294">
        <f t="shared" si="5"/>
        <v>46791</v>
      </c>
      <c r="U105" s="294">
        <f t="shared" si="5"/>
        <v>46820</v>
      </c>
      <c r="V105" s="294">
        <f t="shared" si="5"/>
        <v>46851</v>
      </c>
      <c r="W105" s="294">
        <f t="shared" si="5"/>
        <v>46881</v>
      </c>
      <c r="X105" s="294">
        <f t="shared" si="5"/>
        <v>46912</v>
      </c>
      <c r="Y105" s="294">
        <f t="shared" si="5"/>
        <v>46942</v>
      </c>
      <c r="Z105" s="294">
        <f t="shared" si="5"/>
        <v>46973</v>
      </c>
      <c r="AA105" s="294">
        <f t="shared" si="5"/>
        <v>47004</v>
      </c>
      <c r="AB105" s="294">
        <f t="shared" si="5"/>
        <v>47034</v>
      </c>
      <c r="AC105" s="294">
        <f t="shared" si="5"/>
        <v>47065</v>
      </c>
      <c r="AD105" s="294">
        <f t="shared" si="5"/>
        <v>47095</v>
      </c>
      <c r="AE105" s="294">
        <f t="shared" si="5"/>
        <v>47126</v>
      </c>
      <c r="AF105" s="294">
        <f t="shared" si="5"/>
        <v>47157</v>
      </c>
      <c r="AG105" s="294">
        <f t="shared" si="5"/>
        <v>47185</v>
      </c>
      <c r="AH105" s="294">
        <f t="shared" si="5"/>
        <v>47216</v>
      </c>
      <c r="AI105" s="294">
        <f t="shared" si="5"/>
        <v>47246</v>
      </c>
      <c r="AJ105" s="294">
        <f t="shared" si="5"/>
        <v>47277</v>
      </c>
      <c r="AK105" s="294">
        <f t="shared" si="5"/>
        <v>47307</v>
      </c>
      <c r="AL105" s="294">
        <f t="shared" si="5"/>
        <v>47338</v>
      </c>
      <c r="AM105" s="294">
        <f t="shared" si="5"/>
        <v>47369</v>
      </c>
      <c r="AN105" s="295">
        <f t="shared" si="5"/>
        <v>47399</v>
      </c>
      <c r="AO105" s="120"/>
      <c r="AP105" s="580"/>
    </row>
    <row r="106" spans="1:45" s="61" customFormat="1" ht="22.5" customHeight="1" x14ac:dyDescent="0.35">
      <c r="A106" s="144" t="b">
        <f t="shared" ref="A106:A145" si="6">IF(--ISERROR(SUM(E106:T106))=0,TRUE,FALSE)</f>
        <v>1</v>
      </c>
      <c r="B106" s="145"/>
      <c r="C106" s="405" t="str">
        <f t="shared" ref="C106:C145" si="7">IF(C18=0,"",C62)</f>
        <v/>
      </c>
      <c r="D106" s="406">
        <f t="shared" ref="D106" si="8">D18*D62</f>
        <v>0</v>
      </c>
      <c r="E106" s="406">
        <f t="shared" ref="E106:AN106" si="9">E18*E62</f>
        <v>0</v>
      </c>
      <c r="F106" s="406">
        <f t="shared" si="9"/>
        <v>0</v>
      </c>
      <c r="G106" s="406">
        <f t="shared" si="9"/>
        <v>0</v>
      </c>
      <c r="H106" s="406">
        <f t="shared" si="9"/>
        <v>0</v>
      </c>
      <c r="I106" s="406">
        <f t="shared" si="9"/>
        <v>0</v>
      </c>
      <c r="J106" s="406">
        <f t="shared" si="9"/>
        <v>0</v>
      </c>
      <c r="K106" s="406">
        <f t="shared" si="9"/>
        <v>0</v>
      </c>
      <c r="L106" s="406">
        <f t="shared" si="9"/>
        <v>0</v>
      </c>
      <c r="M106" s="406">
        <f t="shared" si="9"/>
        <v>0</v>
      </c>
      <c r="N106" s="406">
        <f t="shared" si="9"/>
        <v>0</v>
      </c>
      <c r="O106" s="406">
        <f t="shared" si="9"/>
        <v>0</v>
      </c>
      <c r="P106" s="406">
        <f t="shared" si="9"/>
        <v>0</v>
      </c>
      <c r="Q106" s="406">
        <f t="shared" si="9"/>
        <v>0</v>
      </c>
      <c r="R106" s="406">
        <f t="shared" si="9"/>
        <v>0</v>
      </c>
      <c r="S106" s="406">
        <f t="shared" si="9"/>
        <v>0</v>
      </c>
      <c r="T106" s="406">
        <f t="shared" si="9"/>
        <v>0</v>
      </c>
      <c r="U106" s="406">
        <f t="shared" si="9"/>
        <v>0</v>
      </c>
      <c r="V106" s="406">
        <f t="shared" si="9"/>
        <v>0</v>
      </c>
      <c r="W106" s="406">
        <f t="shared" si="9"/>
        <v>0</v>
      </c>
      <c r="X106" s="406">
        <f t="shared" si="9"/>
        <v>0</v>
      </c>
      <c r="Y106" s="406">
        <f t="shared" si="9"/>
        <v>0</v>
      </c>
      <c r="Z106" s="406">
        <f t="shared" si="9"/>
        <v>0</v>
      </c>
      <c r="AA106" s="406">
        <f t="shared" si="9"/>
        <v>0</v>
      </c>
      <c r="AB106" s="406">
        <f t="shared" si="9"/>
        <v>0</v>
      </c>
      <c r="AC106" s="406">
        <f t="shared" si="9"/>
        <v>0</v>
      </c>
      <c r="AD106" s="406">
        <f t="shared" si="9"/>
        <v>0</v>
      </c>
      <c r="AE106" s="406">
        <f t="shared" si="9"/>
        <v>0</v>
      </c>
      <c r="AF106" s="406">
        <f t="shared" si="9"/>
        <v>0</v>
      </c>
      <c r="AG106" s="406">
        <f t="shared" si="9"/>
        <v>0</v>
      </c>
      <c r="AH106" s="406">
        <f t="shared" si="9"/>
        <v>0</v>
      </c>
      <c r="AI106" s="406">
        <f t="shared" si="9"/>
        <v>0</v>
      </c>
      <c r="AJ106" s="406">
        <f t="shared" si="9"/>
        <v>0</v>
      </c>
      <c r="AK106" s="406">
        <f t="shared" si="9"/>
        <v>0</v>
      </c>
      <c r="AL106" s="406">
        <f t="shared" si="9"/>
        <v>0</v>
      </c>
      <c r="AM106" s="406">
        <f t="shared" si="9"/>
        <v>0</v>
      </c>
      <c r="AN106" s="406">
        <f t="shared" si="9"/>
        <v>0</v>
      </c>
      <c r="AO106" s="301"/>
      <c r="AP106" s="302"/>
    </row>
    <row r="107" spans="1:45" s="61" customFormat="1" ht="22.5" customHeight="1" x14ac:dyDescent="0.35">
      <c r="A107" s="144" t="b">
        <f t="shared" si="6"/>
        <v>1</v>
      </c>
      <c r="B107" s="145"/>
      <c r="C107" s="405" t="str">
        <f t="shared" si="7"/>
        <v/>
      </c>
      <c r="D107" s="406">
        <f t="shared" ref="D107" si="10">D19*D63</f>
        <v>0</v>
      </c>
      <c r="E107" s="406">
        <f t="shared" ref="E107:AN107" si="11">E19*E63</f>
        <v>0</v>
      </c>
      <c r="F107" s="406">
        <f t="shared" si="11"/>
        <v>0</v>
      </c>
      <c r="G107" s="406">
        <f t="shared" si="11"/>
        <v>0</v>
      </c>
      <c r="H107" s="406">
        <f t="shared" si="11"/>
        <v>0</v>
      </c>
      <c r="I107" s="406">
        <f t="shared" si="11"/>
        <v>0</v>
      </c>
      <c r="J107" s="406">
        <f t="shared" si="11"/>
        <v>0</v>
      </c>
      <c r="K107" s="406">
        <f t="shared" si="11"/>
        <v>0</v>
      </c>
      <c r="L107" s="406">
        <f t="shared" si="11"/>
        <v>0</v>
      </c>
      <c r="M107" s="406">
        <f t="shared" si="11"/>
        <v>0</v>
      </c>
      <c r="N107" s="406">
        <f t="shared" si="11"/>
        <v>0</v>
      </c>
      <c r="O107" s="406">
        <f t="shared" si="11"/>
        <v>0</v>
      </c>
      <c r="P107" s="406">
        <f t="shared" si="11"/>
        <v>0</v>
      </c>
      <c r="Q107" s="406">
        <f t="shared" si="11"/>
        <v>0</v>
      </c>
      <c r="R107" s="406">
        <f t="shared" si="11"/>
        <v>0</v>
      </c>
      <c r="S107" s="406">
        <f t="shared" si="11"/>
        <v>0</v>
      </c>
      <c r="T107" s="406">
        <f t="shared" si="11"/>
        <v>0</v>
      </c>
      <c r="U107" s="406">
        <f t="shared" si="11"/>
        <v>0</v>
      </c>
      <c r="V107" s="406">
        <f t="shared" si="11"/>
        <v>0</v>
      </c>
      <c r="W107" s="406">
        <f t="shared" si="11"/>
        <v>0</v>
      </c>
      <c r="X107" s="406">
        <f t="shared" si="11"/>
        <v>0</v>
      </c>
      <c r="Y107" s="406">
        <f t="shared" si="11"/>
        <v>0</v>
      </c>
      <c r="Z107" s="406">
        <f t="shared" si="11"/>
        <v>0</v>
      </c>
      <c r="AA107" s="406">
        <f t="shared" si="11"/>
        <v>0</v>
      </c>
      <c r="AB107" s="406">
        <f t="shared" si="11"/>
        <v>0</v>
      </c>
      <c r="AC107" s="406">
        <f t="shared" si="11"/>
        <v>0</v>
      </c>
      <c r="AD107" s="406">
        <f t="shared" si="11"/>
        <v>0</v>
      </c>
      <c r="AE107" s="406">
        <f t="shared" si="11"/>
        <v>0</v>
      </c>
      <c r="AF107" s="406">
        <f t="shared" si="11"/>
        <v>0</v>
      </c>
      <c r="AG107" s="406">
        <f t="shared" si="11"/>
        <v>0</v>
      </c>
      <c r="AH107" s="406">
        <f t="shared" si="11"/>
        <v>0</v>
      </c>
      <c r="AI107" s="406">
        <f t="shared" si="11"/>
        <v>0</v>
      </c>
      <c r="AJ107" s="406">
        <f t="shared" si="11"/>
        <v>0</v>
      </c>
      <c r="AK107" s="406">
        <f t="shared" si="11"/>
        <v>0</v>
      </c>
      <c r="AL107" s="406">
        <f t="shared" si="11"/>
        <v>0</v>
      </c>
      <c r="AM107" s="406">
        <f t="shared" si="11"/>
        <v>0</v>
      </c>
      <c r="AN107" s="406">
        <f t="shared" si="11"/>
        <v>0</v>
      </c>
      <c r="AO107" s="301"/>
      <c r="AP107" s="302"/>
    </row>
    <row r="108" spans="1:45" s="61" customFormat="1" ht="22.5" customHeight="1" x14ac:dyDescent="0.35">
      <c r="A108" s="144" t="b">
        <f t="shared" si="6"/>
        <v>1</v>
      </c>
      <c r="B108" s="145"/>
      <c r="C108" s="405" t="str">
        <f t="shared" si="7"/>
        <v/>
      </c>
      <c r="D108" s="406">
        <f t="shared" ref="D108" si="12">D20*D64</f>
        <v>0</v>
      </c>
      <c r="E108" s="406">
        <f t="shared" ref="E108:AN108" si="13">E20*E64</f>
        <v>0</v>
      </c>
      <c r="F108" s="406">
        <f t="shared" si="13"/>
        <v>0</v>
      </c>
      <c r="G108" s="406">
        <f t="shared" si="13"/>
        <v>0</v>
      </c>
      <c r="H108" s="406">
        <f t="shared" si="13"/>
        <v>0</v>
      </c>
      <c r="I108" s="406">
        <f t="shared" si="13"/>
        <v>0</v>
      </c>
      <c r="J108" s="406">
        <f t="shared" si="13"/>
        <v>0</v>
      </c>
      <c r="K108" s="406">
        <f t="shared" si="13"/>
        <v>0</v>
      </c>
      <c r="L108" s="406">
        <f t="shared" si="13"/>
        <v>0</v>
      </c>
      <c r="M108" s="406">
        <f t="shared" si="13"/>
        <v>0</v>
      </c>
      <c r="N108" s="406">
        <f t="shared" si="13"/>
        <v>0</v>
      </c>
      <c r="O108" s="406">
        <f t="shared" si="13"/>
        <v>0</v>
      </c>
      <c r="P108" s="406">
        <f t="shared" si="13"/>
        <v>0</v>
      </c>
      <c r="Q108" s="406">
        <f t="shared" si="13"/>
        <v>0</v>
      </c>
      <c r="R108" s="406">
        <f t="shared" si="13"/>
        <v>0</v>
      </c>
      <c r="S108" s="406">
        <f t="shared" si="13"/>
        <v>0</v>
      </c>
      <c r="T108" s="406">
        <f t="shared" si="13"/>
        <v>0</v>
      </c>
      <c r="U108" s="406">
        <f t="shared" si="13"/>
        <v>0</v>
      </c>
      <c r="V108" s="406">
        <f t="shared" si="13"/>
        <v>0</v>
      </c>
      <c r="W108" s="406">
        <f t="shared" si="13"/>
        <v>0</v>
      </c>
      <c r="X108" s="406">
        <f t="shared" si="13"/>
        <v>0</v>
      </c>
      <c r="Y108" s="406">
        <f t="shared" si="13"/>
        <v>0</v>
      </c>
      <c r="Z108" s="406">
        <f t="shared" si="13"/>
        <v>0</v>
      </c>
      <c r="AA108" s="406">
        <f t="shared" si="13"/>
        <v>0</v>
      </c>
      <c r="AB108" s="406">
        <f t="shared" si="13"/>
        <v>0</v>
      </c>
      <c r="AC108" s="406">
        <f t="shared" si="13"/>
        <v>0</v>
      </c>
      <c r="AD108" s="406">
        <f t="shared" si="13"/>
        <v>0</v>
      </c>
      <c r="AE108" s="406">
        <f t="shared" si="13"/>
        <v>0</v>
      </c>
      <c r="AF108" s="406">
        <f t="shared" si="13"/>
        <v>0</v>
      </c>
      <c r="AG108" s="406">
        <f t="shared" si="13"/>
        <v>0</v>
      </c>
      <c r="AH108" s="406">
        <f t="shared" si="13"/>
        <v>0</v>
      </c>
      <c r="AI108" s="406">
        <f t="shared" si="13"/>
        <v>0</v>
      </c>
      <c r="AJ108" s="406">
        <f t="shared" si="13"/>
        <v>0</v>
      </c>
      <c r="AK108" s="406">
        <f t="shared" si="13"/>
        <v>0</v>
      </c>
      <c r="AL108" s="406">
        <f t="shared" si="13"/>
        <v>0</v>
      </c>
      <c r="AM108" s="406">
        <f t="shared" si="13"/>
        <v>0</v>
      </c>
      <c r="AN108" s="406">
        <f t="shared" si="13"/>
        <v>0</v>
      </c>
      <c r="AO108" s="301"/>
      <c r="AP108" s="302"/>
    </row>
    <row r="109" spans="1:45" s="61" customFormat="1" ht="22.5" customHeight="1" x14ac:dyDescent="0.35">
      <c r="A109" s="144" t="b">
        <f t="shared" si="6"/>
        <v>1</v>
      </c>
      <c r="B109" s="145"/>
      <c r="C109" s="405" t="str">
        <f t="shared" si="7"/>
        <v/>
      </c>
      <c r="D109" s="406">
        <f t="shared" ref="D109" si="14">D21*D65</f>
        <v>0</v>
      </c>
      <c r="E109" s="406">
        <f t="shared" ref="E109:AN109" si="15">E21*E65</f>
        <v>0</v>
      </c>
      <c r="F109" s="406">
        <f t="shared" si="15"/>
        <v>0</v>
      </c>
      <c r="G109" s="406">
        <f t="shared" si="15"/>
        <v>0</v>
      </c>
      <c r="H109" s="406">
        <f t="shared" si="15"/>
        <v>0</v>
      </c>
      <c r="I109" s="406">
        <f t="shared" si="15"/>
        <v>0</v>
      </c>
      <c r="J109" s="406">
        <f t="shared" si="15"/>
        <v>0</v>
      </c>
      <c r="K109" s="406">
        <f t="shared" si="15"/>
        <v>0</v>
      </c>
      <c r="L109" s="406">
        <f t="shared" si="15"/>
        <v>0</v>
      </c>
      <c r="M109" s="406">
        <f t="shared" si="15"/>
        <v>0</v>
      </c>
      <c r="N109" s="406">
        <f t="shared" si="15"/>
        <v>0</v>
      </c>
      <c r="O109" s="406">
        <f t="shared" si="15"/>
        <v>0</v>
      </c>
      <c r="P109" s="406">
        <f t="shared" si="15"/>
        <v>0</v>
      </c>
      <c r="Q109" s="406">
        <f t="shared" si="15"/>
        <v>0</v>
      </c>
      <c r="R109" s="406">
        <f t="shared" si="15"/>
        <v>0</v>
      </c>
      <c r="S109" s="406">
        <f t="shared" si="15"/>
        <v>0</v>
      </c>
      <c r="T109" s="406">
        <f t="shared" si="15"/>
        <v>0</v>
      </c>
      <c r="U109" s="406">
        <f t="shared" si="15"/>
        <v>0</v>
      </c>
      <c r="V109" s="406">
        <f t="shared" si="15"/>
        <v>0</v>
      </c>
      <c r="W109" s="406">
        <f t="shared" si="15"/>
        <v>0</v>
      </c>
      <c r="X109" s="406">
        <f t="shared" si="15"/>
        <v>0</v>
      </c>
      <c r="Y109" s="406">
        <f t="shared" si="15"/>
        <v>0</v>
      </c>
      <c r="Z109" s="406">
        <f t="shared" si="15"/>
        <v>0</v>
      </c>
      <c r="AA109" s="406">
        <f t="shared" si="15"/>
        <v>0</v>
      </c>
      <c r="AB109" s="406">
        <f t="shared" si="15"/>
        <v>0</v>
      </c>
      <c r="AC109" s="406">
        <f t="shared" si="15"/>
        <v>0</v>
      </c>
      <c r="AD109" s="406">
        <f t="shared" si="15"/>
        <v>0</v>
      </c>
      <c r="AE109" s="406">
        <f t="shared" si="15"/>
        <v>0</v>
      </c>
      <c r="AF109" s="406">
        <f t="shared" si="15"/>
        <v>0</v>
      </c>
      <c r="AG109" s="406">
        <f t="shared" si="15"/>
        <v>0</v>
      </c>
      <c r="AH109" s="406">
        <f t="shared" si="15"/>
        <v>0</v>
      </c>
      <c r="AI109" s="406">
        <f t="shared" si="15"/>
        <v>0</v>
      </c>
      <c r="AJ109" s="406">
        <f t="shared" si="15"/>
        <v>0</v>
      </c>
      <c r="AK109" s="406">
        <f t="shared" si="15"/>
        <v>0</v>
      </c>
      <c r="AL109" s="406">
        <f t="shared" si="15"/>
        <v>0</v>
      </c>
      <c r="AM109" s="406">
        <f t="shared" si="15"/>
        <v>0</v>
      </c>
      <c r="AN109" s="406">
        <f t="shared" si="15"/>
        <v>0</v>
      </c>
      <c r="AO109" s="301"/>
      <c r="AP109" s="302"/>
    </row>
    <row r="110" spans="1:45" s="61" customFormat="1" ht="22.5" customHeight="1" x14ac:dyDescent="0.35">
      <c r="A110" s="144" t="b">
        <f t="shared" si="6"/>
        <v>1</v>
      </c>
      <c r="B110" s="145"/>
      <c r="C110" s="405" t="str">
        <f t="shared" si="7"/>
        <v/>
      </c>
      <c r="D110" s="406">
        <f t="shared" ref="D110" si="16">D22*D66</f>
        <v>0</v>
      </c>
      <c r="E110" s="406">
        <f t="shared" ref="E110:AN110" si="17">E22*E66</f>
        <v>0</v>
      </c>
      <c r="F110" s="406">
        <f t="shared" si="17"/>
        <v>0</v>
      </c>
      <c r="G110" s="406">
        <f t="shared" si="17"/>
        <v>0</v>
      </c>
      <c r="H110" s="406">
        <f t="shared" si="17"/>
        <v>0</v>
      </c>
      <c r="I110" s="406">
        <f t="shared" si="17"/>
        <v>0</v>
      </c>
      <c r="J110" s="406">
        <f t="shared" si="17"/>
        <v>0</v>
      </c>
      <c r="K110" s="406">
        <f t="shared" si="17"/>
        <v>0</v>
      </c>
      <c r="L110" s="406">
        <f t="shared" si="17"/>
        <v>0</v>
      </c>
      <c r="M110" s="406">
        <f t="shared" si="17"/>
        <v>0</v>
      </c>
      <c r="N110" s="406">
        <f t="shared" si="17"/>
        <v>0</v>
      </c>
      <c r="O110" s="406">
        <f t="shared" si="17"/>
        <v>0</v>
      </c>
      <c r="P110" s="406">
        <f t="shared" si="17"/>
        <v>0</v>
      </c>
      <c r="Q110" s="406">
        <f t="shared" si="17"/>
        <v>0</v>
      </c>
      <c r="R110" s="406">
        <f t="shared" si="17"/>
        <v>0</v>
      </c>
      <c r="S110" s="406">
        <f t="shared" si="17"/>
        <v>0</v>
      </c>
      <c r="T110" s="406">
        <f t="shared" si="17"/>
        <v>0</v>
      </c>
      <c r="U110" s="406">
        <f t="shared" si="17"/>
        <v>0</v>
      </c>
      <c r="V110" s="406">
        <f t="shared" si="17"/>
        <v>0</v>
      </c>
      <c r="W110" s="406">
        <f t="shared" si="17"/>
        <v>0</v>
      </c>
      <c r="X110" s="406">
        <f t="shared" si="17"/>
        <v>0</v>
      </c>
      <c r="Y110" s="406">
        <f t="shared" si="17"/>
        <v>0</v>
      </c>
      <c r="Z110" s="406">
        <f t="shared" si="17"/>
        <v>0</v>
      </c>
      <c r="AA110" s="406">
        <f t="shared" si="17"/>
        <v>0</v>
      </c>
      <c r="AB110" s="406">
        <f t="shared" si="17"/>
        <v>0</v>
      </c>
      <c r="AC110" s="406">
        <f t="shared" si="17"/>
        <v>0</v>
      </c>
      <c r="AD110" s="406">
        <f t="shared" si="17"/>
        <v>0</v>
      </c>
      <c r="AE110" s="406">
        <f t="shared" si="17"/>
        <v>0</v>
      </c>
      <c r="AF110" s="406">
        <f t="shared" si="17"/>
        <v>0</v>
      </c>
      <c r="AG110" s="406">
        <f t="shared" si="17"/>
        <v>0</v>
      </c>
      <c r="AH110" s="406">
        <f t="shared" si="17"/>
        <v>0</v>
      </c>
      <c r="AI110" s="406">
        <f t="shared" si="17"/>
        <v>0</v>
      </c>
      <c r="AJ110" s="406">
        <f t="shared" si="17"/>
        <v>0</v>
      </c>
      <c r="AK110" s="406">
        <f t="shared" si="17"/>
        <v>0</v>
      </c>
      <c r="AL110" s="406">
        <f t="shared" si="17"/>
        <v>0</v>
      </c>
      <c r="AM110" s="406">
        <f t="shared" si="17"/>
        <v>0</v>
      </c>
      <c r="AN110" s="406">
        <f t="shared" si="17"/>
        <v>0</v>
      </c>
      <c r="AO110" s="301"/>
      <c r="AP110" s="302"/>
    </row>
    <row r="111" spans="1:45" s="61" customFormat="1" ht="22.5" customHeight="1" x14ac:dyDescent="0.35">
      <c r="A111" s="144" t="b">
        <f t="shared" si="6"/>
        <v>1</v>
      </c>
      <c r="B111" s="145"/>
      <c r="C111" s="405" t="str">
        <f t="shared" si="7"/>
        <v/>
      </c>
      <c r="D111" s="406">
        <f t="shared" ref="D111" si="18">D23*D67</f>
        <v>0</v>
      </c>
      <c r="E111" s="406">
        <f t="shared" ref="E111:AN111" si="19">E23*E67</f>
        <v>0</v>
      </c>
      <c r="F111" s="406">
        <f t="shared" si="19"/>
        <v>0</v>
      </c>
      <c r="G111" s="406">
        <f t="shared" si="19"/>
        <v>0</v>
      </c>
      <c r="H111" s="406">
        <f t="shared" si="19"/>
        <v>0</v>
      </c>
      <c r="I111" s="406">
        <f t="shared" si="19"/>
        <v>0</v>
      </c>
      <c r="J111" s="406">
        <f t="shared" si="19"/>
        <v>0</v>
      </c>
      <c r="K111" s="406">
        <f t="shared" si="19"/>
        <v>0</v>
      </c>
      <c r="L111" s="406">
        <f t="shared" si="19"/>
        <v>0</v>
      </c>
      <c r="M111" s="406">
        <f t="shared" si="19"/>
        <v>0</v>
      </c>
      <c r="N111" s="406">
        <f t="shared" si="19"/>
        <v>0</v>
      </c>
      <c r="O111" s="406">
        <f t="shared" si="19"/>
        <v>0</v>
      </c>
      <c r="P111" s="406">
        <f t="shared" si="19"/>
        <v>0</v>
      </c>
      <c r="Q111" s="406">
        <f t="shared" si="19"/>
        <v>0</v>
      </c>
      <c r="R111" s="406">
        <f t="shared" si="19"/>
        <v>0</v>
      </c>
      <c r="S111" s="406">
        <f t="shared" si="19"/>
        <v>0</v>
      </c>
      <c r="T111" s="406">
        <f t="shared" si="19"/>
        <v>0</v>
      </c>
      <c r="U111" s="406">
        <f t="shared" si="19"/>
        <v>0</v>
      </c>
      <c r="V111" s="406">
        <f t="shared" si="19"/>
        <v>0</v>
      </c>
      <c r="W111" s="406">
        <f t="shared" si="19"/>
        <v>0</v>
      </c>
      <c r="X111" s="406">
        <f t="shared" si="19"/>
        <v>0</v>
      </c>
      <c r="Y111" s="406">
        <f t="shared" si="19"/>
        <v>0</v>
      </c>
      <c r="Z111" s="406">
        <f t="shared" si="19"/>
        <v>0</v>
      </c>
      <c r="AA111" s="406">
        <f t="shared" si="19"/>
        <v>0</v>
      </c>
      <c r="AB111" s="406">
        <f t="shared" si="19"/>
        <v>0</v>
      </c>
      <c r="AC111" s="406">
        <f t="shared" si="19"/>
        <v>0</v>
      </c>
      <c r="AD111" s="406">
        <f t="shared" si="19"/>
        <v>0</v>
      </c>
      <c r="AE111" s="406">
        <f t="shared" si="19"/>
        <v>0</v>
      </c>
      <c r="AF111" s="406">
        <f t="shared" si="19"/>
        <v>0</v>
      </c>
      <c r="AG111" s="406">
        <f t="shared" si="19"/>
        <v>0</v>
      </c>
      <c r="AH111" s="406">
        <f t="shared" si="19"/>
        <v>0</v>
      </c>
      <c r="AI111" s="406">
        <f t="shared" si="19"/>
        <v>0</v>
      </c>
      <c r="AJ111" s="406">
        <f t="shared" si="19"/>
        <v>0</v>
      </c>
      <c r="AK111" s="406">
        <f t="shared" si="19"/>
        <v>0</v>
      </c>
      <c r="AL111" s="406">
        <f t="shared" si="19"/>
        <v>0</v>
      </c>
      <c r="AM111" s="406">
        <f t="shared" si="19"/>
        <v>0</v>
      </c>
      <c r="AN111" s="406">
        <f t="shared" si="19"/>
        <v>0</v>
      </c>
      <c r="AO111" s="301"/>
      <c r="AP111" s="302"/>
    </row>
    <row r="112" spans="1:45" s="61" customFormat="1" ht="22.5" customHeight="1" x14ac:dyDescent="0.35">
      <c r="A112" s="144" t="b">
        <f t="shared" si="6"/>
        <v>1</v>
      </c>
      <c r="B112" s="145"/>
      <c r="C112" s="405" t="str">
        <f t="shared" si="7"/>
        <v/>
      </c>
      <c r="D112" s="406">
        <f t="shared" ref="D112" si="20">D24*D68</f>
        <v>0</v>
      </c>
      <c r="E112" s="406">
        <f t="shared" ref="E112:AN112" si="21">E24*E68</f>
        <v>0</v>
      </c>
      <c r="F112" s="406">
        <f t="shared" si="21"/>
        <v>0</v>
      </c>
      <c r="G112" s="406">
        <f t="shared" si="21"/>
        <v>0</v>
      </c>
      <c r="H112" s="406">
        <f t="shared" si="21"/>
        <v>0</v>
      </c>
      <c r="I112" s="406">
        <f t="shared" si="21"/>
        <v>0</v>
      </c>
      <c r="J112" s="406">
        <f t="shared" si="21"/>
        <v>0</v>
      </c>
      <c r="K112" s="406">
        <f t="shared" si="21"/>
        <v>0</v>
      </c>
      <c r="L112" s="406">
        <f t="shared" si="21"/>
        <v>0</v>
      </c>
      <c r="M112" s="406">
        <f t="shared" si="21"/>
        <v>0</v>
      </c>
      <c r="N112" s="406">
        <f t="shared" si="21"/>
        <v>0</v>
      </c>
      <c r="O112" s="406">
        <f t="shared" si="21"/>
        <v>0</v>
      </c>
      <c r="P112" s="406">
        <f t="shared" si="21"/>
        <v>0</v>
      </c>
      <c r="Q112" s="406">
        <f t="shared" si="21"/>
        <v>0</v>
      </c>
      <c r="R112" s="406">
        <f t="shared" si="21"/>
        <v>0</v>
      </c>
      <c r="S112" s="406">
        <f t="shared" si="21"/>
        <v>0</v>
      </c>
      <c r="T112" s="406">
        <f t="shared" si="21"/>
        <v>0</v>
      </c>
      <c r="U112" s="406">
        <f t="shared" si="21"/>
        <v>0</v>
      </c>
      <c r="V112" s="406">
        <f t="shared" si="21"/>
        <v>0</v>
      </c>
      <c r="W112" s="406">
        <f t="shared" si="21"/>
        <v>0</v>
      </c>
      <c r="X112" s="406">
        <f t="shared" si="21"/>
        <v>0</v>
      </c>
      <c r="Y112" s="406">
        <f t="shared" si="21"/>
        <v>0</v>
      </c>
      <c r="Z112" s="406">
        <f t="shared" si="21"/>
        <v>0</v>
      </c>
      <c r="AA112" s="406">
        <f t="shared" si="21"/>
        <v>0</v>
      </c>
      <c r="AB112" s="406">
        <f t="shared" si="21"/>
        <v>0</v>
      </c>
      <c r="AC112" s="406">
        <f t="shared" si="21"/>
        <v>0</v>
      </c>
      <c r="AD112" s="406">
        <f t="shared" si="21"/>
        <v>0</v>
      </c>
      <c r="AE112" s="406">
        <f t="shared" si="21"/>
        <v>0</v>
      </c>
      <c r="AF112" s="406">
        <f t="shared" si="21"/>
        <v>0</v>
      </c>
      <c r="AG112" s="406">
        <f t="shared" si="21"/>
        <v>0</v>
      </c>
      <c r="AH112" s="406">
        <f t="shared" si="21"/>
        <v>0</v>
      </c>
      <c r="AI112" s="406">
        <f t="shared" si="21"/>
        <v>0</v>
      </c>
      <c r="AJ112" s="406">
        <f t="shared" si="21"/>
        <v>0</v>
      </c>
      <c r="AK112" s="406">
        <f t="shared" si="21"/>
        <v>0</v>
      </c>
      <c r="AL112" s="406">
        <f t="shared" si="21"/>
        <v>0</v>
      </c>
      <c r="AM112" s="406">
        <f t="shared" si="21"/>
        <v>0</v>
      </c>
      <c r="AN112" s="406">
        <f t="shared" si="21"/>
        <v>0</v>
      </c>
      <c r="AO112" s="301"/>
      <c r="AP112" s="302"/>
    </row>
    <row r="113" spans="1:42" s="61" customFormat="1" ht="22.5" customHeight="1" x14ac:dyDescent="0.35">
      <c r="A113" s="144" t="b">
        <f t="shared" si="6"/>
        <v>1</v>
      </c>
      <c r="B113" s="145"/>
      <c r="C113" s="405" t="str">
        <f t="shared" si="7"/>
        <v/>
      </c>
      <c r="D113" s="406">
        <f t="shared" ref="D113" si="22">D25*D69</f>
        <v>0</v>
      </c>
      <c r="E113" s="406">
        <f t="shared" ref="E113:AN113" si="23">E25*E69</f>
        <v>0</v>
      </c>
      <c r="F113" s="406">
        <f t="shared" si="23"/>
        <v>0</v>
      </c>
      <c r="G113" s="406">
        <f t="shared" si="23"/>
        <v>0</v>
      </c>
      <c r="H113" s="406">
        <f t="shared" si="23"/>
        <v>0</v>
      </c>
      <c r="I113" s="406">
        <f t="shared" si="23"/>
        <v>0</v>
      </c>
      <c r="J113" s="406">
        <f t="shared" si="23"/>
        <v>0</v>
      </c>
      <c r="K113" s="406">
        <f t="shared" si="23"/>
        <v>0</v>
      </c>
      <c r="L113" s="406">
        <f t="shared" si="23"/>
        <v>0</v>
      </c>
      <c r="M113" s="406">
        <f t="shared" si="23"/>
        <v>0</v>
      </c>
      <c r="N113" s="406">
        <f t="shared" si="23"/>
        <v>0</v>
      </c>
      <c r="O113" s="406">
        <f t="shared" si="23"/>
        <v>0</v>
      </c>
      <c r="P113" s="406">
        <f t="shared" si="23"/>
        <v>0</v>
      </c>
      <c r="Q113" s="406">
        <f t="shared" si="23"/>
        <v>0</v>
      </c>
      <c r="R113" s="406">
        <f t="shared" si="23"/>
        <v>0</v>
      </c>
      <c r="S113" s="406">
        <f t="shared" si="23"/>
        <v>0</v>
      </c>
      <c r="T113" s="406">
        <f t="shared" si="23"/>
        <v>0</v>
      </c>
      <c r="U113" s="406">
        <f t="shared" si="23"/>
        <v>0</v>
      </c>
      <c r="V113" s="406">
        <f t="shared" si="23"/>
        <v>0</v>
      </c>
      <c r="W113" s="406">
        <f t="shared" si="23"/>
        <v>0</v>
      </c>
      <c r="X113" s="406">
        <f t="shared" si="23"/>
        <v>0</v>
      </c>
      <c r="Y113" s="406">
        <f t="shared" si="23"/>
        <v>0</v>
      </c>
      <c r="Z113" s="406">
        <f t="shared" si="23"/>
        <v>0</v>
      </c>
      <c r="AA113" s="406">
        <f t="shared" si="23"/>
        <v>0</v>
      </c>
      <c r="AB113" s="406">
        <f t="shared" si="23"/>
        <v>0</v>
      </c>
      <c r="AC113" s="406">
        <f t="shared" si="23"/>
        <v>0</v>
      </c>
      <c r="AD113" s="406">
        <f t="shared" si="23"/>
        <v>0</v>
      </c>
      <c r="AE113" s="406">
        <f t="shared" si="23"/>
        <v>0</v>
      </c>
      <c r="AF113" s="406">
        <f t="shared" si="23"/>
        <v>0</v>
      </c>
      <c r="AG113" s="406">
        <f t="shared" si="23"/>
        <v>0</v>
      </c>
      <c r="AH113" s="406">
        <f t="shared" si="23"/>
        <v>0</v>
      </c>
      <c r="AI113" s="406">
        <f t="shared" si="23"/>
        <v>0</v>
      </c>
      <c r="AJ113" s="406">
        <f t="shared" si="23"/>
        <v>0</v>
      </c>
      <c r="AK113" s="406">
        <f t="shared" si="23"/>
        <v>0</v>
      </c>
      <c r="AL113" s="406">
        <f t="shared" si="23"/>
        <v>0</v>
      </c>
      <c r="AM113" s="406">
        <f t="shared" si="23"/>
        <v>0</v>
      </c>
      <c r="AN113" s="406">
        <f t="shared" si="23"/>
        <v>0</v>
      </c>
      <c r="AO113" s="301"/>
      <c r="AP113" s="302"/>
    </row>
    <row r="114" spans="1:42" s="61" customFormat="1" ht="22.5" customHeight="1" x14ac:dyDescent="0.35">
      <c r="A114" s="144" t="b">
        <f t="shared" si="6"/>
        <v>1</v>
      </c>
      <c r="B114" s="145"/>
      <c r="C114" s="405" t="str">
        <f t="shared" si="7"/>
        <v/>
      </c>
      <c r="D114" s="406">
        <f t="shared" ref="D114" si="24">D26*D70</f>
        <v>0</v>
      </c>
      <c r="E114" s="406">
        <f t="shared" ref="E114:AN114" si="25">E26*E70</f>
        <v>0</v>
      </c>
      <c r="F114" s="406">
        <f t="shared" si="25"/>
        <v>0</v>
      </c>
      <c r="G114" s="406">
        <f t="shared" si="25"/>
        <v>0</v>
      </c>
      <c r="H114" s="406">
        <f t="shared" si="25"/>
        <v>0</v>
      </c>
      <c r="I114" s="406">
        <f t="shared" si="25"/>
        <v>0</v>
      </c>
      <c r="J114" s="406">
        <f t="shared" si="25"/>
        <v>0</v>
      </c>
      <c r="K114" s="406">
        <f t="shared" si="25"/>
        <v>0</v>
      </c>
      <c r="L114" s="406">
        <f t="shared" si="25"/>
        <v>0</v>
      </c>
      <c r="M114" s="406">
        <f t="shared" si="25"/>
        <v>0</v>
      </c>
      <c r="N114" s="406">
        <f t="shared" si="25"/>
        <v>0</v>
      </c>
      <c r="O114" s="406">
        <f t="shared" si="25"/>
        <v>0</v>
      </c>
      <c r="P114" s="406">
        <f t="shared" si="25"/>
        <v>0</v>
      </c>
      <c r="Q114" s="406">
        <f t="shared" si="25"/>
        <v>0</v>
      </c>
      <c r="R114" s="406">
        <f t="shared" si="25"/>
        <v>0</v>
      </c>
      <c r="S114" s="406">
        <f t="shared" si="25"/>
        <v>0</v>
      </c>
      <c r="T114" s="406">
        <f t="shared" si="25"/>
        <v>0</v>
      </c>
      <c r="U114" s="406">
        <f t="shared" si="25"/>
        <v>0</v>
      </c>
      <c r="V114" s="406">
        <f t="shared" si="25"/>
        <v>0</v>
      </c>
      <c r="W114" s="406">
        <f t="shared" si="25"/>
        <v>0</v>
      </c>
      <c r="X114" s="406">
        <f t="shared" si="25"/>
        <v>0</v>
      </c>
      <c r="Y114" s="406">
        <f t="shared" si="25"/>
        <v>0</v>
      </c>
      <c r="Z114" s="406">
        <f t="shared" si="25"/>
        <v>0</v>
      </c>
      <c r="AA114" s="406">
        <f t="shared" si="25"/>
        <v>0</v>
      </c>
      <c r="AB114" s="406">
        <f t="shared" si="25"/>
        <v>0</v>
      </c>
      <c r="AC114" s="406">
        <f t="shared" si="25"/>
        <v>0</v>
      </c>
      <c r="AD114" s="406">
        <f t="shared" si="25"/>
        <v>0</v>
      </c>
      <c r="AE114" s="406">
        <f t="shared" si="25"/>
        <v>0</v>
      </c>
      <c r="AF114" s="406">
        <f t="shared" si="25"/>
        <v>0</v>
      </c>
      <c r="AG114" s="406">
        <f t="shared" si="25"/>
        <v>0</v>
      </c>
      <c r="AH114" s="406">
        <f t="shared" si="25"/>
        <v>0</v>
      </c>
      <c r="AI114" s="406">
        <f t="shared" si="25"/>
        <v>0</v>
      </c>
      <c r="AJ114" s="406">
        <f t="shared" si="25"/>
        <v>0</v>
      </c>
      <c r="AK114" s="406">
        <f t="shared" si="25"/>
        <v>0</v>
      </c>
      <c r="AL114" s="406">
        <f t="shared" si="25"/>
        <v>0</v>
      </c>
      <c r="AM114" s="406">
        <f t="shared" si="25"/>
        <v>0</v>
      </c>
      <c r="AN114" s="406">
        <f t="shared" si="25"/>
        <v>0</v>
      </c>
      <c r="AO114" s="301"/>
      <c r="AP114" s="302"/>
    </row>
    <row r="115" spans="1:42" s="61" customFormat="1" ht="22.5" customHeight="1" x14ac:dyDescent="0.35">
      <c r="A115" s="144" t="b">
        <f t="shared" si="6"/>
        <v>1</v>
      </c>
      <c r="B115" s="145"/>
      <c r="C115" s="405" t="str">
        <f t="shared" si="7"/>
        <v/>
      </c>
      <c r="D115" s="406">
        <f t="shared" ref="D115" si="26">D27*D71</f>
        <v>0</v>
      </c>
      <c r="E115" s="406">
        <f t="shared" ref="E115:AN115" si="27">E27*E71</f>
        <v>0</v>
      </c>
      <c r="F115" s="406">
        <f t="shared" si="27"/>
        <v>0</v>
      </c>
      <c r="G115" s="406">
        <f t="shared" si="27"/>
        <v>0</v>
      </c>
      <c r="H115" s="406">
        <f t="shared" si="27"/>
        <v>0</v>
      </c>
      <c r="I115" s="406">
        <f t="shared" si="27"/>
        <v>0</v>
      </c>
      <c r="J115" s="406">
        <f t="shared" si="27"/>
        <v>0</v>
      </c>
      <c r="K115" s="406">
        <f t="shared" si="27"/>
        <v>0</v>
      </c>
      <c r="L115" s="406">
        <f t="shared" si="27"/>
        <v>0</v>
      </c>
      <c r="M115" s="406">
        <f t="shared" si="27"/>
        <v>0</v>
      </c>
      <c r="N115" s="406">
        <f t="shared" si="27"/>
        <v>0</v>
      </c>
      <c r="O115" s="406">
        <f t="shared" si="27"/>
        <v>0</v>
      </c>
      <c r="P115" s="406">
        <f t="shared" si="27"/>
        <v>0</v>
      </c>
      <c r="Q115" s="406">
        <f t="shared" si="27"/>
        <v>0</v>
      </c>
      <c r="R115" s="406">
        <f t="shared" si="27"/>
        <v>0</v>
      </c>
      <c r="S115" s="406">
        <f t="shared" si="27"/>
        <v>0</v>
      </c>
      <c r="T115" s="406">
        <f t="shared" si="27"/>
        <v>0</v>
      </c>
      <c r="U115" s="406">
        <f t="shared" si="27"/>
        <v>0</v>
      </c>
      <c r="V115" s="406">
        <f t="shared" si="27"/>
        <v>0</v>
      </c>
      <c r="W115" s="406">
        <f t="shared" si="27"/>
        <v>0</v>
      </c>
      <c r="X115" s="406">
        <f t="shared" si="27"/>
        <v>0</v>
      </c>
      <c r="Y115" s="406">
        <f t="shared" si="27"/>
        <v>0</v>
      </c>
      <c r="Z115" s="406">
        <f t="shared" si="27"/>
        <v>0</v>
      </c>
      <c r="AA115" s="406">
        <f t="shared" si="27"/>
        <v>0</v>
      </c>
      <c r="AB115" s="406">
        <f t="shared" si="27"/>
        <v>0</v>
      </c>
      <c r="AC115" s="406">
        <f t="shared" si="27"/>
        <v>0</v>
      </c>
      <c r="AD115" s="406">
        <f t="shared" si="27"/>
        <v>0</v>
      </c>
      <c r="AE115" s="406">
        <f t="shared" si="27"/>
        <v>0</v>
      </c>
      <c r="AF115" s="406">
        <f t="shared" si="27"/>
        <v>0</v>
      </c>
      <c r="AG115" s="406">
        <f t="shared" si="27"/>
        <v>0</v>
      </c>
      <c r="AH115" s="406">
        <f t="shared" si="27"/>
        <v>0</v>
      </c>
      <c r="AI115" s="406">
        <f t="shared" si="27"/>
        <v>0</v>
      </c>
      <c r="AJ115" s="406">
        <f t="shared" si="27"/>
        <v>0</v>
      </c>
      <c r="AK115" s="406">
        <f t="shared" si="27"/>
        <v>0</v>
      </c>
      <c r="AL115" s="406">
        <f t="shared" si="27"/>
        <v>0</v>
      </c>
      <c r="AM115" s="406">
        <f t="shared" si="27"/>
        <v>0</v>
      </c>
      <c r="AN115" s="406">
        <f t="shared" si="27"/>
        <v>0</v>
      </c>
      <c r="AO115" s="301"/>
      <c r="AP115" s="302"/>
    </row>
    <row r="116" spans="1:42" s="61" customFormat="1" ht="22.5" customHeight="1" x14ac:dyDescent="0.35">
      <c r="A116" s="144" t="b">
        <f t="shared" si="6"/>
        <v>1</v>
      </c>
      <c r="B116" s="145"/>
      <c r="C116" s="405" t="str">
        <f t="shared" si="7"/>
        <v/>
      </c>
      <c r="D116" s="406">
        <f t="shared" ref="D116" si="28">D28*D72</f>
        <v>0</v>
      </c>
      <c r="E116" s="406">
        <f t="shared" ref="E116:AN116" si="29">E28*E72</f>
        <v>0</v>
      </c>
      <c r="F116" s="406">
        <f t="shared" si="29"/>
        <v>0</v>
      </c>
      <c r="G116" s="406">
        <f t="shared" si="29"/>
        <v>0</v>
      </c>
      <c r="H116" s="406">
        <f t="shared" si="29"/>
        <v>0</v>
      </c>
      <c r="I116" s="406">
        <f t="shared" si="29"/>
        <v>0</v>
      </c>
      <c r="J116" s="406">
        <f t="shared" si="29"/>
        <v>0</v>
      </c>
      <c r="K116" s="406">
        <f t="shared" si="29"/>
        <v>0</v>
      </c>
      <c r="L116" s="406">
        <f t="shared" si="29"/>
        <v>0</v>
      </c>
      <c r="M116" s="406">
        <f t="shared" si="29"/>
        <v>0</v>
      </c>
      <c r="N116" s="406">
        <f t="shared" si="29"/>
        <v>0</v>
      </c>
      <c r="O116" s="406">
        <f t="shared" si="29"/>
        <v>0</v>
      </c>
      <c r="P116" s="406">
        <f t="shared" si="29"/>
        <v>0</v>
      </c>
      <c r="Q116" s="406">
        <f t="shared" si="29"/>
        <v>0</v>
      </c>
      <c r="R116" s="406">
        <f t="shared" si="29"/>
        <v>0</v>
      </c>
      <c r="S116" s="406">
        <f t="shared" si="29"/>
        <v>0</v>
      </c>
      <c r="T116" s="406">
        <f t="shared" si="29"/>
        <v>0</v>
      </c>
      <c r="U116" s="406">
        <f t="shared" si="29"/>
        <v>0</v>
      </c>
      <c r="V116" s="406">
        <f t="shared" si="29"/>
        <v>0</v>
      </c>
      <c r="W116" s="406">
        <f t="shared" si="29"/>
        <v>0</v>
      </c>
      <c r="X116" s="406">
        <f t="shared" si="29"/>
        <v>0</v>
      </c>
      <c r="Y116" s="406">
        <f t="shared" si="29"/>
        <v>0</v>
      </c>
      <c r="Z116" s="406">
        <f t="shared" si="29"/>
        <v>0</v>
      </c>
      <c r="AA116" s="406">
        <f t="shared" si="29"/>
        <v>0</v>
      </c>
      <c r="AB116" s="406">
        <f t="shared" si="29"/>
        <v>0</v>
      </c>
      <c r="AC116" s="406">
        <f t="shared" si="29"/>
        <v>0</v>
      </c>
      <c r="AD116" s="406">
        <f t="shared" si="29"/>
        <v>0</v>
      </c>
      <c r="AE116" s="406">
        <f t="shared" si="29"/>
        <v>0</v>
      </c>
      <c r="AF116" s="406">
        <f t="shared" si="29"/>
        <v>0</v>
      </c>
      <c r="AG116" s="406">
        <f t="shared" si="29"/>
        <v>0</v>
      </c>
      <c r="AH116" s="406">
        <f t="shared" si="29"/>
        <v>0</v>
      </c>
      <c r="AI116" s="406">
        <f t="shared" si="29"/>
        <v>0</v>
      </c>
      <c r="AJ116" s="406">
        <f t="shared" si="29"/>
        <v>0</v>
      </c>
      <c r="AK116" s="406">
        <f t="shared" si="29"/>
        <v>0</v>
      </c>
      <c r="AL116" s="406">
        <f t="shared" si="29"/>
        <v>0</v>
      </c>
      <c r="AM116" s="406">
        <f t="shared" si="29"/>
        <v>0</v>
      </c>
      <c r="AN116" s="406">
        <f t="shared" si="29"/>
        <v>0</v>
      </c>
      <c r="AO116" s="301"/>
      <c r="AP116" s="302"/>
    </row>
    <row r="117" spans="1:42" s="61" customFormat="1" ht="22.5" customHeight="1" x14ac:dyDescent="0.35">
      <c r="A117" s="144" t="b">
        <f t="shared" si="6"/>
        <v>1</v>
      </c>
      <c r="B117" s="145"/>
      <c r="C117" s="405" t="str">
        <f t="shared" si="7"/>
        <v/>
      </c>
      <c r="D117" s="406">
        <f t="shared" ref="D117" si="30">D29*D73</f>
        <v>0</v>
      </c>
      <c r="E117" s="406">
        <f t="shared" ref="E117:AN117" si="31">E29*E73</f>
        <v>0</v>
      </c>
      <c r="F117" s="406">
        <f t="shared" si="31"/>
        <v>0</v>
      </c>
      <c r="G117" s="406">
        <f t="shared" si="31"/>
        <v>0</v>
      </c>
      <c r="H117" s="406">
        <f t="shared" si="31"/>
        <v>0</v>
      </c>
      <c r="I117" s="406">
        <f t="shared" si="31"/>
        <v>0</v>
      </c>
      <c r="J117" s="406">
        <f t="shared" si="31"/>
        <v>0</v>
      </c>
      <c r="K117" s="406">
        <f t="shared" si="31"/>
        <v>0</v>
      </c>
      <c r="L117" s="406">
        <f t="shared" si="31"/>
        <v>0</v>
      </c>
      <c r="M117" s="406">
        <f t="shared" si="31"/>
        <v>0</v>
      </c>
      <c r="N117" s="406">
        <f t="shared" si="31"/>
        <v>0</v>
      </c>
      <c r="O117" s="406">
        <f t="shared" si="31"/>
        <v>0</v>
      </c>
      <c r="P117" s="406">
        <f t="shared" si="31"/>
        <v>0</v>
      </c>
      <c r="Q117" s="406">
        <f t="shared" si="31"/>
        <v>0</v>
      </c>
      <c r="R117" s="406">
        <f t="shared" si="31"/>
        <v>0</v>
      </c>
      <c r="S117" s="406">
        <f t="shared" si="31"/>
        <v>0</v>
      </c>
      <c r="T117" s="406">
        <f t="shared" si="31"/>
        <v>0</v>
      </c>
      <c r="U117" s="406">
        <f t="shared" si="31"/>
        <v>0</v>
      </c>
      <c r="V117" s="406">
        <f t="shared" si="31"/>
        <v>0</v>
      </c>
      <c r="W117" s="406">
        <f t="shared" si="31"/>
        <v>0</v>
      </c>
      <c r="X117" s="406">
        <f t="shared" si="31"/>
        <v>0</v>
      </c>
      <c r="Y117" s="406">
        <f t="shared" si="31"/>
        <v>0</v>
      </c>
      <c r="Z117" s="406">
        <f t="shared" si="31"/>
        <v>0</v>
      </c>
      <c r="AA117" s="406">
        <f t="shared" si="31"/>
        <v>0</v>
      </c>
      <c r="AB117" s="406">
        <f t="shared" si="31"/>
        <v>0</v>
      </c>
      <c r="AC117" s="406">
        <f t="shared" si="31"/>
        <v>0</v>
      </c>
      <c r="AD117" s="406">
        <f t="shared" si="31"/>
        <v>0</v>
      </c>
      <c r="AE117" s="406">
        <f t="shared" si="31"/>
        <v>0</v>
      </c>
      <c r="AF117" s="406">
        <f t="shared" si="31"/>
        <v>0</v>
      </c>
      <c r="AG117" s="406">
        <f t="shared" si="31"/>
        <v>0</v>
      </c>
      <c r="AH117" s="406">
        <f t="shared" si="31"/>
        <v>0</v>
      </c>
      <c r="AI117" s="406">
        <f t="shared" si="31"/>
        <v>0</v>
      </c>
      <c r="AJ117" s="406">
        <f t="shared" si="31"/>
        <v>0</v>
      </c>
      <c r="AK117" s="406">
        <f t="shared" si="31"/>
        <v>0</v>
      </c>
      <c r="AL117" s="406">
        <f t="shared" si="31"/>
        <v>0</v>
      </c>
      <c r="AM117" s="406">
        <f t="shared" si="31"/>
        <v>0</v>
      </c>
      <c r="AN117" s="406">
        <f t="shared" si="31"/>
        <v>0</v>
      </c>
      <c r="AO117" s="301"/>
      <c r="AP117" s="302"/>
    </row>
    <row r="118" spans="1:42" s="61" customFormat="1" ht="22.5" customHeight="1" x14ac:dyDescent="0.35">
      <c r="A118" s="144" t="b">
        <f t="shared" si="6"/>
        <v>1</v>
      </c>
      <c r="B118" s="145"/>
      <c r="C118" s="405" t="str">
        <f t="shared" si="7"/>
        <v/>
      </c>
      <c r="D118" s="406">
        <f t="shared" ref="D118" si="32">D30*D74</f>
        <v>0</v>
      </c>
      <c r="E118" s="406">
        <f t="shared" ref="E118:AN118" si="33">E30*E74</f>
        <v>0</v>
      </c>
      <c r="F118" s="406">
        <f t="shared" si="33"/>
        <v>0</v>
      </c>
      <c r="G118" s="406">
        <f t="shared" si="33"/>
        <v>0</v>
      </c>
      <c r="H118" s="406">
        <f t="shared" si="33"/>
        <v>0</v>
      </c>
      <c r="I118" s="406">
        <f t="shared" si="33"/>
        <v>0</v>
      </c>
      <c r="J118" s="406">
        <f t="shared" si="33"/>
        <v>0</v>
      </c>
      <c r="K118" s="406">
        <f t="shared" si="33"/>
        <v>0</v>
      </c>
      <c r="L118" s="406">
        <f t="shared" si="33"/>
        <v>0</v>
      </c>
      <c r="M118" s="406">
        <f t="shared" si="33"/>
        <v>0</v>
      </c>
      <c r="N118" s="406">
        <f t="shared" si="33"/>
        <v>0</v>
      </c>
      <c r="O118" s="406">
        <f t="shared" si="33"/>
        <v>0</v>
      </c>
      <c r="P118" s="406">
        <f t="shared" si="33"/>
        <v>0</v>
      </c>
      <c r="Q118" s="406">
        <f t="shared" si="33"/>
        <v>0</v>
      </c>
      <c r="R118" s="406">
        <f t="shared" si="33"/>
        <v>0</v>
      </c>
      <c r="S118" s="406">
        <f t="shared" si="33"/>
        <v>0</v>
      </c>
      <c r="T118" s="406">
        <f t="shared" si="33"/>
        <v>0</v>
      </c>
      <c r="U118" s="406">
        <f t="shared" si="33"/>
        <v>0</v>
      </c>
      <c r="V118" s="406">
        <f t="shared" si="33"/>
        <v>0</v>
      </c>
      <c r="W118" s="406">
        <f t="shared" si="33"/>
        <v>0</v>
      </c>
      <c r="X118" s="406">
        <f t="shared" si="33"/>
        <v>0</v>
      </c>
      <c r="Y118" s="406">
        <f t="shared" si="33"/>
        <v>0</v>
      </c>
      <c r="Z118" s="406">
        <f t="shared" si="33"/>
        <v>0</v>
      </c>
      <c r="AA118" s="406">
        <f t="shared" si="33"/>
        <v>0</v>
      </c>
      <c r="AB118" s="406">
        <f t="shared" si="33"/>
        <v>0</v>
      </c>
      <c r="AC118" s="406">
        <f t="shared" si="33"/>
        <v>0</v>
      </c>
      <c r="AD118" s="406">
        <f t="shared" si="33"/>
        <v>0</v>
      </c>
      <c r="AE118" s="406">
        <f t="shared" si="33"/>
        <v>0</v>
      </c>
      <c r="AF118" s="406">
        <f t="shared" si="33"/>
        <v>0</v>
      </c>
      <c r="AG118" s="406">
        <f t="shared" si="33"/>
        <v>0</v>
      </c>
      <c r="AH118" s="406">
        <f t="shared" si="33"/>
        <v>0</v>
      </c>
      <c r="AI118" s="406">
        <f t="shared" si="33"/>
        <v>0</v>
      </c>
      <c r="AJ118" s="406">
        <f t="shared" si="33"/>
        <v>0</v>
      </c>
      <c r="AK118" s="406">
        <f t="shared" si="33"/>
        <v>0</v>
      </c>
      <c r="AL118" s="406">
        <f t="shared" si="33"/>
        <v>0</v>
      </c>
      <c r="AM118" s="406">
        <f t="shared" si="33"/>
        <v>0</v>
      </c>
      <c r="AN118" s="406">
        <f t="shared" si="33"/>
        <v>0</v>
      </c>
      <c r="AO118" s="301"/>
      <c r="AP118" s="302"/>
    </row>
    <row r="119" spans="1:42" s="61" customFormat="1" ht="22.5" customHeight="1" x14ac:dyDescent="0.35">
      <c r="A119" s="144" t="b">
        <f t="shared" si="6"/>
        <v>1</v>
      </c>
      <c r="B119" s="145"/>
      <c r="C119" s="405" t="str">
        <f t="shared" si="7"/>
        <v/>
      </c>
      <c r="D119" s="406">
        <f t="shared" ref="D119" si="34">D31*D75</f>
        <v>0</v>
      </c>
      <c r="E119" s="406">
        <f t="shared" ref="E119:AN119" si="35">E31*E75</f>
        <v>0</v>
      </c>
      <c r="F119" s="406">
        <f t="shared" si="35"/>
        <v>0</v>
      </c>
      <c r="G119" s="406">
        <f t="shared" si="35"/>
        <v>0</v>
      </c>
      <c r="H119" s="406">
        <f t="shared" si="35"/>
        <v>0</v>
      </c>
      <c r="I119" s="406">
        <f t="shared" si="35"/>
        <v>0</v>
      </c>
      <c r="J119" s="406">
        <f t="shared" si="35"/>
        <v>0</v>
      </c>
      <c r="K119" s="406">
        <f t="shared" si="35"/>
        <v>0</v>
      </c>
      <c r="L119" s="406">
        <f t="shared" si="35"/>
        <v>0</v>
      </c>
      <c r="M119" s="406">
        <f t="shared" si="35"/>
        <v>0</v>
      </c>
      <c r="N119" s="406">
        <f t="shared" si="35"/>
        <v>0</v>
      </c>
      <c r="O119" s="406">
        <f t="shared" si="35"/>
        <v>0</v>
      </c>
      <c r="P119" s="406">
        <f t="shared" si="35"/>
        <v>0</v>
      </c>
      <c r="Q119" s="406">
        <f t="shared" si="35"/>
        <v>0</v>
      </c>
      <c r="R119" s="406">
        <f t="shared" si="35"/>
        <v>0</v>
      </c>
      <c r="S119" s="406">
        <f t="shared" si="35"/>
        <v>0</v>
      </c>
      <c r="T119" s="406">
        <f t="shared" si="35"/>
        <v>0</v>
      </c>
      <c r="U119" s="406">
        <f t="shared" si="35"/>
        <v>0</v>
      </c>
      <c r="V119" s="406">
        <f t="shared" si="35"/>
        <v>0</v>
      </c>
      <c r="W119" s="406">
        <f t="shared" si="35"/>
        <v>0</v>
      </c>
      <c r="X119" s="406">
        <f t="shared" si="35"/>
        <v>0</v>
      </c>
      <c r="Y119" s="406">
        <f t="shared" si="35"/>
        <v>0</v>
      </c>
      <c r="Z119" s="406">
        <f t="shared" si="35"/>
        <v>0</v>
      </c>
      <c r="AA119" s="406">
        <f t="shared" si="35"/>
        <v>0</v>
      </c>
      <c r="AB119" s="406">
        <f t="shared" si="35"/>
        <v>0</v>
      </c>
      <c r="AC119" s="406">
        <f t="shared" si="35"/>
        <v>0</v>
      </c>
      <c r="AD119" s="406">
        <f t="shared" si="35"/>
        <v>0</v>
      </c>
      <c r="AE119" s="406">
        <f t="shared" si="35"/>
        <v>0</v>
      </c>
      <c r="AF119" s="406">
        <f t="shared" si="35"/>
        <v>0</v>
      </c>
      <c r="AG119" s="406">
        <f t="shared" si="35"/>
        <v>0</v>
      </c>
      <c r="AH119" s="406">
        <f t="shared" si="35"/>
        <v>0</v>
      </c>
      <c r="AI119" s="406">
        <f t="shared" si="35"/>
        <v>0</v>
      </c>
      <c r="AJ119" s="406">
        <f t="shared" si="35"/>
        <v>0</v>
      </c>
      <c r="AK119" s="406">
        <f t="shared" si="35"/>
        <v>0</v>
      </c>
      <c r="AL119" s="406">
        <f t="shared" si="35"/>
        <v>0</v>
      </c>
      <c r="AM119" s="406">
        <f t="shared" si="35"/>
        <v>0</v>
      </c>
      <c r="AN119" s="406">
        <f t="shared" si="35"/>
        <v>0</v>
      </c>
      <c r="AO119" s="301"/>
      <c r="AP119" s="302"/>
    </row>
    <row r="120" spans="1:42" s="61" customFormat="1" ht="22.5" customHeight="1" x14ac:dyDescent="0.35">
      <c r="A120" s="144" t="b">
        <f t="shared" si="6"/>
        <v>1</v>
      </c>
      <c r="B120" s="145"/>
      <c r="C120" s="405" t="str">
        <f t="shared" si="7"/>
        <v/>
      </c>
      <c r="D120" s="406">
        <f t="shared" ref="D120" si="36">D32*D76</f>
        <v>0</v>
      </c>
      <c r="E120" s="406">
        <f t="shared" ref="E120:AN120" si="37">E32*E76</f>
        <v>0</v>
      </c>
      <c r="F120" s="406">
        <f t="shared" si="37"/>
        <v>0</v>
      </c>
      <c r="G120" s="406">
        <f t="shared" si="37"/>
        <v>0</v>
      </c>
      <c r="H120" s="406">
        <f t="shared" si="37"/>
        <v>0</v>
      </c>
      <c r="I120" s="406">
        <f t="shared" si="37"/>
        <v>0</v>
      </c>
      <c r="J120" s="406">
        <f t="shared" si="37"/>
        <v>0</v>
      </c>
      <c r="K120" s="406">
        <f t="shared" si="37"/>
        <v>0</v>
      </c>
      <c r="L120" s="406">
        <f t="shared" si="37"/>
        <v>0</v>
      </c>
      <c r="M120" s="406">
        <f t="shared" si="37"/>
        <v>0</v>
      </c>
      <c r="N120" s="406">
        <f t="shared" si="37"/>
        <v>0</v>
      </c>
      <c r="O120" s="406">
        <f t="shared" si="37"/>
        <v>0</v>
      </c>
      <c r="P120" s="406">
        <f t="shared" si="37"/>
        <v>0</v>
      </c>
      <c r="Q120" s="406">
        <f t="shared" si="37"/>
        <v>0</v>
      </c>
      <c r="R120" s="406">
        <f t="shared" si="37"/>
        <v>0</v>
      </c>
      <c r="S120" s="406">
        <f t="shared" si="37"/>
        <v>0</v>
      </c>
      <c r="T120" s="406">
        <f t="shared" si="37"/>
        <v>0</v>
      </c>
      <c r="U120" s="406">
        <f t="shared" si="37"/>
        <v>0</v>
      </c>
      <c r="V120" s="406">
        <f t="shared" si="37"/>
        <v>0</v>
      </c>
      <c r="W120" s="406">
        <f t="shared" si="37"/>
        <v>0</v>
      </c>
      <c r="X120" s="406">
        <f t="shared" si="37"/>
        <v>0</v>
      </c>
      <c r="Y120" s="406">
        <f t="shared" si="37"/>
        <v>0</v>
      </c>
      <c r="Z120" s="406">
        <f t="shared" si="37"/>
        <v>0</v>
      </c>
      <c r="AA120" s="406">
        <f t="shared" si="37"/>
        <v>0</v>
      </c>
      <c r="AB120" s="406">
        <f t="shared" si="37"/>
        <v>0</v>
      </c>
      <c r="AC120" s="406">
        <f t="shared" si="37"/>
        <v>0</v>
      </c>
      <c r="AD120" s="406">
        <f t="shared" si="37"/>
        <v>0</v>
      </c>
      <c r="AE120" s="406">
        <f t="shared" si="37"/>
        <v>0</v>
      </c>
      <c r="AF120" s="406">
        <f t="shared" si="37"/>
        <v>0</v>
      </c>
      <c r="AG120" s="406">
        <f t="shared" si="37"/>
        <v>0</v>
      </c>
      <c r="AH120" s="406">
        <f t="shared" si="37"/>
        <v>0</v>
      </c>
      <c r="AI120" s="406">
        <f t="shared" si="37"/>
        <v>0</v>
      </c>
      <c r="AJ120" s="406">
        <f t="shared" si="37"/>
        <v>0</v>
      </c>
      <c r="AK120" s="406">
        <f t="shared" si="37"/>
        <v>0</v>
      </c>
      <c r="AL120" s="406">
        <f t="shared" si="37"/>
        <v>0</v>
      </c>
      <c r="AM120" s="406">
        <f t="shared" si="37"/>
        <v>0</v>
      </c>
      <c r="AN120" s="406">
        <f t="shared" si="37"/>
        <v>0</v>
      </c>
      <c r="AO120" s="301"/>
      <c r="AP120" s="302"/>
    </row>
    <row r="121" spans="1:42" s="61" customFormat="1" ht="22.5" customHeight="1" x14ac:dyDescent="0.35">
      <c r="A121" s="144" t="b">
        <f t="shared" si="6"/>
        <v>1</v>
      </c>
      <c r="B121" s="145"/>
      <c r="C121" s="405" t="str">
        <f t="shared" si="7"/>
        <v/>
      </c>
      <c r="D121" s="406">
        <f t="shared" ref="D121" si="38">D33*D77</f>
        <v>0</v>
      </c>
      <c r="E121" s="406">
        <f t="shared" ref="E121:AN121" si="39">E33*E77</f>
        <v>0</v>
      </c>
      <c r="F121" s="406">
        <f t="shared" si="39"/>
        <v>0</v>
      </c>
      <c r="G121" s="406">
        <f t="shared" si="39"/>
        <v>0</v>
      </c>
      <c r="H121" s="406">
        <f t="shared" si="39"/>
        <v>0</v>
      </c>
      <c r="I121" s="406">
        <f t="shared" si="39"/>
        <v>0</v>
      </c>
      <c r="J121" s="406">
        <f t="shared" si="39"/>
        <v>0</v>
      </c>
      <c r="K121" s="406">
        <f t="shared" si="39"/>
        <v>0</v>
      </c>
      <c r="L121" s="406">
        <f t="shared" si="39"/>
        <v>0</v>
      </c>
      <c r="M121" s="406">
        <f t="shared" si="39"/>
        <v>0</v>
      </c>
      <c r="N121" s="406">
        <f t="shared" si="39"/>
        <v>0</v>
      </c>
      <c r="O121" s="406">
        <f t="shared" si="39"/>
        <v>0</v>
      </c>
      <c r="P121" s="406">
        <f t="shared" si="39"/>
        <v>0</v>
      </c>
      <c r="Q121" s="406">
        <f t="shared" si="39"/>
        <v>0</v>
      </c>
      <c r="R121" s="406">
        <f t="shared" si="39"/>
        <v>0</v>
      </c>
      <c r="S121" s="406">
        <f t="shared" si="39"/>
        <v>0</v>
      </c>
      <c r="T121" s="406">
        <f t="shared" si="39"/>
        <v>0</v>
      </c>
      <c r="U121" s="406">
        <f t="shared" si="39"/>
        <v>0</v>
      </c>
      <c r="V121" s="406">
        <f t="shared" si="39"/>
        <v>0</v>
      </c>
      <c r="W121" s="406">
        <f t="shared" si="39"/>
        <v>0</v>
      </c>
      <c r="X121" s="406">
        <f t="shared" si="39"/>
        <v>0</v>
      </c>
      <c r="Y121" s="406">
        <f t="shared" si="39"/>
        <v>0</v>
      </c>
      <c r="Z121" s="406">
        <f t="shared" si="39"/>
        <v>0</v>
      </c>
      <c r="AA121" s="406">
        <f t="shared" si="39"/>
        <v>0</v>
      </c>
      <c r="AB121" s="406">
        <f t="shared" si="39"/>
        <v>0</v>
      </c>
      <c r="AC121" s="406">
        <f t="shared" si="39"/>
        <v>0</v>
      </c>
      <c r="AD121" s="406">
        <f t="shared" si="39"/>
        <v>0</v>
      </c>
      <c r="AE121" s="406">
        <f t="shared" si="39"/>
        <v>0</v>
      </c>
      <c r="AF121" s="406">
        <f t="shared" si="39"/>
        <v>0</v>
      </c>
      <c r="AG121" s="406">
        <f t="shared" si="39"/>
        <v>0</v>
      </c>
      <c r="AH121" s="406">
        <f t="shared" si="39"/>
        <v>0</v>
      </c>
      <c r="AI121" s="406">
        <f t="shared" si="39"/>
        <v>0</v>
      </c>
      <c r="AJ121" s="406">
        <f t="shared" si="39"/>
        <v>0</v>
      </c>
      <c r="AK121" s="406">
        <f t="shared" si="39"/>
        <v>0</v>
      </c>
      <c r="AL121" s="406">
        <f t="shared" si="39"/>
        <v>0</v>
      </c>
      <c r="AM121" s="406">
        <f t="shared" si="39"/>
        <v>0</v>
      </c>
      <c r="AN121" s="406">
        <f t="shared" si="39"/>
        <v>0</v>
      </c>
      <c r="AO121" s="301"/>
      <c r="AP121" s="302"/>
    </row>
    <row r="122" spans="1:42" s="61" customFormat="1" ht="22.5" customHeight="1" x14ac:dyDescent="0.35">
      <c r="A122" s="144" t="b">
        <f t="shared" si="6"/>
        <v>1</v>
      </c>
      <c r="B122" s="145"/>
      <c r="C122" s="405" t="str">
        <f t="shared" si="7"/>
        <v/>
      </c>
      <c r="D122" s="406">
        <f t="shared" ref="D122" si="40">D34*D78</f>
        <v>0</v>
      </c>
      <c r="E122" s="406">
        <f t="shared" ref="E122:AN122" si="41">E34*E78</f>
        <v>0</v>
      </c>
      <c r="F122" s="406">
        <f t="shared" si="41"/>
        <v>0</v>
      </c>
      <c r="G122" s="406">
        <f t="shared" si="41"/>
        <v>0</v>
      </c>
      <c r="H122" s="406">
        <f t="shared" si="41"/>
        <v>0</v>
      </c>
      <c r="I122" s="406">
        <f t="shared" si="41"/>
        <v>0</v>
      </c>
      <c r="J122" s="406">
        <f t="shared" si="41"/>
        <v>0</v>
      </c>
      <c r="K122" s="406">
        <f t="shared" si="41"/>
        <v>0</v>
      </c>
      <c r="L122" s="406">
        <f t="shared" si="41"/>
        <v>0</v>
      </c>
      <c r="M122" s="406">
        <f t="shared" si="41"/>
        <v>0</v>
      </c>
      <c r="N122" s="406">
        <f t="shared" si="41"/>
        <v>0</v>
      </c>
      <c r="O122" s="406">
        <f t="shared" si="41"/>
        <v>0</v>
      </c>
      <c r="P122" s="406">
        <f t="shared" si="41"/>
        <v>0</v>
      </c>
      <c r="Q122" s="406">
        <f t="shared" si="41"/>
        <v>0</v>
      </c>
      <c r="R122" s="406">
        <f t="shared" si="41"/>
        <v>0</v>
      </c>
      <c r="S122" s="406">
        <f t="shared" si="41"/>
        <v>0</v>
      </c>
      <c r="T122" s="406">
        <f t="shared" si="41"/>
        <v>0</v>
      </c>
      <c r="U122" s="406">
        <f t="shared" si="41"/>
        <v>0</v>
      </c>
      <c r="V122" s="406">
        <f t="shared" si="41"/>
        <v>0</v>
      </c>
      <c r="W122" s="406">
        <f t="shared" si="41"/>
        <v>0</v>
      </c>
      <c r="X122" s="406">
        <f t="shared" si="41"/>
        <v>0</v>
      </c>
      <c r="Y122" s="406">
        <f t="shared" si="41"/>
        <v>0</v>
      </c>
      <c r="Z122" s="406">
        <f t="shared" si="41"/>
        <v>0</v>
      </c>
      <c r="AA122" s="406">
        <f t="shared" si="41"/>
        <v>0</v>
      </c>
      <c r="AB122" s="406">
        <f t="shared" si="41"/>
        <v>0</v>
      </c>
      <c r="AC122" s="406">
        <f t="shared" si="41"/>
        <v>0</v>
      </c>
      <c r="AD122" s="406">
        <f t="shared" si="41"/>
        <v>0</v>
      </c>
      <c r="AE122" s="406">
        <f t="shared" si="41"/>
        <v>0</v>
      </c>
      <c r="AF122" s="406">
        <f t="shared" si="41"/>
        <v>0</v>
      </c>
      <c r="AG122" s="406">
        <f t="shared" si="41"/>
        <v>0</v>
      </c>
      <c r="AH122" s="406">
        <f t="shared" si="41"/>
        <v>0</v>
      </c>
      <c r="AI122" s="406">
        <f t="shared" si="41"/>
        <v>0</v>
      </c>
      <c r="AJ122" s="406">
        <f t="shared" si="41"/>
        <v>0</v>
      </c>
      <c r="AK122" s="406">
        <f t="shared" si="41"/>
        <v>0</v>
      </c>
      <c r="AL122" s="406">
        <f t="shared" si="41"/>
        <v>0</v>
      </c>
      <c r="AM122" s="406">
        <f t="shared" si="41"/>
        <v>0</v>
      </c>
      <c r="AN122" s="406">
        <f t="shared" si="41"/>
        <v>0</v>
      </c>
      <c r="AO122" s="301"/>
      <c r="AP122" s="302"/>
    </row>
    <row r="123" spans="1:42" s="61" customFormat="1" ht="22.5" customHeight="1" x14ac:dyDescent="0.35">
      <c r="A123" s="144" t="b">
        <f t="shared" si="6"/>
        <v>1</v>
      </c>
      <c r="B123" s="145"/>
      <c r="C123" s="405" t="str">
        <f t="shared" si="7"/>
        <v/>
      </c>
      <c r="D123" s="406">
        <f t="shared" ref="D123" si="42">D35*D79</f>
        <v>0</v>
      </c>
      <c r="E123" s="406">
        <f t="shared" ref="E123:AN123" si="43">E35*E79</f>
        <v>0</v>
      </c>
      <c r="F123" s="406">
        <f t="shared" si="43"/>
        <v>0</v>
      </c>
      <c r="G123" s="406">
        <f t="shared" si="43"/>
        <v>0</v>
      </c>
      <c r="H123" s="406">
        <f t="shared" si="43"/>
        <v>0</v>
      </c>
      <c r="I123" s="406">
        <f t="shared" si="43"/>
        <v>0</v>
      </c>
      <c r="J123" s="406">
        <f t="shared" si="43"/>
        <v>0</v>
      </c>
      <c r="K123" s="406">
        <f t="shared" si="43"/>
        <v>0</v>
      </c>
      <c r="L123" s="406">
        <f t="shared" si="43"/>
        <v>0</v>
      </c>
      <c r="M123" s="406">
        <f t="shared" si="43"/>
        <v>0</v>
      </c>
      <c r="N123" s="406">
        <f t="shared" si="43"/>
        <v>0</v>
      </c>
      <c r="O123" s="406">
        <f t="shared" si="43"/>
        <v>0</v>
      </c>
      <c r="P123" s="406">
        <f t="shared" si="43"/>
        <v>0</v>
      </c>
      <c r="Q123" s="406">
        <f t="shared" si="43"/>
        <v>0</v>
      </c>
      <c r="R123" s="406">
        <f t="shared" si="43"/>
        <v>0</v>
      </c>
      <c r="S123" s="406">
        <f t="shared" si="43"/>
        <v>0</v>
      </c>
      <c r="T123" s="406">
        <f t="shared" si="43"/>
        <v>0</v>
      </c>
      <c r="U123" s="406">
        <f t="shared" si="43"/>
        <v>0</v>
      </c>
      <c r="V123" s="406">
        <f t="shared" si="43"/>
        <v>0</v>
      </c>
      <c r="W123" s="406">
        <f t="shared" si="43"/>
        <v>0</v>
      </c>
      <c r="X123" s="406">
        <f t="shared" si="43"/>
        <v>0</v>
      </c>
      <c r="Y123" s="406">
        <f t="shared" si="43"/>
        <v>0</v>
      </c>
      <c r="Z123" s="406">
        <f t="shared" si="43"/>
        <v>0</v>
      </c>
      <c r="AA123" s="406">
        <f t="shared" si="43"/>
        <v>0</v>
      </c>
      <c r="AB123" s="406">
        <f t="shared" si="43"/>
        <v>0</v>
      </c>
      <c r="AC123" s="406">
        <f t="shared" si="43"/>
        <v>0</v>
      </c>
      <c r="AD123" s="406">
        <f t="shared" si="43"/>
        <v>0</v>
      </c>
      <c r="AE123" s="406">
        <f t="shared" si="43"/>
        <v>0</v>
      </c>
      <c r="AF123" s="406">
        <f t="shared" si="43"/>
        <v>0</v>
      </c>
      <c r="AG123" s="406">
        <f t="shared" si="43"/>
        <v>0</v>
      </c>
      <c r="AH123" s="406">
        <f t="shared" si="43"/>
        <v>0</v>
      </c>
      <c r="AI123" s="406">
        <f t="shared" si="43"/>
        <v>0</v>
      </c>
      <c r="AJ123" s="406">
        <f t="shared" si="43"/>
        <v>0</v>
      </c>
      <c r="AK123" s="406">
        <f t="shared" si="43"/>
        <v>0</v>
      </c>
      <c r="AL123" s="406">
        <f t="shared" si="43"/>
        <v>0</v>
      </c>
      <c r="AM123" s="406">
        <f t="shared" si="43"/>
        <v>0</v>
      </c>
      <c r="AN123" s="406">
        <f t="shared" si="43"/>
        <v>0</v>
      </c>
      <c r="AO123" s="301"/>
      <c r="AP123" s="302"/>
    </row>
    <row r="124" spans="1:42" s="61" customFormat="1" ht="22.5" customHeight="1" x14ac:dyDescent="0.35">
      <c r="A124" s="144" t="b">
        <f t="shared" si="6"/>
        <v>1</v>
      </c>
      <c r="B124" s="145"/>
      <c r="C124" s="405" t="str">
        <f t="shared" si="7"/>
        <v/>
      </c>
      <c r="D124" s="406">
        <f t="shared" ref="D124" si="44">D36*D80</f>
        <v>0</v>
      </c>
      <c r="E124" s="406">
        <f t="shared" ref="E124:AN124" si="45">E36*E80</f>
        <v>0</v>
      </c>
      <c r="F124" s="406">
        <f t="shared" si="45"/>
        <v>0</v>
      </c>
      <c r="G124" s="406">
        <f t="shared" si="45"/>
        <v>0</v>
      </c>
      <c r="H124" s="406">
        <f t="shared" si="45"/>
        <v>0</v>
      </c>
      <c r="I124" s="406">
        <f t="shared" si="45"/>
        <v>0</v>
      </c>
      <c r="J124" s="406">
        <f t="shared" si="45"/>
        <v>0</v>
      </c>
      <c r="K124" s="406">
        <f t="shared" si="45"/>
        <v>0</v>
      </c>
      <c r="L124" s="406">
        <f t="shared" si="45"/>
        <v>0</v>
      </c>
      <c r="M124" s="406">
        <f t="shared" si="45"/>
        <v>0</v>
      </c>
      <c r="N124" s="406">
        <f t="shared" si="45"/>
        <v>0</v>
      </c>
      <c r="O124" s="406">
        <f t="shared" si="45"/>
        <v>0</v>
      </c>
      <c r="P124" s="406">
        <f t="shared" si="45"/>
        <v>0</v>
      </c>
      <c r="Q124" s="406">
        <f t="shared" si="45"/>
        <v>0</v>
      </c>
      <c r="R124" s="406">
        <f t="shared" si="45"/>
        <v>0</v>
      </c>
      <c r="S124" s="406">
        <f t="shared" si="45"/>
        <v>0</v>
      </c>
      <c r="T124" s="406">
        <f t="shared" si="45"/>
        <v>0</v>
      </c>
      <c r="U124" s="406">
        <f t="shared" si="45"/>
        <v>0</v>
      </c>
      <c r="V124" s="406">
        <f t="shared" si="45"/>
        <v>0</v>
      </c>
      <c r="W124" s="406">
        <f t="shared" si="45"/>
        <v>0</v>
      </c>
      <c r="X124" s="406">
        <f t="shared" si="45"/>
        <v>0</v>
      </c>
      <c r="Y124" s="406">
        <f t="shared" si="45"/>
        <v>0</v>
      </c>
      <c r="Z124" s="406">
        <f t="shared" si="45"/>
        <v>0</v>
      </c>
      <c r="AA124" s="406">
        <f t="shared" si="45"/>
        <v>0</v>
      </c>
      <c r="AB124" s="406">
        <f t="shared" si="45"/>
        <v>0</v>
      </c>
      <c r="AC124" s="406">
        <f t="shared" si="45"/>
        <v>0</v>
      </c>
      <c r="AD124" s="406">
        <f t="shared" si="45"/>
        <v>0</v>
      </c>
      <c r="AE124" s="406">
        <f t="shared" si="45"/>
        <v>0</v>
      </c>
      <c r="AF124" s="406">
        <f t="shared" si="45"/>
        <v>0</v>
      </c>
      <c r="AG124" s="406">
        <f t="shared" si="45"/>
        <v>0</v>
      </c>
      <c r="AH124" s="406">
        <f t="shared" si="45"/>
        <v>0</v>
      </c>
      <c r="AI124" s="406">
        <f t="shared" si="45"/>
        <v>0</v>
      </c>
      <c r="AJ124" s="406">
        <f t="shared" si="45"/>
        <v>0</v>
      </c>
      <c r="AK124" s="406">
        <f t="shared" si="45"/>
        <v>0</v>
      </c>
      <c r="AL124" s="406">
        <f t="shared" si="45"/>
        <v>0</v>
      </c>
      <c r="AM124" s="406">
        <f t="shared" si="45"/>
        <v>0</v>
      </c>
      <c r="AN124" s="406">
        <f t="shared" si="45"/>
        <v>0</v>
      </c>
      <c r="AO124" s="301"/>
      <c r="AP124" s="302"/>
    </row>
    <row r="125" spans="1:42" s="61" customFormat="1" ht="22.5" customHeight="1" x14ac:dyDescent="0.35">
      <c r="A125" s="144" t="b">
        <f t="shared" si="6"/>
        <v>1</v>
      </c>
      <c r="B125" s="145"/>
      <c r="C125" s="405" t="str">
        <f t="shared" si="7"/>
        <v/>
      </c>
      <c r="D125" s="406">
        <f t="shared" ref="D125" si="46">D37*D81</f>
        <v>0</v>
      </c>
      <c r="E125" s="406">
        <f t="shared" ref="E125:AN125" si="47">E37*E81</f>
        <v>0</v>
      </c>
      <c r="F125" s="406">
        <f t="shared" si="47"/>
        <v>0</v>
      </c>
      <c r="G125" s="406">
        <f t="shared" si="47"/>
        <v>0</v>
      </c>
      <c r="H125" s="406">
        <f t="shared" si="47"/>
        <v>0</v>
      </c>
      <c r="I125" s="406">
        <f t="shared" si="47"/>
        <v>0</v>
      </c>
      <c r="J125" s="406">
        <f t="shared" si="47"/>
        <v>0</v>
      </c>
      <c r="K125" s="406">
        <f t="shared" si="47"/>
        <v>0</v>
      </c>
      <c r="L125" s="406">
        <f t="shared" si="47"/>
        <v>0</v>
      </c>
      <c r="M125" s="406">
        <f t="shared" si="47"/>
        <v>0</v>
      </c>
      <c r="N125" s="406">
        <f t="shared" si="47"/>
        <v>0</v>
      </c>
      <c r="O125" s="406">
        <f t="shared" si="47"/>
        <v>0</v>
      </c>
      <c r="P125" s="406">
        <f t="shared" si="47"/>
        <v>0</v>
      </c>
      <c r="Q125" s="406">
        <f t="shared" si="47"/>
        <v>0</v>
      </c>
      <c r="R125" s="406">
        <f t="shared" si="47"/>
        <v>0</v>
      </c>
      <c r="S125" s="406">
        <f t="shared" si="47"/>
        <v>0</v>
      </c>
      <c r="T125" s="406">
        <f t="shared" si="47"/>
        <v>0</v>
      </c>
      <c r="U125" s="406">
        <f t="shared" si="47"/>
        <v>0</v>
      </c>
      <c r="V125" s="406">
        <f t="shared" si="47"/>
        <v>0</v>
      </c>
      <c r="W125" s="406">
        <f t="shared" si="47"/>
        <v>0</v>
      </c>
      <c r="X125" s="406">
        <f t="shared" si="47"/>
        <v>0</v>
      </c>
      <c r="Y125" s="406">
        <f t="shared" si="47"/>
        <v>0</v>
      </c>
      <c r="Z125" s="406">
        <f t="shared" si="47"/>
        <v>0</v>
      </c>
      <c r="AA125" s="406">
        <f t="shared" si="47"/>
        <v>0</v>
      </c>
      <c r="AB125" s="406">
        <f t="shared" si="47"/>
        <v>0</v>
      </c>
      <c r="AC125" s="406">
        <f t="shared" si="47"/>
        <v>0</v>
      </c>
      <c r="AD125" s="406">
        <f t="shared" si="47"/>
        <v>0</v>
      </c>
      <c r="AE125" s="406">
        <f t="shared" si="47"/>
        <v>0</v>
      </c>
      <c r="AF125" s="406">
        <f t="shared" si="47"/>
        <v>0</v>
      </c>
      <c r="AG125" s="406">
        <f t="shared" si="47"/>
        <v>0</v>
      </c>
      <c r="AH125" s="406">
        <f t="shared" si="47"/>
        <v>0</v>
      </c>
      <c r="AI125" s="406">
        <f t="shared" si="47"/>
        <v>0</v>
      </c>
      <c r="AJ125" s="406">
        <f t="shared" si="47"/>
        <v>0</v>
      </c>
      <c r="AK125" s="406">
        <f t="shared" si="47"/>
        <v>0</v>
      </c>
      <c r="AL125" s="406">
        <f t="shared" si="47"/>
        <v>0</v>
      </c>
      <c r="AM125" s="406">
        <f t="shared" si="47"/>
        <v>0</v>
      </c>
      <c r="AN125" s="406">
        <f t="shared" si="47"/>
        <v>0</v>
      </c>
      <c r="AO125" s="301"/>
      <c r="AP125" s="302"/>
    </row>
    <row r="126" spans="1:42" s="61" customFormat="1" ht="22.5" customHeight="1" x14ac:dyDescent="0.35">
      <c r="A126" s="144" t="b">
        <f t="shared" si="6"/>
        <v>1</v>
      </c>
      <c r="B126" s="145"/>
      <c r="C126" s="405" t="str">
        <f t="shared" si="7"/>
        <v/>
      </c>
      <c r="D126" s="406">
        <f t="shared" ref="D126" si="48">D38*D82</f>
        <v>0</v>
      </c>
      <c r="E126" s="406">
        <f t="shared" ref="E126:AN126" si="49">E38*E82</f>
        <v>0</v>
      </c>
      <c r="F126" s="406">
        <f t="shared" si="49"/>
        <v>0</v>
      </c>
      <c r="G126" s="406">
        <f t="shared" si="49"/>
        <v>0</v>
      </c>
      <c r="H126" s="406">
        <f t="shared" si="49"/>
        <v>0</v>
      </c>
      <c r="I126" s="406">
        <f t="shared" si="49"/>
        <v>0</v>
      </c>
      <c r="J126" s="406">
        <f t="shared" si="49"/>
        <v>0</v>
      </c>
      <c r="K126" s="406">
        <f t="shared" si="49"/>
        <v>0</v>
      </c>
      <c r="L126" s="406">
        <f t="shared" si="49"/>
        <v>0</v>
      </c>
      <c r="M126" s="406">
        <f t="shared" si="49"/>
        <v>0</v>
      </c>
      <c r="N126" s="406">
        <f t="shared" si="49"/>
        <v>0</v>
      </c>
      <c r="O126" s="406">
        <f t="shared" si="49"/>
        <v>0</v>
      </c>
      <c r="P126" s="406">
        <f t="shared" si="49"/>
        <v>0</v>
      </c>
      <c r="Q126" s="406">
        <f t="shared" si="49"/>
        <v>0</v>
      </c>
      <c r="R126" s="406">
        <f t="shared" si="49"/>
        <v>0</v>
      </c>
      <c r="S126" s="406">
        <f t="shared" si="49"/>
        <v>0</v>
      </c>
      <c r="T126" s="406">
        <f t="shared" si="49"/>
        <v>0</v>
      </c>
      <c r="U126" s="406">
        <f t="shared" si="49"/>
        <v>0</v>
      </c>
      <c r="V126" s="406">
        <f t="shared" si="49"/>
        <v>0</v>
      </c>
      <c r="W126" s="406">
        <f t="shared" si="49"/>
        <v>0</v>
      </c>
      <c r="X126" s="406">
        <f t="shared" si="49"/>
        <v>0</v>
      </c>
      <c r="Y126" s="406">
        <f t="shared" si="49"/>
        <v>0</v>
      </c>
      <c r="Z126" s="406">
        <f t="shared" si="49"/>
        <v>0</v>
      </c>
      <c r="AA126" s="406">
        <f t="shared" si="49"/>
        <v>0</v>
      </c>
      <c r="AB126" s="406">
        <f t="shared" si="49"/>
        <v>0</v>
      </c>
      <c r="AC126" s="406">
        <f t="shared" si="49"/>
        <v>0</v>
      </c>
      <c r="AD126" s="406">
        <f t="shared" si="49"/>
        <v>0</v>
      </c>
      <c r="AE126" s="406">
        <f t="shared" si="49"/>
        <v>0</v>
      </c>
      <c r="AF126" s="406">
        <f t="shared" si="49"/>
        <v>0</v>
      </c>
      <c r="AG126" s="406">
        <f t="shared" si="49"/>
        <v>0</v>
      </c>
      <c r="AH126" s="406">
        <f t="shared" si="49"/>
        <v>0</v>
      </c>
      <c r="AI126" s="406">
        <f t="shared" si="49"/>
        <v>0</v>
      </c>
      <c r="AJ126" s="406">
        <f t="shared" si="49"/>
        <v>0</v>
      </c>
      <c r="AK126" s="406">
        <f t="shared" si="49"/>
        <v>0</v>
      </c>
      <c r="AL126" s="406">
        <f t="shared" si="49"/>
        <v>0</v>
      </c>
      <c r="AM126" s="406">
        <f t="shared" si="49"/>
        <v>0</v>
      </c>
      <c r="AN126" s="406">
        <f t="shared" si="49"/>
        <v>0</v>
      </c>
      <c r="AO126" s="301"/>
      <c r="AP126" s="302"/>
    </row>
    <row r="127" spans="1:42" s="61" customFormat="1" ht="22.5" customHeight="1" x14ac:dyDescent="0.35">
      <c r="A127" s="144" t="b">
        <f t="shared" si="6"/>
        <v>1</v>
      </c>
      <c r="B127" s="145"/>
      <c r="C127" s="405" t="str">
        <f t="shared" si="7"/>
        <v/>
      </c>
      <c r="D127" s="406">
        <f t="shared" ref="D127" si="50">D39*D83</f>
        <v>0</v>
      </c>
      <c r="E127" s="406">
        <f t="shared" ref="E127:AN127" si="51">E39*E83</f>
        <v>0</v>
      </c>
      <c r="F127" s="406">
        <f t="shared" si="51"/>
        <v>0</v>
      </c>
      <c r="G127" s="406">
        <f t="shared" si="51"/>
        <v>0</v>
      </c>
      <c r="H127" s="406">
        <f t="shared" si="51"/>
        <v>0</v>
      </c>
      <c r="I127" s="406">
        <f t="shared" si="51"/>
        <v>0</v>
      </c>
      <c r="J127" s="406">
        <f t="shared" si="51"/>
        <v>0</v>
      </c>
      <c r="K127" s="406">
        <f t="shared" si="51"/>
        <v>0</v>
      </c>
      <c r="L127" s="406">
        <f t="shared" si="51"/>
        <v>0</v>
      </c>
      <c r="M127" s="406">
        <f t="shared" si="51"/>
        <v>0</v>
      </c>
      <c r="N127" s="406">
        <f t="shared" si="51"/>
        <v>0</v>
      </c>
      <c r="O127" s="406">
        <f t="shared" si="51"/>
        <v>0</v>
      </c>
      <c r="P127" s="406">
        <f t="shared" si="51"/>
        <v>0</v>
      </c>
      <c r="Q127" s="406">
        <f t="shared" si="51"/>
        <v>0</v>
      </c>
      <c r="R127" s="406">
        <f t="shared" si="51"/>
        <v>0</v>
      </c>
      <c r="S127" s="406">
        <f t="shared" si="51"/>
        <v>0</v>
      </c>
      <c r="T127" s="406">
        <f t="shared" si="51"/>
        <v>0</v>
      </c>
      <c r="U127" s="406">
        <f t="shared" si="51"/>
        <v>0</v>
      </c>
      <c r="V127" s="406">
        <f t="shared" si="51"/>
        <v>0</v>
      </c>
      <c r="W127" s="406">
        <f t="shared" si="51"/>
        <v>0</v>
      </c>
      <c r="X127" s="406">
        <f t="shared" si="51"/>
        <v>0</v>
      </c>
      <c r="Y127" s="406">
        <f t="shared" si="51"/>
        <v>0</v>
      </c>
      <c r="Z127" s="406">
        <f t="shared" si="51"/>
        <v>0</v>
      </c>
      <c r="AA127" s="406">
        <f t="shared" si="51"/>
        <v>0</v>
      </c>
      <c r="AB127" s="406">
        <f t="shared" si="51"/>
        <v>0</v>
      </c>
      <c r="AC127" s="406">
        <f t="shared" si="51"/>
        <v>0</v>
      </c>
      <c r="AD127" s="406">
        <f t="shared" si="51"/>
        <v>0</v>
      </c>
      <c r="AE127" s="406">
        <f t="shared" si="51"/>
        <v>0</v>
      </c>
      <c r="AF127" s="406">
        <f t="shared" si="51"/>
        <v>0</v>
      </c>
      <c r="AG127" s="406">
        <f t="shared" si="51"/>
        <v>0</v>
      </c>
      <c r="AH127" s="406">
        <f t="shared" si="51"/>
        <v>0</v>
      </c>
      <c r="AI127" s="406">
        <f t="shared" si="51"/>
        <v>0</v>
      </c>
      <c r="AJ127" s="406">
        <f t="shared" si="51"/>
        <v>0</v>
      </c>
      <c r="AK127" s="406">
        <f t="shared" si="51"/>
        <v>0</v>
      </c>
      <c r="AL127" s="406">
        <f t="shared" si="51"/>
        <v>0</v>
      </c>
      <c r="AM127" s="406">
        <f t="shared" si="51"/>
        <v>0</v>
      </c>
      <c r="AN127" s="406">
        <f t="shared" si="51"/>
        <v>0</v>
      </c>
      <c r="AO127" s="301"/>
      <c r="AP127" s="302"/>
    </row>
    <row r="128" spans="1:42" s="61" customFormat="1" ht="22.5" customHeight="1" x14ac:dyDescent="0.35">
      <c r="A128" s="144" t="b">
        <f t="shared" si="6"/>
        <v>1</v>
      </c>
      <c r="B128" s="145"/>
      <c r="C128" s="405" t="str">
        <f t="shared" si="7"/>
        <v/>
      </c>
      <c r="D128" s="406">
        <f t="shared" ref="D128" si="52">D40*D84</f>
        <v>0</v>
      </c>
      <c r="E128" s="406">
        <f t="shared" ref="E128:AN128" si="53">E40*E84</f>
        <v>0</v>
      </c>
      <c r="F128" s="406">
        <f t="shared" si="53"/>
        <v>0</v>
      </c>
      <c r="G128" s="406">
        <f t="shared" si="53"/>
        <v>0</v>
      </c>
      <c r="H128" s="406">
        <f t="shared" si="53"/>
        <v>0</v>
      </c>
      <c r="I128" s="406">
        <f t="shared" si="53"/>
        <v>0</v>
      </c>
      <c r="J128" s="406">
        <f t="shared" si="53"/>
        <v>0</v>
      </c>
      <c r="K128" s="406">
        <f t="shared" si="53"/>
        <v>0</v>
      </c>
      <c r="L128" s="406">
        <f t="shared" si="53"/>
        <v>0</v>
      </c>
      <c r="M128" s="406">
        <f t="shared" si="53"/>
        <v>0</v>
      </c>
      <c r="N128" s="406">
        <f t="shared" si="53"/>
        <v>0</v>
      </c>
      <c r="O128" s="406">
        <f t="shared" si="53"/>
        <v>0</v>
      </c>
      <c r="P128" s="406">
        <f t="shared" si="53"/>
        <v>0</v>
      </c>
      <c r="Q128" s="406">
        <f t="shared" si="53"/>
        <v>0</v>
      </c>
      <c r="R128" s="406">
        <f t="shared" si="53"/>
        <v>0</v>
      </c>
      <c r="S128" s="406">
        <f t="shared" si="53"/>
        <v>0</v>
      </c>
      <c r="T128" s="406">
        <f t="shared" si="53"/>
        <v>0</v>
      </c>
      <c r="U128" s="406">
        <f t="shared" si="53"/>
        <v>0</v>
      </c>
      <c r="V128" s="406">
        <f t="shared" si="53"/>
        <v>0</v>
      </c>
      <c r="W128" s="406">
        <f t="shared" si="53"/>
        <v>0</v>
      </c>
      <c r="X128" s="406">
        <f t="shared" si="53"/>
        <v>0</v>
      </c>
      <c r="Y128" s="406">
        <f t="shared" si="53"/>
        <v>0</v>
      </c>
      <c r="Z128" s="406">
        <f t="shared" si="53"/>
        <v>0</v>
      </c>
      <c r="AA128" s="406">
        <f t="shared" si="53"/>
        <v>0</v>
      </c>
      <c r="AB128" s="406">
        <f t="shared" si="53"/>
        <v>0</v>
      </c>
      <c r="AC128" s="406">
        <f t="shared" si="53"/>
        <v>0</v>
      </c>
      <c r="AD128" s="406">
        <f t="shared" si="53"/>
        <v>0</v>
      </c>
      <c r="AE128" s="406">
        <f t="shared" si="53"/>
        <v>0</v>
      </c>
      <c r="AF128" s="406">
        <f t="shared" si="53"/>
        <v>0</v>
      </c>
      <c r="AG128" s="406">
        <f t="shared" si="53"/>
        <v>0</v>
      </c>
      <c r="AH128" s="406">
        <f t="shared" si="53"/>
        <v>0</v>
      </c>
      <c r="AI128" s="406">
        <f t="shared" si="53"/>
        <v>0</v>
      </c>
      <c r="AJ128" s="406">
        <f t="shared" si="53"/>
        <v>0</v>
      </c>
      <c r="AK128" s="406">
        <f t="shared" si="53"/>
        <v>0</v>
      </c>
      <c r="AL128" s="406">
        <f t="shared" si="53"/>
        <v>0</v>
      </c>
      <c r="AM128" s="406">
        <f t="shared" si="53"/>
        <v>0</v>
      </c>
      <c r="AN128" s="406">
        <f t="shared" si="53"/>
        <v>0</v>
      </c>
      <c r="AO128" s="301"/>
      <c r="AP128" s="302"/>
    </row>
    <row r="129" spans="1:42" s="61" customFormat="1" ht="22.5" customHeight="1" x14ac:dyDescent="0.35">
      <c r="A129" s="144" t="b">
        <f t="shared" si="6"/>
        <v>1</v>
      </c>
      <c r="B129" s="145"/>
      <c r="C129" s="405" t="str">
        <f t="shared" si="7"/>
        <v/>
      </c>
      <c r="D129" s="406">
        <f t="shared" ref="D129" si="54">D41*D85</f>
        <v>0</v>
      </c>
      <c r="E129" s="406">
        <f t="shared" ref="E129:AN129" si="55">E41*E85</f>
        <v>0</v>
      </c>
      <c r="F129" s="406">
        <f t="shared" si="55"/>
        <v>0</v>
      </c>
      <c r="G129" s="406">
        <f t="shared" si="55"/>
        <v>0</v>
      </c>
      <c r="H129" s="406">
        <f t="shared" si="55"/>
        <v>0</v>
      </c>
      <c r="I129" s="406">
        <f t="shared" si="55"/>
        <v>0</v>
      </c>
      <c r="J129" s="406">
        <f t="shared" si="55"/>
        <v>0</v>
      </c>
      <c r="K129" s="406">
        <f t="shared" si="55"/>
        <v>0</v>
      </c>
      <c r="L129" s="406">
        <f t="shared" si="55"/>
        <v>0</v>
      </c>
      <c r="M129" s="406">
        <f t="shared" si="55"/>
        <v>0</v>
      </c>
      <c r="N129" s="406">
        <f t="shared" si="55"/>
        <v>0</v>
      </c>
      <c r="O129" s="406">
        <f t="shared" si="55"/>
        <v>0</v>
      </c>
      <c r="P129" s="406">
        <f t="shared" si="55"/>
        <v>0</v>
      </c>
      <c r="Q129" s="406">
        <f t="shared" si="55"/>
        <v>0</v>
      </c>
      <c r="R129" s="406">
        <f t="shared" si="55"/>
        <v>0</v>
      </c>
      <c r="S129" s="406">
        <f t="shared" si="55"/>
        <v>0</v>
      </c>
      <c r="T129" s="406">
        <f t="shared" si="55"/>
        <v>0</v>
      </c>
      <c r="U129" s="406">
        <f t="shared" si="55"/>
        <v>0</v>
      </c>
      <c r="V129" s="406">
        <f t="shared" si="55"/>
        <v>0</v>
      </c>
      <c r="W129" s="406">
        <f t="shared" si="55"/>
        <v>0</v>
      </c>
      <c r="X129" s="406">
        <f t="shared" si="55"/>
        <v>0</v>
      </c>
      <c r="Y129" s="406">
        <f t="shared" si="55"/>
        <v>0</v>
      </c>
      <c r="Z129" s="406">
        <f t="shared" si="55"/>
        <v>0</v>
      </c>
      <c r="AA129" s="406">
        <f t="shared" si="55"/>
        <v>0</v>
      </c>
      <c r="AB129" s="406">
        <f t="shared" si="55"/>
        <v>0</v>
      </c>
      <c r="AC129" s="406">
        <f t="shared" si="55"/>
        <v>0</v>
      </c>
      <c r="AD129" s="406">
        <f t="shared" si="55"/>
        <v>0</v>
      </c>
      <c r="AE129" s="406">
        <f t="shared" si="55"/>
        <v>0</v>
      </c>
      <c r="AF129" s="406">
        <f t="shared" si="55"/>
        <v>0</v>
      </c>
      <c r="AG129" s="406">
        <f t="shared" si="55"/>
        <v>0</v>
      </c>
      <c r="AH129" s="406">
        <f t="shared" si="55"/>
        <v>0</v>
      </c>
      <c r="AI129" s="406">
        <f t="shared" si="55"/>
        <v>0</v>
      </c>
      <c r="AJ129" s="406">
        <f t="shared" si="55"/>
        <v>0</v>
      </c>
      <c r="AK129" s="406">
        <f t="shared" si="55"/>
        <v>0</v>
      </c>
      <c r="AL129" s="406">
        <f t="shared" si="55"/>
        <v>0</v>
      </c>
      <c r="AM129" s="406">
        <f t="shared" si="55"/>
        <v>0</v>
      </c>
      <c r="AN129" s="406">
        <f t="shared" si="55"/>
        <v>0</v>
      </c>
      <c r="AO129" s="301"/>
      <c r="AP129" s="302"/>
    </row>
    <row r="130" spans="1:42" s="61" customFormat="1" ht="22.5" customHeight="1" x14ac:dyDescent="0.35">
      <c r="A130" s="144" t="b">
        <f t="shared" si="6"/>
        <v>1</v>
      </c>
      <c r="B130" s="145"/>
      <c r="C130" s="405" t="str">
        <f t="shared" si="7"/>
        <v/>
      </c>
      <c r="D130" s="406">
        <f t="shared" ref="D130" si="56">D42*D86</f>
        <v>0</v>
      </c>
      <c r="E130" s="406">
        <f t="shared" ref="E130:AN130" si="57">E42*E86</f>
        <v>0</v>
      </c>
      <c r="F130" s="406">
        <f t="shared" si="57"/>
        <v>0</v>
      </c>
      <c r="G130" s="406">
        <f t="shared" si="57"/>
        <v>0</v>
      </c>
      <c r="H130" s="406">
        <f t="shared" si="57"/>
        <v>0</v>
      </c>
      <c r="I130" s="406">
        <f t="shared" si="57"/>
        <v>0</v>
      </c>
      <c r="J130" s="406">
        <f t="shared" si="57"/>
        <v>0</v>
      </c>
      <c r="K130" s="406">
        <f t="shared" si="57"/>
        <v>0</v>
      </c>
      <c r="L130" s="406">
        <f t="shared" si="57"/>
        <v>0</v>
      </c>
      <c r="M130" s="406">
        <f t="shared" si="57"/>
        <v>0</v>
      </c>
      <c r="N130" s="406">
        <f t="shared" si="57"/>
        <v>0</v>
      </c>
      <c r="O130" s="406">
        <f t="shared" si="57"/>
        <v>0</v>
      </c>
      <c r="P130" s="406">
        <f t="shared" si="57"/>
        <v>0</v>
      </c>
      <c r="Q130" s="406">
        <f t="shared" si="57"/>
        <v>0</v>
      </c>
      <c r="R130" s="406">
        <f t="shared" si="57"/>
        <v>0</v>
      </c>
      <c r="S130" s="406">
        <f t="shared" si="57"/>
        <v>0</v>
      </c>
      <c r="T130" s="406">
        <f t="shared" si="57"/>
        <v>0</v>
      </c>
      <c r="U130" s="406">
        <f t="shared" si="57"/>
        <v>0</v>
      </c>
      <c r="V130" s="406">
        <f t="shared" si="57"/>
        <v>0</v>
      </c>
      <c r="W130" s="406">
        <f t="shared" si="57"/>
        <v>0</v>
      </c>
      <c r="X130" s="406">
        <f t="shared" si="57"/>
        <v>0</v>
      </c>
      <c r="Y130" s="406">
        <f t="shared" si="57"/>
        <v>0</v>
      </c>
      <c r="Z130" s="406">
        <f t="shared" si="57"/>
        <v>0</v>
      </c>
      <c r="AA130" s="406">
        <f t="shared" si="57"/>
        <v>0</v>
      </c>
      <c r="AB130" s="406">
        <f t="shared" si="57"/>
        <v>0</v>
      </c>
      <c r="AC130" s="406">
        <f t="shared" si="57"/>
        <v>0</v>
      </c>
      <c r="AD130" s="406">
        <f t="shared" si="57"/>
        <v>0</v>
      </c>
      <c r="AE130" s="406">
        <f t="shared" si="57"/>
        <v>0</v>
      </c>
      <c r="AF130" s="406">
        <f t="shared" si="57"/>
        <v>0</v>
      </c>
      <c r="AG130" s="406">
        <f t="shared" si="57"/>
        <v>0</v>
      </c>
      <c r="AH130" s="406">
        <f t="shared" si="57"/>
        <v>0</v>
      </c>
      <c r="AI130" s="406">
        <f t="shared" si="57"/>
        <v>0</v>
      </c>
      <c r="AJ130" s="406">
        <f t="shared" si="57"/>
        <v>0</v>
      </c>
      <c r="AK130" s="406">
        <f t="shared" si="57"/>
        <v>0</v>
      </c>
      <c r="AL130" s="406">
        <f t="shared" si="57"/>
        <v>0</v>
      </c>
      <c r="AM130" s="406">
        <f t="shared" si="57"/>
        <v>0</v>
      </c>
      <c r="AN130" s="406">
        <f t="shared" si="57"/>
        <v>0</v>
      </c>
      <c r="AO130" s="301"/>
      <c r="AP130" s="302"/>
    </row>
    <row r="131" spans="1:42" s="61" customFormat="1" ht="22.5" customHeight="1" x14ac:dyDescent="0.35">
      <c r="A131" s="144" t="b">
        <f t="shared" si="6"/>
        <v>1</v>
      </c>
      <c r="B131" s="145"/>
      <c r="C131" s="405" t="str">
        <f t="shared" si="7"/>
        <v/>
      </c>
      <c r="D131" s="406">
        <f t="shared" ref="D131" si="58">D43*D87</f>
        <v>0</v>
      </c>
      <c r="E131" s="406">
        <f t="shared" ref="E131:AN131" si="59">E43*E87</f>
        <v>0</v>
      </c>
      <c r="F131" s="406">
        <f t="shared" si="59"/>
        <v>0</v>
      </c>
      <c r="G131" s="406">
        <f t="shared" si="59"/>
        <v>0</v>
      </c>
      <c r="H131" s="406">
        <f t="shared" si="59"/>
        <v>0</v>
      </c>
      <c r="I131" s="406">
        <f t="shared" si="59"/>
        <v>0</v>
      </c>
      <c r="J131" s="406">
        <f t="shared" si="59"/>
        <v>0</v>
      </c>
      <c r="K131" s="406">
        <f t="shared" si="59"/>
        <v>0</v>
      </c>
      <c r="L131" s="406">
        <f t="shared" si="59"/>
        <v>0</v>
      </c>
      <c r="M131" s="406">
        <f t="shared" si="59"/>
        <v>0</v>
      </c>
      <c r="N131" s="406">
        <f t="shared" si="59"/>
        <v>0</v>
      </c>
      <c r="O131" s="406">
        <f t="shared" si="59"/>
        <v>0</v>
      </c>
      <c r="P131" s="406">
        <f t="shared" si="59"/>
        <v>0</v>
      </c>
      <c r="Q131" s="406">
        <f t="shared" si="59"/>
        <v>0</v>
      </c>
      <c r="R131" s="406">
        <f t="shared" si="59"/>
        <v>0</v>
      </c>
      <c r="S131" s="406">
        <f t="shared" si="59"/>
        <v>0</v>
      </c>
      <c r="T131" s="406">
        <f t="shared" si="59"/>
        <v>0</v>
      </c>
      <c r="U131" s="406">
        <f t="shared" si="59"/>
        <v>0</v>
      </c>
      <c r="V131" s="406">
        <f t="shared" si="59"/>
        <v>0</v>
      </c>
      <c r="W131" s="406">
        <f t="shared" si="59"/>
        <v>0</v>
      </c>
      <c r="X131" s="406">
        <f t="shared" si="59"/>
        <v>0</v>
      </c>
      <c r="Y131" s="406">
        <f t="shared" si="59"/>
        <v>0</v>
      </c>
      <c r="Z131" s="406">
        <f t="shared" si="59"/>
        <v>0</v>
      </c>
      <c r="AA131" s="406">
        <f t="shared" si="59"/>
        <v>0</v>
      </c>
      <c r="AB131" s="406">
        <f t="shared" si="59"/>
        <v>0</v>
      </c>
      <c r="AC131" s="406">
        <f t="shared" si="59"/>
        <v>0</v>
      </c>
      <c r="AD131" s="406">
        <f t="shared" si="59"/>
        <v>0</v>
      </c>
      <c r="AE131" s="406">
        <f t="shared" si="59"/>
        <v>0</v>
      </c>
      <c r="AF131" s="406">
        <f t="shared" si="59"/>
        <v>0</v>
      </c>
      <c r="AG131" s="406">
        <f t="shared" si="59"/>
        <v>0</v>
      </c>
      <c r="AH131" s="406">
        <f t="shared" si="59"/>
        <v>0</v>
      </c>
      <c r="AI131" s="406">
        <f t="shared" si="59"/>
        <v>0</v>
      </c>
      <c r="AJ131" s="406">
        <f t="shared" si="59"/>
        <v>0</v>
      </c>
      <c r="AK131" s="406">
        <f t="shared" si="59"/>
        <v>0</v>
      </c>
      <c r="AL131" s="406">
        <f t="shared" si="59"/>
        <v>0</v>
      </c>
      <c r="AM131" s="406">
        <f t="shared" si="59"/>
        <v>0</v>
      </c>
      <c r="AN131" s="406">
        <f t="shared" si="59"/>
        <v>0</v>
      </c>
      <c r="AO131" s="301"/>
      <c r="AP131" s="302"/>
    </row>
    <row r="132" spans="1:42" s="61" customFormat="1" ht="22.5" customHeight="1" x14ac:dyDescent="0.35">
      <c r="A132" s="144" t="b">
        <f t="shared" si="6"/>
        <v>1</v>
      </c>
      <c r="B132" s="145"/>
      <c r="C132" s="405" t="str">
        <f t="shared" si="7"/>
        <v/>
      </c>
      <c r="D132" s="406">
        <f t="shared" ref="D132" si="60">D44*D88</f>
        <v>0</v>
      </c>
      <c r="E132" s="406">
        <f t="shared" ref="E132:AN132" si="61">E44*E88</f>
        <v>0</v>
      </c>
      <c r="F132" s="406">
        <f t="shared" si="61"/>
        <v>0</v>
      </c>
      <c r="G132" s="406">
        <f t="shared" si="61"/>
        <v>0</v>
      </c>
      <c r="H132" s="406">
        <f t="shared" si="61"/>
        <v>0</v>
      </c>
      <c r="I132" s="406">
        <f t="shared" si="61"/>
        <v>0</v>
      </c>
      <c r="J132" s="406">
        <f t="shared" si="61"/>
        <v>0</v>
      </c>
      <c r="K132" s="406">
        <f t="shared" si="61"/>
        <v>0</v>
      </c>
      <c r="L132" s="406">
        <f t="shared" si="61"/>
        <v>0</v>
      </c>
      <c r="M132" s="406">
        <f t="shared" si="61"/>
        <v>0</v>
      </c>
      <c r="N132" s="406">
        <f t="shared" si="61"/>
        <v>0</v>
      </c>
      <c r="O132" s="406">
        <f t="shared" si="61"/>
        <v>0</v>
      </c>
      <c r="P132" s="406">
        <f t="shared" si="61"/>
        <v>0</v>
      </c>
      <c r="Q132" s="406">
        <f t="shared" si="61"/>
        <v>0</v>
      </c>
      <c r="R132" s="406">
        <f t="shared" si="61"/>
        <v>0</v>
      </c>
      <c r="S132" s="406">
        <f t="shared" si="61"/>
        <v>0</v>
      </c>
      <c r="T132" s="406">
        <f t="shared" si="61"/>
        <v>0</v>
      </c>
      <c r="U132" s="406">
        <f t="shared" si="61"/>
        <v>0</v>
      </c>
      <c r="V132" s="406">
        <f t="shared" si="61"/>
        <v>0</v>
      </c>
      <c r="W132" s="406">
        <f t="shared" si="61"/>
        <v>0</v>
      </c>
      <c r="X132" s="406">
        <f t="shared" si="61"/>
        <v>0</v>
      </c>
      <c r="Y132" s="406">
        <f t="shared" si="61"/>
        <v>0</v>
      </c>
      <c r="Z132" s="406">
        <f t="shared" si="61"/>
        <v>0</v>
      </c>
      <c r="AA132" s="406">
        <f t="shared" si="61"/>
        <v>0</v>
      </c>
      <c r="AB132" s="406">
        <f t="shared" si="61"/>
        <v>0</v>
      </c>
      <c r="AC132" s="406">
        <f t="shared" si="61"/>
        <v>0</v>
      </c>
      <c r="AD132" s="406">
        <f t="shared" si="61"/>
        <v>0</v>
      </c>
      <c r="AE132" s="406">
        <f t="shared" si="61"/>
        <v>0</v>
      </c>
      <c r="AF132" s="406">
        <f t="shared" si="61"/>
        <v>0</v>
      </c>
      <c r="AG132" s="406">
        <f t="shared" si="61"/>
        <v>0</v>
      </c>
      <c r="AH132" s="406">
        <f t="shared" si="61"/>
        <v>0</v>
      </c>
      <c r="AI132" s="406">
        <f t="shared" si="61"/>
        <v>0</v>
      </c>
      <c r="AJ132" s="406">
        <f t="shared" si="61"/>
        <v>0</v>
      </c>
      <c r="AK132" s="406">
        <f t="shared" si="61"/>
        <v>0</v>
      </c>
      <c r="AL132" s="406">
        <f t="shared" si="61"/>
        <v>0</v>
      </c>
      <c r="AM132" s="406">
        <f t="shared" si="61"/>
        <v>0</v>
      </c>
      <c r="AN132" s="406">
        <f t="shared" si="61"/>
        <v>0</v>
      </c>
      <c r="AO132" s="301"/>
      <c r="AP132" s="302"/>
    </row>
    <row r="133" spans="1:42" s="61" customFormat="1" ht="22.5" customHeight="1" x14ac:dyDescent="0.35">
      <c r="A133" s="144" t="b">
        <f t="shared" si="6"/>
        <v>1</v>
      </c>
      <c r="B133" s="145"/>
      <c r="C133" s="405" t="str">
        <f t="shared" si="7"/>
        <v/>
      </c>
      <c r="D133" s="406">
        <f t="shared" ref="D133" si="62">D45*D89</f>
        <v>0</v>
      </c>
      <c r="E133" s="406">
        <f t="shared" ref="E133:AN133" si="63">E45*E89</f>
        <v>0</v>
      </c>
      <c r="F133" s="406">
        <f t="shared" si="63"/>
        <v>0</v>
      </c>
      <c r="G133" s="406">
        <f t="shared" si="63"/>
        <v>0</v>
      </c>
      <c r="H133" s="406">
        <f t="shared" si="63"/>
        <v>0</v>
      </c>
      <c r="I133" s="406">
        <f t="shared" si="63"/>
        <v>0</v>
      </c>
      <c r="J133" s="406">
        <f t="shared" si="63"/>
        <v>0</v>
      </c>
      <c r="K133" s="406">
        <f t="shared" si="63"/>
        <v>0</v>
      </c>
      <c r="L133" s="406">
        <f t="shared" si="63"/>
        <v>0</v>
      </c>
      <c r="M133" s="406">
        <f t="shared" si="63"/>
        <v>0</v>
      </c>
      <c r="N133" s="406">
        <f t="shared" si="63"/>
        <v>0</v>
      </c>
      <c r="O133" s="406">
        <f t="shared" si="63"/>
        <v>0</v>
      </c>
      <c r="P133" s="406">
        <f t="shared" si="63"/>
        <v>0</v>
      </c>
      <c r="Q133" s="406">
        <f t="shared" si="63"/>
        <v>0</v>
      </c>
      <c r="R133" s="406">
        <f t="shared" si="63"/>
        <v>0</v>
      </c>
      <c r="S133" s="406">
        <f t="shared" si="63"/>
        <v>0</v>
      </c>
      <c r="T133" s="406">
        <f t="shared" si="63"/>
        <v>0</v>
      </c>
      <c r="U133" s="406">
        <f t="shared" si="63"/>
        <v>0</v>
      </c>
      <c r="V133" s="406">
        <f t="shared" si="63"/>
        <v>0</v>
      </c>
      <c r="W133" s="406">
        <f t="shared" si="63"/>
        <v>0</v>
      </c>
      <c r="X133" s="406">
        <f t="shared" si="63"/>
        <v>0</v>
      </c>
      <c r="Y133" s="406">
        <f t="shared" si="63"/>
        <v>0</v>
      </c>
      <c r="Z133" s="406">
        <f t="shared" si="63"/>
        <v>0</v>
      </c>
      <c r="AA133" s="406">
        <f t="shared" si="63"/>
        <v>0</v>
      </c>
      <c r="AB133" s="406">
        <f t="shared" si="63"/>
        <v>0</v>
      </c>
      <c r="AC133" s="406">
        <f t="shared" si="63"/>
        <v>0</v>
      </c>
      <c r="AD133" s="406">
        <f t="shared" si="63"/>
        <v>0</v>
      </c>
      <c r="AE133" s="406">
        <f t="shared" si="63"/>
        <v>0</v>
      </c>
      <c r="AF133" s="406">
        <f t="shared" si="63"/>
        <v>0</v>
      </c>
      <c r="AG133" s="406">
        <f t="shared" si="63"/>
        <v>0</v>
      </c>
      <c r="AH133" s="406">
        <f t="shared" si="63"/>
        <v>0</v>
      </c>
      <c r="AI133" s="406">
        <f t="shared" si="63"/>
        <v>0</v>
      </c>
      <c r="AJ133" s="406">
        <f t="shared" si="63"/>
        <v>0</v>
      </c>
      <c r="AK133" s="406">
        <f t="shared" si="63"/>
        <v>0</v>
      </c>
      <c r="AL133" s="406">
        <f t="shared" si="63"/>
        <v>0</v>
      </c>
      <c r="AM133" s="406">
        <f t="shared" si="63"/>
        <v>0</v>
      </c>
      <c r="AN133" s="406">
        <f t="shared" si="63"/>
        <v>0</v>
      </c>
      <c r="AO133" s="301"/>
      <c r="AP133" s="302"/>
    </row>
    <row r="134" spans="1:42" s="61" customFormat="1" ht="22.5" customHeight="1" x14ac:dyDescent="0.35">
      <c r="A134" s="144" t="b">
        <f t="shared" si="6"/>
        <v>1</v>
      </c>
      <c r="B134" s="145"/>
      <c r="C134" s="405" t="str">
        <f t="shared" si="7"/>
        <v/>
      </c>
      <c r="D134" s="406">
        <f t="shared" ref="D134" si="64">D46*D90</f>
        <v>0</v>
      </c>
      <c r="E134" s="406">
        <f t="shared" ref="E134:AN134" si="65">E46*E90</f>
        <v>0</v>
      </c>
      <c r="F134" s="406">
        <f t="shared" si="65"/>
        <v>0</v>
      </c>
      <c r="G134" s="406">
        <f t="shared" si="65"/>
        <v>0</v>
      </c>
      <c r="H134" s="406">
        <f t="shared" si="65"/>
        <v>0</v>
      </c>
      <c r="I134" s="406">
        <f t="shared" si="65"/>
        <v>0</v>
      </c>
      <c r="J134" s="406">
        <f t="shared" si="65"/>
        <v>0</v>
      </c>
      <c r="K134" s="406">
        <f t="shared" si="65"/>
        <v>0</v>
      </c>
      <c r="L134" s="406">
        <f t="shared" si="65"/>
        <v>0</v>
      </c>
      <c r="M134" s="406">
        <f t="shared" si="65"/>
        <v>0</v>
      </c>
      <c r="N134" s="406">
        <f t="shared" si="65"/>
        <v>0</v>
      </c>
      <c r="O134" s="406">
        <f t="shared" si="65"/>
        <v>0</v>
      </c>
      <c r="P134" s="406">
        <f t="shared" si="65"/>
        <v>0</v>
      </c>
      <c r="Q134" s="406">
        <f t="shared" si="65"/>
        <v>0</v>
      </c>
      <c r="R134" s="406">
        <f t="shared" si="65"/>
        <v>0</v>
      </c>
      <c r="S134" s="406">
        <f t="shared" si="65"/>
        <v>0</v>
      </c>
      <c r="T134" s="406">
        <f t="shared" si="65"/>
        <v>0</v>
      </c>
      <c r="U134" s="406">
        <f t="shared" si="65"/>
        <v>0</v>
      </c>
      <c r="V134" s="406">
        <f t="shared" si="65"/>
        <v>0</v>
      </c>
      <c r="W134" s="406">
        <f t="shared" si="65"/>
        <v>0</v>
      </c>
      <c r="X134" s="406">
        <f t="shared" si="65"/>
        <v>0</v>
      </c>
      <c r="Y134" s="406">
        <f t="shared" si="65"/>
        <v>0</v>
      </c>
      <c r="Z134" s="406">
        <f t="shared" si="65"/>
        <v>0</v>
      </c>
      <c r="AA134" s="406">
        <f t="shared" si="65"/>
        <v>0</v>
      </c>
      <c r="AB134" s="406">
        <f t="shared" si="65"/>
        <v>0</v>
      </c>
      <c r="AC134" s="406">
        <f t="shared" si="65"/>
        <v>0</v>
      </c>
      <c r="AD134" s="406">
        <f t="shared" si="65"/>
        <v>0</v>
      </c>
      <c r="AE134" s="406">
        <f t="shared" si="65"/>
        <v>0</v>
      </c>
      <c r="AF134" s="406">
        <f t="shared" si="65"/>
        <v>0</v>
      </c>
      <c r="AG134" s="406">
        <f t="shared" si="65"/>
        <v>0</v>
      </c>
      <c r="AH134" s="406">
        <f t="shared" si="65"/>
        <v>0</v>
      </c>
      <c r="AI134" s="406">
        <f t="shared" si="65"/>
        <v>0</v>
      </c>
      <c r="AJ134" s="406">
        <f t="shared" si="65"/>
        <v>0</v>
      </c>
      <c r="AK134" s="406">
        <f t="shared" si="65"/>
        <v>0</v>
      </c>
      <c r="AL134" s="406">
        <f t="shared" si="65"/>
        <v>0</v>
      </c>
      <c r="AM134" s="406">
        <f t="shared" si="65"/>
        <v>0</v>
      </c>
      <c r="AN134" s="406">
        <f t="shared" si="65"/>
        <v>0</v>
      </c>
      <c r="AO134" s="301"/>
      <c r="AP134" s="302"/>
    </row>
    <row r="135" spans="1:42" s="61" customFormat="1" ht="22.5" customHeight="1" x14ac:dyDescent="0.35">
      <c r="A135" s="144" t="b">
        <f t="shared" si="6"/>
        <v>1</v>
      </c>
      <c r="B135" s="145"/>
      <c r="C135" s="405" t="str">
        <f t="shared" si="7"/>
        <v/>
      </c>
      <c r="D135" s="406">
        <f t="shared" ref="D135" si="66">D47*D91</f>
        <v>0</v>
      </c>
      <c r="E135" s="406">
        <f t="shared" ref="E135:AN135" si="67">E47*E91</f>
        <v>0</v>
      </c>
      <c r="F135" s="406">
        <f t="shared" si="67"/>
        <v>0</v>
      </c>
      <c r="G135" s="406">
        <f t="shared" si="67"/>
        <v>0</v>
      </c>
      <c r="H135" s="406">
        <f t="shared" si="67"/>
        <v>0</v>
      </c>
      <c r="I135" s="406">
        <f t="shared" si="67"/>
        <v>0</v>
      </c>
      <c r="J135" s="406">
        <f t="shared" si="67"/>
        <v>0</v>
      </c>
      <c r="K135" s="406">
        <f t="shared" si="67"/>
        <v>0</v>
      </c>
      <c r="L135" s="406">
        <f t="shared" si="67"/>
        <v>0</v>
      </c>
      <c r="M135" s="406">
        <f t="shared" si="67"/>
        <v>0</v>
      </c>
      <c r="N135" s="406">
        <f t="shared" si="67"/>
        <v>0</v>
      </c>
      <c r="O135" s="406">
        <f t="shared" si="67"/>
        <v>0</v>
      </c>
      <c r="P135" s="406">
        <f t="shared" si="67"/>
        <v>0</v>
      </c>
      <c r="Q135" s="406">
        <f t="shared" si="67"/>
        <v>0</v>
      </c>
      <c r="R135" s="406">
        <f t="shared" si="67"/>
        <v>0</v>
      </c>
      <c r="S135" s="406">
        <f t="shared" si="67"/>
        <v>0</v>
      </c>
      <c r="T135" s="406">
        <f t="shared" si="67"/>
        <v>0</v>
      </c>
      <c r="U135" s="406">
        <f t="shared" si="67"/>
        <v>0</v>
      </c>
      <c r="V135" s="406">
        <f t="shared" si="67"/>
        <v>0</v>
      </c>
      <c r="W135" s="406">
        <f t="shared" si="67"/>
        <v>0</v>
      </c>
      <c r="X135" s="406">
        <f t="shared" si="67"/>
        <v>0</v>
      </c>
      <c r="Y135" s="406">
        <f t="shared" si="67"/>
        <v>0</v>
      </c>
      <c r="Z135" s="406">
        <f t="shared" si="67"/>
        <v>0</v>
      </c>
      <c r="AA135" s="406">
        <f t="shared" si="67"/>
        <v>0</v>
      </c>
      <c r="AB135" s="406">
        <f t="shared" si="67"/>
        <v>0</v>
      </c>
      <c r="AC135" s="406">
        <f t="shared" si="67"/>
        <v>0</v>
      </c>
      <c r="AD135" s="406">
        <f t="shared" si="67"/>
        <v>0</v>
      </c>
      <c r="AE135" s="406">
        <f t="shared" si="67"/>
        <v>0</v>
      </c>
      <c r="AF135" s="406">
        <f t="shared" si="67"/>
        <v>0</v>
      </c>
      <c r="AG135" s="406">
        <f t="shared" si="67"/>
        <v>0</v>
      </c>
      <c r="AH135" s="406">
        <f t="shared" si="67"/>
        <v>0</v>
      </c>
      <c r="AI135" s="406">
        <f t="shared" si="67"/>
        <v>0</v>
      </c>
      <c r="AJ135" s="406">
        <f t="shared" si="67"/>
        <v>0</v>
      </c>
      <c r="AK135" s="406">
        <f t="shared" si="67"/>
        <v>0</v>
      </c>
      <c r="AL135" s="406">
        <f t="shared" si="67"/>
        <v>0</v>
      </c>
      <c r="AM135" s="406">
        <f t="shared" si="67"/>
        <v>0</v>
      </c>
      <c r="AN135" s="406">
        <f t="shared" si="67"/>
        <v>0</v>
      </c>
      <c r="AO135" s="301"/>
      <c r="AP135" s="302"/>
    </row>
    <row r="136" spans="1:42" s="61" customFormat="1" ht="22.5" customHeight="1" x14ac:dyDescent="0.35">
      <c r="A136" s="144" t="b">
        <f t="shared" si="6"/>
        <v>1</v>
      </c>
      <c r="B136" s="145"/>
      <c r="C136" s="405" t="str">
        <f t="shared" si="7"/>
        <v/>
      </c>
      <c r="D136" s="406">
        <f t="shared" ref="D136" si="68">D48*D92</f>
        <v>0</v>
      </c>
      <c r="E136" s="406">
        <f t="shared" ref="E136:AN136" si="69">E48*E92</f>
        <v>0</v>
      </c>
      <c r="F136" s="406">
        <f t="shared" si="69"/>
        <v>0</v>
      </c>
      <c r="G136" s="406">
        <f t="shared" si="69"/>
        <v>0</v>
      </c>
      <c r="H136" s="406">
        <f t="shared" si="69"/>
        <v>0</v>
      </c>
      <c r="I136" s="406">
        <f t="shared" si="69"/>
        <v>0</v>
      </c>
      <c r="J136" s="406">
        <f t="shared" si="69"/>
        <v>0</v>
      </c>
      <c r="K136" s="406">
        <f t="shared" si="69"/>
        <v>0</v>
      </c>
      <c r="L136" s="406">
        <f t="shared" si="69"/>
        <v>0</v>
      </c>
      <c r="M136" s="406">
        <f t="shared" si="69"/>
        <v>0</v>
      </c>
      <c r="N136" s="406">
        <f t="shared" si="69"/>
        <v>0</v>
      </c>
      <c r="O136" s="406">
        <f t="shared" si="69"/>
        <v>0</v>
      </c>
      <c r="P136" s="406">
        <f t="shared" si="69"/>
        <v>0</v>
      </c>
      <c r="Q136" s="406">
        <f t="shared" si="69"/>
        <v>0</v>
      </c>
      <c r="R136" s="406">
        <f t="shared" si="69"/>
        <v>0</v>
      </c>
      <c r="S136" s="406">
        <f t="shared" si="69"/>
        <v>0</v>
      </c>
      <c r="T136" s="406">
        <f t="shared" si="69"/>
        <v>0</v>
      </c>
      <c r="U136" s="406">
        <f t="shared" si="69"/>
        <v>0</v>
      </c>
      <c r="V136" s="406">
        <f t="shared" si="69"/>
        <v>0</v>
      </c>
      <c r="W136" s="406">
        <f t="shared" si="69"/>
        <v>0</v>
      </c>
      <c r="X136" s="406">
        <f t="shared" si="69"/>
        <v>0</v>
      </c>
      <c r="Y136" s="406">
        <f t="shared" si="69"/>
        <v>0</v>
      </c>
      <c r="Z136" s="406">
        <f t="shared" si="69"/>
        <v>0</v>
      </c>
      <c r="AA136" s="406">
        <f t="shared" si="69"/>
        <v>0</v>
      </c>
      <c r="AB136" s="406">
        <f t="shared" si="69"/>
        <v>0</v>
      </c>
      <c r="AC136" s="406">
        <f t="shared" si="69"/>
        <v>0</v>
      </c>
      <c r="AD136" s="406">
        <f t="shared" si="69"/>
        <v>0</v>
      </c>
      <c r="AE136" s="406">
        <f t="shared" si="69"/>
        <v>0</v>
      </c>
      <c r="AF136" s="406">
        <f t="shared" si="69"/>
        <v>0</v>
      </c>
      <c r="AG136" s="406">
        <f t="shared" si="69"/>
        <v>0</v>
      </c>
      <c r="AH136" s="406">
        <f t="shared" si="69"/>
        <v>0</v>
      </c>
      <c r="AI136" s="406">
        <f t="shared" si="69"/>
        <v>0</v>
      </c>
      <c r="AJ136" s="406">
        <f t="shared" si="69"/>
        <v>0</v>
      </c>
      <c r="AK136" s="406">
        <f t="shared" si="69"/>
        <v>0</v>
      </c>
      <c r="AL136" s="406">
        <f t="shared" si="69"/>
        <v>0</v>
      </c>
      <c r="AM136" s="406">
        <f t="shared" si="69"/>
        <v>0</v>
      </c>
      <c r="AN136" s="406">
        <f t="shared" si="69"/>
        <v>0</v>
      </c>
      <c r="AO136" s="301"/>
      <c r="AP136" s="302"/>
    </row>
    <row r="137" spans="1:42" s="61" customFormat="1" ht="22.5" customHeight="1" x14ac:dyDescent="0.35">
      <c r="A137" s="144" t="b">
        <f t="shared" si="6"/>
        <v>1</v>
      </c>
      <c r="B137" s="145"/>
      <c r="C137" s="405" t="str">
        <f t="shared" si="7"/>
        <v/>
      </c>
      <c r="D137" s="406">
        <f t="shared" ref="D137" si="70">D49*D93</f>
        <v>0</v>
      </c>
      <c r="E137" s="406">
        <f t="shared" ref="E137:AN137" si="71">E49*E93</f>
        <v>0</v>
      </c>
      <c r="F137" s="406">
        <f t="shared" si="71"/>
        <v>0</v>
      </c>
      <c r="G137" s="406">
        <f t="shared" si="71"/>
        <v>0</v>
      </c>
      <c r="H137" s="406">
        <f t="shared" si="71"/>
        <v>0</v>
      </c>
      <c r="I137" s="406">
        <f t="shared" si="71"/>
        <v>0</v>
      </c>
      <c r="J137" s="406">
        <f t="shared" si="71"/>
        <v>0</v>
      </c>
      <c r="K137" s="406">
        <f t="shared" si="71"/>
        <v>0</v>
      </c>
      <c r="L137" s="406">
        <f t="shared" si="71"/>
        <v>0</v>
      </c>
      <c r="M137" s="406">
        <f t="shared" si="71"/>
        <v>0</v>
      </c>
      <c r="N137" s="406">
        <f t="shared" si="71"/>
        <v>0</v>
      </c>
      <c r="O137" s="406">
        <f t="shared" si="71"/>
        <v>0</v>
      </c>
      <c r="P137" s="406">
        <f t="shared" si="71"/>
        <v>0</v>
      </c>
      <c r="Q137" s="406">
        <f t="shared" si="71"/>
        <v>0</v>
      </c>
      <c r="R137" s="406">
        <f t="shared" si="71"/>
        <v>0</v>
      </c>
      <c r="S137" s="406">
        <f t="shared" si="71"/>
        <v>0</v>
      </c>
      <c r="T137" s="406">
        <f t="shared" si="71"/>
        <v>0</v>
      </c>
      <c r="U137" s="406">
        <f t="shared" si="71"/>
        <v>0</v>
      </c>
      <c r="V137" s="406">
        <f t="shared" si="71"/>
        <v>0</v>
      </c>
      <c r="W137" s="406">
        <f t="shared" si="71"/>
        <v>0</v>
      </c>
      <c r="X137" s="406">
        <f t="shared" si="71"/>
        <v>0</v>
      </c>
      <c r="Y137" s="406">
        <f t="shared" si="71"/>
        <v>0</v>
      </c>
      <c r="Z137" s="406">
        <f t="shared" si="71"/>
        <v>0</v>
      </c>
      <c r="AA137" s="406">
        <f t="shared" si="71"/>
        <v>0</v>
      </c>
      <c r="AB137" s="406">
        <f t="shared" si="71"/>
        <v>0</v>
      </c>
      <c r="AC137" s="406">
        <f t="shared" si="71"/>
        <v>0</v>
      </c>
      <c r="AD137" s="406">
        <f t="shared" si="71"/>
        <v>0</v>
      </c>
      <c r="AE137" s="406">
        <f t="shared" si="71"/>
        <v>0</v>
      </c>
      <c r="AF137" s="406">
        <f t="shared" si="71"/>
        <v>0</v>
      </c>
      <c r="AG137" s="406">
        <f t="shared" si="71"/>
        <v>0</v>
      </c>
      <c r="AH137" s="406">
        <f t="shared" si="71"/>
        <v>0</v>
      </c>
      <c r="AI137" s="406">
        <f t="shared" si="71"/>
        <v>0</v>
      </c>
      <c r="AJ137" s="406">
        <f t="shared" si="71"/>
        <v>0</v>
      </c>
      <c r="AK137" s="406">
        <f t="shared" si="71"/>
        <v>0</v>
      </c>
      <c r="AL137" s="406">
        <f t="shared" si="71"/>
        <v>0</v>
      </c>
      <c r="AM137" s="406">
        <f t="shared" si="71"/>
        <v>0</v>
      </c>
      <c r="AN137" s="406">
        <f t="shared" si="71"/>
        <v>0</v>
      </c>
      <c r="AO137" s="301"/>
      <c r="AP137" s="302"/>
    </row>
    <row r="138" spans="1:42" s="61" customFormat="1" ht="22.5" customHeight="1" x14ac:dyDescent="0.35">
      <c r="A138" s="144" t="b">
        <f t="shared" si="6"/>
        <v>1</v>
      </c>
      <c r="B138" s="145"/>
      <c r="C138" s="405" t="str">
        <f t="shared" si="7"/>
        <v/>
      </c>
      <c r="D138" s="406">
        <f t="shared" ref="D138" si="72">D50*D94</f>
        <v>0</v>
      </c>
      <c r="E138" s="406">
        <f t="shared" ref="E138:AN138" si="73">E50*E94</f>
        <v>0</v>
      </c>
      <c r="F138" s="406">
        <f t="shared" si="73"/>
        <v>0</v>
      </c>
      <c r="G138" s="406">
        <f t="shared" si="73"/>
        <v>0</v>
      </c>
      <c r="H138" s="406">
        <f t="shared" si="73"/>
        <v>0</v>
      </c>
      <c r="I138" s="406">
        <f t="shared" si="73"/>
        <v>0</v>
      </c>
      <c r="J138" s="406">
        <f t="shared" si="73"/>
        <v>0</v>
      </c>
      <c r="K138" s="406">
        <f t="shared" si="73"/>
        <v>0</v>
      </c>
      <c r="L138" s="406">
        <f t="shared" si="73"/>
        <v>0</v>
      </c>
      <c r="M138" s="406">
        <f t="shared" si="73"/>
        <v>0</v>
      </c>
      <c r="N138" s="406">
        <f t="shared" si="73"/>
        <v>0</v>
      </c>
      <c r="O138" s="406">
        <f t="shared" si="73"/>
        <v>0</v>
      </c>
      <c r="P138" s="406">
        <f t="shared" si="73"/>
        <v>0</v>
      </c>
      <c r="Q138" s="406">
        <f t="shared" si="73"/>
        <v>0</v>
      </c>
      <c r="R138" s="406">
        <f t="shared" si="73"/>
        <v>0</v>
      </c>
      <c r="S138" s="406">
        <f t="shared" si="73"/>
        <v>0</v>
      </c>
      <c r="T138" s="406">
        <f t="shared" si="73"/>
        <v>0</v>
      </c>
      <c r="U138" s="406">
        <f t="shared" si="73"/>
        <v>0</v>
      </c>
      <c r="V138" s="406">
        <f t="shared" si="73"/>
        <v>0</v>
      </c>
      <c r="W138" s="406">
        <f t="shared" si="73"/>
        <v>0</v>
      </c>
      <c r="X138" s="406">
        <f t="shared" si="73"/>
        <v>0</v>
      </c>
      <c r="Y138" s="406">
        <f t="shared" si="73"/>
        <v>0</v>
      </c>
      <c r="Z138" s="406">
        <f t="shared" si="73"/>
        <v>0</v>
      </c>
      <c r="AA138" s="406">
        <f t="shared" si="73"/>
        <v>0</v>
      </c>
      <c r="AB138" s="406">
        <f t="shared" si="73"/>
        <v>0</v>
      </c>
      <c r="AC138" s="406">
        <f t="shared" si="73"/>
        <v>0</v>
      </c>
      <c r="AD138" s="406">
        <f t="shared" si="73"/>
        <v>0</v>
      </c>
      <c r="AE138" s="406">
        <f t="shared" si="73"/>
        <v>0</v>
      </c>
      <c r="AF138" s="406">
        <f t="shared" si="73"/>
        <v>0</v>
      </c>
      <c r="AG138" s="406">
        <f t="shared" si="73"/>
        <v>0</v>
      </c>
      <c r="AH138" s="406">
        <f t="shared" si="73"/>
        <v>0</v>
      </c>
      <c r="AI138" s="406">
        <f t="shared" si="73"/>
        <v>0</v>
      </c>
      <c r="AJ138" s="406">
        <f t="shared" si="73"/>
        <v>0</v>
      </c>
      <c r="AK138" s="406">
        <f t="shared" si="73"/>
        <v>0</v>
      </c>
      <c r="AL138" s="406">
        <f t="shared" si="73"/>
        <v>0</v>
      </c>
      <c r="AM138" s="406">
        <f t="shared" si="73"/>
        <v>0</v>
      </c>
      <c r="AN138" s="406">
        <f t="shared" si="73"/>
        <v>0</v>
      </c>
      <c r="AO138" s="301"/>
      <c r="AP138" s="302"/>
    </row>
    <row r="139" spans="1:42" s="61" customFormat="1" ht="22.5" customHeight="1" x14ac:dyDescent="0.35">
      <c r="A139" s="144" t="b">
        <f t="shared" si="6"/>
        <v>1</v>
      </c>
      <c r="B139" s="145"/>
      <c r="C139" s="405" t="str">
        <f t="shared" si="7"/>
        <v/>
      </c>
      <c r="D139" s="406">
        <f t="shared" ref="D139" si="74">D51*D95</f>
        <v>0</v>
      </c>
      <c r="E139" s="406">
        <f t="shared" ref="E139:AN139" si="75">E51*E95</f>
        <v>0</v>
      </c>
      <c r="F139" s="406">
        <f t="shared" si="75"/>
        <v>0</v>
      </c>
      <c r="G139" s="406">
        <f t="shared" si="75"/>
        <v>0</v>
      </c>
      <c r="H139" s="406">
        <f t="shared" si="75"/>
        <v>0</v>
      </c>
      <c r="I139" s="406">
        <f t="shared" si="75"/>
        <v>0</v>
      </c>
      <c r="J139" s="406">
        <f t="shared" si="75"/>
        <v>0</v>
      </c>
      <c r="K139" s="406">
        <f t="shared" si="75"/>
        <v>0</v>
      </c>
      <c r="L139" s="406">
        <f t="shared" si="75"/>
        <v>0</v>
      </c>
      <c r="M139" s="406">
        <f t="shared" si="75"/>
        <v>0</v>
      </c>
      <c r="N139" s="406">
        <f t="shared" si="75"/>
        <v>0</v>
      </c>
      <c r="O139" s="406">
        <f t="shared" si="75"/>
        <v>0</v>
      </c>
      <c r="P139" s="406">
        <f t="shared" si="75"/>
        <v>0</v>
      </c>
      <c r="Q139" s="406">
        <f t="shared" si="75"/>
        <v>0</v>
      </c>
      <c r="R139" s="406">
        <f t="shared" si="75"/>
        <v>0</v>
      </c>
      <c r="S139" s="406">
        <f t="shared" si="75"/>
        <v>0</v>
      </c>
      <c r="T139" s="406">
        <f t="shared" si="75"/>
        <v>0</v>
      </c>
      <c r="U139" s="406">
        <f t="shared" si="75"/>
        <v>0</v>
      </c>
      <c r="V139" s="406">
        <f t="shared" si="75"/>
        <v>0</v>
      </c>
      <c r="W139" s="406">
        <f t="shared" si="75"/>
        <v>0</v>
      </c>
      <c r="X139" s="406">
        <f t="shared" si="75"/>
        <v>0</v>
      </c>
      <c r="Y139" s="406">
        <f t="shared" si="75"/>
        <v>0</v>
      </c>
      <c r="Z139" s="406">
        <f t="shared" si="75"/>
        <v>0</v>
      </c>
      <c r="AA139" s="406">
        <f t="shared" si="75"/>
        <v>0</v>
      </c>
      <c r="AB139" s="406">
        <f t="shared" si="75"/>
        <v>0</v>
      </c>
      <c r="AC139" s="406">
        <f t="shared" si="75"/>
        <v>0</v>
      </c>
      <c r="AD139" s="406">
        <f t="shared" si="75"/>
        <v>0</v>
      </c>
      <c r="AE139" s="406">
        <f t="shared" si="75"/>
        <v>0</v>
      </c>
      <c r="AF139" s="406">
        <f t="shared" si="75"/>
        <v>0</v>
      </c>
      <c r="AG139" s="406">
        <f t="shared" si="75"/>
        <v>0</v>
      </c>
      <c r="AH139" s="406">
        <f t="shared" si="75"/>
        <v>0</v>
      </c>
      <c r="AI139" s="406">
        <f t="shared" si="75"/>
        <v>0</v>
      </c>
      <c r="AJ139" s="406">
        <f t="shared" si="75"/>
        <v>0</v>
      </c>
      <c r="AK139" s="406">
        <f t="shared" si="75"/>
        <v>0</v>
      </c>
      <c r="AL139" s="406">
        <f t="shared" si="75"/>
        <v>0</v>
      </c>
      <c r="AM139" s="406">
        <f t="shared" si="75"/>
        <v>0</v>
      </c>
      <c r="AN139" s="406">
        <f t="shared" si="75"/>
        <v>0</v>
      </c>
      <c r="AO139" s="301"/>
      <c r="AP139" s="302"/>
    </row>
    <row r="140" spans="1:42" s="61" customFormat="1" ht="22.5" customHeight="1" x14ac:dyDescent="0.35">
      <c r="A140" s="144" t="b">
        <f t="shared" si="6"/>
        <v>1</v>
      </c>
      <c r="B140" s="145"/>
      <c r="C140" s="405" t="str">
        <f t="shared" si="7"/>
        <v/>
      </c>
      <c r="D140" s="406">
        <f t="shared" ref="D140" si="76">D52*D96</f>
        <v>0</v>
      </c>
      <c r="E140" s="406">
        <f t="shared" ref="E140:AN140" si="77">E52*E96</f>
        <v>0</v>
      </c>
      <c r="F140" s="406">
        <f t="shared" si="77"/>
        <v>0</v>
      </c>
      <c r="G140" s="406">
        <f t="shared" si="77"/>
        <v>0</v>
      </c>
      <c r="H140" s="406">
        <f t="shared" si="77"/>
        <v>0</v>
      </c>
      <c r="I140" s="406">
        <f t="shared" si="77"/>
        <v>0</v>
      </c>
      <c r="J140" s="406">
        <f t="shared" si="77"/>
        <v>0</v>
      </c>
      <c r="K140" s="406">
        <f t="shared" si="77"/>
        <v>0</v>
      </c>
      <c r="L140" s="406">
        <f t="shared" si="77"/>
        <v>0</v>
      </c>
      <c r="M140" s="406">
        <f t="shared" si="77"/>
        <v>0</v>
      </c>
      <c r="N140" s="406">
        <f t="shared" si="77"/>
        <v>0</v>
      </c>
      <c r="O140" s="406">
        <f t="shared" si="77"/>
        <v>0</v>
      </c>
      <c r="P140" s="406">
        <f t="shared" si="77"/>
        <v>0</v>
      </c>
      <c r="Q140" s="406">
        <f t="shared" si="77"/>
        <v>0</v>
      </c>
      <c r="R140" s="406">
        <f t="shared" si="77"/>
        <v>0</v>
      </c>
      <c r="S140" s="406">
        <f t="shared" si="77"/>
        <v>0</v>
      </c>
      <c r="T140" s="406">
        <f t="shared" si="77"/>
        <v>0</v>
      </c>
      <c r="U140" s="406">
        <f t="shared" si="77"/>
        <v>0</v>
      </c>
      <c r="V140" s="406">
        <f t="shared" si="77"/>
        <v>0</v>
      </c>
      <c r="W140" s="406">
        <f t="shared" si="77"/>
        <v>0</v>
      </c>
      <c r="X140" s="406">
        <f t="shared" si="77"/>
        <v>0</v>
      </c>
      <c r="Y140" s="406">
        <f t="shared" si="77"/>
        <v>0</v>
      </c>
      <c r="Z140" s="406">
        <f t="shared" si="77"/>
        <v>0</v>
      </c>
      <c r="AA140" s="406">
        <f t="shared" si="77"/>
        <v>0</v>
      </c>
      <c r="AB140" s="406">
        <f t="shared" si="77"/>
        <v>0</v>
      </c>
      <c r="AC140" s="406">
        <f t="shared" si="77"/>
        <v>0</v>
      </c>
      <c r="AD140" s="406">
        <f t="shared" si="77"/>
        <v>0</v>
      </c>
      <c r="AE140" s="406">
        <f t="shared" si="77"/>
        <v>0</v>
      </c>
      <c r="AF140" s="406">
        <f t="shared" si="77"/>
        <v>0</v>
      </c>
      <c r="AG140" s="406">
        <f t="shared" si="77"/>
        <v>0</v>
      </c>
      <c r="AH140" s="406">
        <f t="shared" si="77"/>
        <v>0</v>
      </c>
      <c r="AI140" s="406">
        <f t="shared" si="77"/>
        <v>0</v>
      </c>
      <c r="AJ140" s="406">
        <f t="shared" si="77"/>
        <v>0</v>
      </c>
      <c r="AK140" s="406">
        <f t="shared" si="77"/>
        <v>0</v>
      </c>
      <c r="AL140" s="406">
        <f t="shared" si="77"/>
        <v>0</v>
      </c>
      <c r="AM140" s="406">
        <f t="shared" si="77"/>
        <v>0</v>
      </c>
      <c r="AN140" s="406">
        <f t="shared" si="77"/>
        <v>0</v>
      </c>
      <c r="AO140" s="301"/>
      <c r="AP140" s="302"/>
    </row>
    <row r="141" spans="1:42" s="61" customFormat="1" ht="22.5" customHeight="1" x14ac:dyDescent="0.35">
      <c r="A141" s="144" t="b">
        <f t="shared" si="6"/>
        <v>1</v>
      </c>
      <c r="B141" s="145"/>
      <c r="C141" s="405" t="str">
        <f t="shared" si="7"/>
        <v/>
      </c>
      <c r="D141" s="406">
        <f t="shared" ref="D141" si="78">D53*D97</f>
        <v>0</v>
      </c>
      <c r="E141" s="406">
        <f t="shared" ref="E141:AN141" si="79">E53*E97</f>
        <v>0</v>
      </c>
      <c r="F141" s="406">
        <f t="shared" si="79"/>
        <v>0</v>
      </c>
      <c r="G141" s="406">
        <f t="shared" si="79"/>
        <v>0</v>
      </c>
      <c r="H141" s="406">
        <f t="shared" si="79"/>
        <v>0</v>
      </c>
      <c r="I141" s="406">
        <f t="shared" si="79"/>
        <v>0</v>
      </c>
      <c r="J141" s="406">
        <f t="shared" si="79"/>
        <v>0</v>
      </c>
      <c r="K141" s="406">
        <f t="shared" si="79"/>
        <v>0</v>
      </c>
      <c r="L141" s="406">
        <f t="shared" si="79"/>
        <v>0</v>
      </c>
      <c r="M141" s="406">
        <f t="shared" si="79"/>
        <v>0</v>
      </c>
      <c r="N141" s="406">
        <f t="shared" si="79"/>
        <v>0</v>
      </c>
      <c r="O141" s="406">
        <f t="shared" si="79"/>
        <v>0</v>
      </c>
      <c r="P141" s="406">
        <f t="shared" si="79"/>
        <v>0</v>
      </c>
      <c r="Q141" s="406">
        <f t="shared" si="79"/>
        <v>0</v>
      </c>
      <c r="R141" s="406">
        <f t="shared" si="79"/>
        <v>0</v>
      </c>
      <c r="S141" s="406">
        <f t="shared" si="79"/>
        <v>0</v>
      </c>
      <c r="T141" s="406">
        <f t="shared" si="79"/>
        <v>0</v>
      </c>
      <c r="U141" s="406">
        <f t="shared" si="79"/>
        <v>0</v>
      </c>
      <c r="V141" s="406">
        <f t="shared" si="79"/>
        <v>0</v>
      </c>
      <c r="W141" s="406">
        <f t="shared" si="79"/>
        <v>0</v>
      </c>
      <c r="X141" s="406">
        <f t="shared" si="79"/>
        <v>0</v>
      </c>
      <c r="Y141" s="406">
        <f t="shared" si="79"/>
        <v>0</v>
      </c>
      <c r="Z141" s="406">
        <f t="shared" si="79"/>
        <v>0</v>
      </c>
      <c r="AA141" s="406">
        <f t="shared" si="79"/>
        <v>0</v>
      </c>
      <c r="AB141" s="406">
        <f t="shared" si="79"/>
        <v>0</v>
      </c>
      <c r="AC141" s="406">
        <f t="shared" si="79"/>
        <v>0</v>
      </c>
      <c r="AD141" s="406">
        <f t="shared" si="79"/>
        <v>0</v>
      </c>
      <c r="AE141" s="406">
        <f t="shared" si="79"/>
        <v>0</v>
      </c>
      <c r="AF141" s="406">
        <f t="shared" si="79"/>
        <v>0</v>
      </c>
      <c r="AG141" s="406">
        <f t="shared" si="79"/>
        <v>0</v>
      </c>
      <c r="AH141" s="406">
        <f t="shared" si="79"/>
        <v>0</v>
      </c>
      <c r="AI141" s="406">
        <f t="shared" si="79"/>
        <v>0</v>
      </c>
      <c r="AJ141" s="406">
        <f t="shared" si="79"/>
        <v>0</v>
      </c>
      <c r="AK141" s="406">
        <f t="shared" si="79"/>
        <v>0</v>
      </c>
      <c r="AL141" s="406">
        <f t="shared" si="79"/>
        <v>0</v>
      </c>
      <c r="AM141" s="406">
        <f t="shared" si="79"/>
        <v>0</v>
      </c>
      <c r="AN141" s="406">
        <f t="shared" si="79"/>
        <v>0</v>
      </c>
      <c r="AO141" s="301"/>
      <c r="AP141" s="302"/>
    </row>
    <row r="142" spans="1:42" s="61" customFormat="1" ht="22.5" customHeight="1" x14ac:dyDescent="0.35">
      <c r="A142" s="144" t="b">
        <f t="shared" si="6"/>
        <v>1</v>
      </c>
      <c r="B142" s="145"/>
      <c r="C142" s="405" t="str">
        <f t="shared" si="7"/>
        <v/>
      </c>
      <c r="D142" s="406">
        <f t="shared" ref="D142" si="80">D54*D98</f>
        <v>0</v>
      </c>
      <c r="E142" s="406">
        <f t="shared" ref="E142:AN142" si="81">E54*E98</f>
        <v>0</v>
      </c>
      <c r="F142" s="406">
        <f t="shared" si="81"/>
        <v>0</v>
      </c>
      <c r="G142" s="406">
        <f t="shared" si="81"/>
        <v>0</v>
      </c>
      <c r="H142" s="406">
        <f t="shared" si="81"/>
        <v>0</v>
      </c>
      <c r="I142" s="406">
        <f t="shared" si="81"/>
        <v>0</v>
      </c>
      <c r="J142" s="406">
        <f t="shared" si="81"/>
        <v>0</v>
      </c>
      <c r="K142" s="406">
        <f t="shared" si="81"/>
        <v>0</v>
      </c>
      <c r="L142" s="406">
        <f t="shared" si="81"/>
        <v>0</v>
      </c>
      <c r="M142" s="406">
        <f t="shared" si="81"/>
        <v>0</v>
      </c>
      <c r="N142" s="406">
        <f t="shared" si="81"/>
        <v>0</v>
      </c>
      <c r="O142" s="406">
        <f t="shared" si="81"/>
        <v>0</v>
      </c>
      <c r="P142" s="406">
        <f t="shared" si="81"/>
        <v>0</v>
      </c>
      <c r="Q142" s="406">
        <f t="shared" si="81"/>
        <v>0</v>
      </c>
      <c r="R142" s="406">
        <f t="shared" si="81"/>
        <v>0</v>
      </c>
      <c r="S142" s="406">
        <f t="shared" si="81"/>
        <v>0</v>
      </c>
      <c r="T142" s="406">
        <f t="shared" si="81"/>
        <v>0</v>
      </c>
      <c r="U142" s="406">
        <f t="shared" si="81"/>
        <v>0</v>
      </c>
      <c r="V142" s="406">
        <f t="shared" si="81"/>
        <v>0</v>
      </c>
      <c r="W142" s="406">
        <f t="shared" si="81"/>
        <v>0</v>
      </c>
      <c r="X142" s="406">
        <f t="shared" si="81"/>
        <v>0</v>
      </c>
      <c r="Y142" s="406">
        <f t="shared" si="81"/>
        <v>0</v>
      </c>
      <c r="Z142" s="406">
        <f t="shared" si="81"/>
        <v>0</v>
      </c>
      <c r="AA142" s="406">
        <f t="shared" si="81"/>
        <v>0</v>
      </c>
      <c r="AB142" s="406">
        <f t="shared" si="81"/>
        <v>0</v>
      </c>
      <c r="AC142" s="406">
        <f t="shared" si="81"/>
        <v>0</v>
      </c>
      <c r="AD142" s="406">
        <f t="shared" si="81"/>
        <v>0</v>
      </c>
      <c r="AE142" s="406">
        <f t="shared" si="81"/>
        <v>0</v>
      </c>
      <c r="AF142" s="406">
        <f t="shared" si="81"/>
        <v>0</v>
      </c>
      <c r="AG142" s="406">
        <f t="shared" si="81"/>
        <v>0</v>
      </c>
      <c r="AH142" s="406">
        <f t="shared" si="81"/>
        <v>0</v>
      </c>
      <c r="AI142" s="406">
        <f t="shared" si="81"/>
        <v>0</v>
      </c>
      <c r="AJ142" s="406">
        <f t="shared" si="81"/>
        <v>0</v>
      </c>
      <c r="AK142" s="406">
        <f t="shared" si="81"/>
        <v>0</v>
      </c>
      <c r="AL142" s="406">
        <f t="shared" si="81"/>
        <v>0</v>
      </c>
      <c r="AM142" s="406">
        <f t="shared" si="81"/>
        <v>0</v>
      </c>
      <c r="AN142" s="406">
        <f t="shared" si="81"/>
        <v>0</v>
      </c>
      <c r="AO142" s="301"/>
      <c r="AP142" s="302"/>
    </row>
    <row r="143" spans="1:42" s="61" customFormat="1" ht="22.5" customHeight="1" x14ac:dyDescent="0.35">
      <c r="A143" s="144" t="b">
        <f t="shared" si="6"/>
        <v>1</v>
      </c>
      <c r="B143" s="145"/>
      <c r="C143" s="405" t="str">
        <f t="shared" si="7"/>
        <v/>
      </c>
      <c r="D143" s="406">
        <f t="shared" ref="D143" si="82">D55*D99</f>
        <v>0</v>
      </c>
      <c r="E143" s="406">
        <f t="shared" ref="E143:AN143" si="83">E55*E99</f>
        <v>0</v>
      </c>
      <c r="F143" s="406">
        <f t="shared" si="83"/>
        <v>0</v>
      </c>
      <c r="G143" s="406">
        <f t="shared" si="83"/>
        <v>0</v>
      </c>
      <c r="H143" s="406">
        <f t="shared" si="83"/>
        <v>0</v>
      </c>
      <c r="I143" s="406">
        <f t="shared" si="83"/>
        <v>0</v>
      </c>
      <c r="J143" s="406">
        <f t="shared" si="83"/>
        <v>0</v>
      </c>
      <c r="K143" s="406">
        <f t="shared" si="83"/>
        <v>0</v>
      </c>
      <c r="L143" s="406">
        <f t="shared" si="83"/>
        <v>0</v>
      </c>
      <c r="M143" s="406">
        <f t="shared" si="83"/>
        <v>0</v>
      </c>
      <c r="N143" s="406">
        <f t="shared" si="83"/>
        <v>0</v>
      </c>
      <c r="O143" s="406">
        <f t="shared" si="83"/>
        <v>0</v>
      </c>
      <c r="P143" s="406">
        <f t="shared" si="83"/>
        <v>0</v>
      </c>
      <c r="Q143" s="406">
        <f t="shared" si="83"/>
        <v>0</v>
      </c>
      <c r="R143" s="406">
        <f t="shared" si="83"/>
        <v>0</v>
      </c>
      <c r="S143" s="406">
        <f t="shared" si="83"/>
        <v>0</v>
      </c>
      <c r="T143" s="406">
        <f t="shared" si="83"/>
        <v>0</v>
      </c>
      <c r="U143" s="406">
        <f t="shared" si="83"/>
        <v>0</v>
      </c>
      <c r="V143" s="406">
        <f t="shared" si="83"/>
        <v>0</v>
      </c>
      <c r="W143" s="406">
        <f t="shared" si="83"/>
        <v>0</v>
      </c>
      <c r="X143" s="406">
        <f t="shared" si="83"/>
        <v>0</v>
      </c>
      <c r="Y143" s="406">
        <f t="shared" si="83"/>
        <v>0</v>
      </c>
      <c r="Z143" s="406">
        <f t="shared" si="83"/>
        <v>0</v>
      </c>
      <c r="AA143" s="406">
        <f t="shared" si="83"/>
        <v>0</v>
      </c>
      <c r="AB143" s="406">
        <f t="shared" si="83"/>
        <v>0</v>
      </c>
      <c r="AC143" s="406">
        <f t="shared" si="83"/>
        <v>0</v>
      </c>
      <c r="AD143" s="406">
        <f t="shared" si="83"/>
        <v>0</v>
      </c>
      <c r="AE143" s="406">
        <f t="shared" si="83"/>
        <v>0</v>
      </c>
      <c r="AF143" s="406">
        <f t="shared" si="83"/>
        <v>0</v>
      </c>
      <c r="AG143" s="406">
        <f t="shared" si="83"/>
        <v>0</v>
      </c>
      <c r="AH143" s="406">
        <f t="shared" si="83"/>
        <v>0</v>
      </c>
      <c r="AI143" s="406">
        <f t="shared" si="83"/>
        <v>0</v>
      </c>
      <c r="AJ143" s="406">
        <f t="shared" si="83"/>
        <v>0</v>
      </c>
      <c r="AK143" s="406">
        <f t="shared" si="83"/>
        <v>0</v>
      </c>
      <c r="AL143" s="406">
        <f t="shared" si="83"/>
        <v>0</v>
      </c>
      <c r="AM143" s="406">
        <f t="shared" si="83"/>
        <v>0</v>
      </c>
      <c r="AN143" s="406">
        <f t="shared" si="83"/>
        <v>0</v>
      </c>
      <c r="AO143" s="301"/>
      <c r="AP143" s="302"/>
    </row>
    <row r="144" spans="1:42" s="61" customFormat="1" ht="22.5" customHeight="1" x14ac:dyDescent="0.35">
      <c r="A144" s="144" t="b">
        <f t="shared" si="6"/>
        <v>1</v>
      </c>
      <c r="B144" s="145"/>
      <c r="C144" s="405" t="str">
        <f t="shared" si="7"/>
        <v/>
      </c>
      <c r="D144" s="406">
        <f t="shared" ref="D144" si="84">D56*D100</f>
        <v>0</v>
      </c>
      <c r="E144" s="406">
        <f t="shared" ref="E144:AN144" si="85">E56*E100</f>
        <v>0</v>
      </c>
      <c r="F144" s="406">
        <f t="shared" si="85"/>
        <v>0</v>
      </c>
      <c r="G144" s="406">
        <f t="shared" si="85"/>
        <v>0</v>
      </c>
      <c r="H144" s="406">
        <f t="shared" si="85"/>
        <v>0</v>
      </c>
      <c r="I144" s="406">
        <f t="shared" si="85"/>
        <v>0</v>
      </c>
      <c r="J144" s="406">
        <f t="shared" si="85"/>
        <v>0</v>
      </c>
      <c r="K144" s="406">
        <f t="shared" si="85"/>
        <v>0</v>
      </c>
      <c r="L144" s="406">
        <f t="shared" si="85"/>
        <v>0</v>
      </c>
      <c r="M144" s="406">
        <f t="shared" si="85"/>
        <v>0</v>
      </c>
      <c r="N144" s="406">
        <f t="shared" si="85"/>
        <v>0</v>
      </c>
      <c r="O144" s="406">
        <f t="shared" si="85"/>
        <v>0</v>
      </c>
      <c r="P144" s="406">
        <f t="shared" si="85"/>
        <v>0</v>
      </c>
      <c r="Q144" s="406">
        <f t="shared" si="85"/>
        <v>0</v>
      </c>
      <c r="R144" s="406">
        <f t="shared" si="85"/>
        <v>0</v>
      </c>
      <c r="S144" s="406">
        <f t="shared" si="85"/>
        <v>0</v>
      </c>
      <c r="T144" s="406">
        <f t="shared" si="85"/>
        <v>0</v>
      </c>
      <c r="U144" s="406">
        <f t="shared" si="85"/>
        <v>0</v>
      </c>
      <c r="V144" s="406">
        <f t="shared" si="85"/>
        <v>0</v>
      </c>
      <c r="W144" s="406">
        <f t="shared" si="85"/>
        <v>0</v>
      </c>
      <c r="X144" s="406">
        <f t="shared" si="85"/>
        <v>0</v>
      </c>
      <c r="Y144" s="406">
        <f t="shared" si="85"/>
        <v>0</v>
      </c>
      <c r="Z144" s="406">
        <f t="shared" si="85"/>
        <v>0</v>
      </c>
      <c r="AA144" s="406">
        <f t="shared" si="85"/>
        <v>0</v>
      </c>
      <c r="AB144" s="406">
        <f t="shared" si="85"/>
        <v>0</v>
      </c>
      <c r="AC144" s="406">
        <f t="shared" si="85"/>
        <v>0</v>
      </c>
      <c r="AD144" s="406">
        <f t="shared" si="85"/>
        <v>0</v>
      </c>
      <c r="AE144" s="406">
        <f t="shared" si="85"/>
        <v>0</v>
      </c>
      <c r="AF144" s="406">
        <f t="shared" si="85"/>
        <v>0</v>
      </c>
      <c r="AG144" s="406">
        <f t="shared" si="85"/>
        <v>0</v>
      </c>
      <c r="AH144" s="406">
        <f t="shared" si="85"/>
        <v>0</v>
      </c>
      <c r="AI144" s="406">
        <f t="shared" si="85"/>
        <v>0</v>
      </c>
      <c r="AJ144" s="406">
        <f t="shared" si="85"/>
        <v>0</v>
      </c>
      <c r="AK144" s="406">
        <f t="shared" si="85"/>
        <v>0</v>
      </c>
      <c r="AL144" s="406">
        <f t="shared" si="85"/>
        <v>0</v>
      </c>
      <c r="AM144" s="406">
        <f t="shared" si="85"/>
        <v>0</v>
      </c>
      <c r="AN144" s="406">
        <f t="shared" si="85"/>
        <v>0</v>
      </c>
      <c r="AO144" s="301"/>
      <c r="AP144" s="302"/>
    </row>
    <row r="145" spans="1:46" s="61" customFormat="1" ht="22.5" customHeight="1" x14ac:dyDescent="0.35">
      <c r="A145" s="144" t="b">
        <f t="shared" si="6"/>
        <v>1</v>
      </c>
      <c r="B145" s="145"/>
      <c r="C145" s="405" t="str">
        <f t="shared" si="7"/>
        <v/>
      </c>
      <c r="D145" s="406">
        <f t="shared" ref="D145" si="86">D57*D101</f>
        <v>0</v>
      </c>
      <c r="E145" s="406">
        <f t="shared" ref="E145:AN145" si="87">E57*E101</f>
        <v>0</v>
      </c>
      <c r="F145" s="406">
        <f t="shared" si="87"/>
        <v>0</v>
      </c>
      <c r="G145" s="406">
        <f t="shared" si="87"/>
        <v>0</v>
      </c>
      <c r="H145" s="406">
        <f t="shared" si="87"/>
        <v>0</v>
      </c>
      <c r="I145" s="406">
        <f t="shared" si="87"/>
        <v>0</v>
      </c>
      <c r="J145" s="406">
        <f t="shared" si="87"/>
        <v>0</v>
      </c>
      <c r="K145" s="406">
        <f t="shared" si="87"/>
        <v>0</v>
      </c>
      <c r="L145" s="406">
        <f t="shared" si="87"/>
        <v>0</v>
      </c>
      <c r="M145" s="406">
        <f t="shared" si="87"/>
        <v>0</v>
      </c>
      <c r="N145" s="406">
        <f t="shared" si="87"/>
        <v>0</v>
      </c>
      <c r="O145" s="406">
        <f t="shared" si="87"/>
        <v>0</v>
      </c>
      <c r="P145" s="406">
        <f t="shared" si="87"/>
        <v>0</v>
      </c>
      <c r="Q145" s="406">
        <f t="shared" si="87"/>
        <v>0</v>
      </c>
      <c r="R145" s="406">
        <f t="shared" si="87"/>
        <v>0</v>
      </c>
      <c r="S145" s="406">
        <f t="shared" si="87"/>
        <v>0</v>
      </c>
      <c r="T145" s="406">
        <f t="shared" si="87"/>
        <v>0</v>
      </c>
      <c r="U145" s="406">
        <f t="shared" si="87"/>
        <v>0</v>
      </c>
      <c r="V145" s="406">
        <f t="shared" si="87"/>
        <v>0</v>
      </c>
      <c r="W145" s="406">
        <f t="shared" si="87"/>
        <v>0</v>
      </c>
      <c r="X145" s="406">
        <f t="shared" si="87"/>
        <v>0</v>
      </c>
      <c r="Y145" s="406">
        <f t="shared" si="87"/>
        <v>0</v>
      </c>
      <c r="Z145" s="406">
        <f t="shared" si="87"/>
        <v>0</v>
      </c>
      <c r="AA145" s="406">
        <f t="shared" si="87"/>
        <v>0</v>
      </c>
      <c r="AB145" s="406">
        <f t="shared" si="87"/>
        <v>0</v>
      </c>
      <c r="AC145" s="406">
        <f t="shared" si="87"/>
        <v>0</v>
      </c>
      <c r="AD145" s="406">
        <f t="shared" si="87"/>
        <v>0</v>
      </c>
      <c r="AE145" s="406">
        <f t="shared" si="87"/>
        <v>0</v>
      </c>
      <c r="AF145" s="406">
        <f t="shared" si="87"/>
        <v>0</v>
      </c>
      <c r="AG145" s="406">
        <f t="shared" si="87"/>
        <v>0</v>
      </c>
      <c r="AH145" s="406">
        <f t="shared" si="87"/>
        <v>0</v>
      </c>
      <c r="AI145" s="406">
        <f t="shared" si="87"/>
        <v>0</v>
      </c>
      <c r="AJ145" s="406">
        <f t="shared" si="87"/>
        <v>0</v>
      </c>
      <c r="AK145" s="406">
        <f t="shared" si="87"/>
        <v>0</v>
      </c>
      <c r="AL145" s="406">
        <f t="shared" si="87"/>
        <v>0</v>
      </c>
      <c r="AM145" s="406">
        <f t="shared" si="87"/>
        <v>0</v>
      </c>
      <c r="AN145" s="406">
        <f t="shared" si="87"/>
        <v>0</v>
      </c>
      <c r="AO145" s="301"/>
      <c r="AP145" s="302"/>
    </row>
    <row r="146" spans="1:46" s="300" customFormat="1" ht="24" customHeight="1" x14ac:dyDescent="0.35">
      <c r="A146" s="1"/>
      <c r="B146" s="113"/>
      <c r="C146" s="407" t="s">
        <v>32</v>
      </c>
      <c r="D146" s="408">
        <f>SUM(D106:D145)</f>
        <v>0</v>
      </c>
      <c r="E146" s="408">
        <f t="shared" ref="E146" si="88">SUM(E106:E145)</f>
        <v>0</v>
      </c>
      <c r="F146" s="408">
        <f t="shared" ref="F146" si="89">SUM(F106:F145)</f>
        <v>0</v>
      </c>
      <c r="G146" s="408">
        <f t="shared" ref="G146" si="90">SUM(G106:G145)</f>
        <v>0</v>
      </c>
      <c r="H146" s="408">
        <f t="shared" ref="H146" si="91">SUM(H106:H145)</f>
        <v>0</v>
      </c>
      <c r="I146" s="408">
        <f t="shared" ref="I146" si="92">SUM(I106:I145)</f>
        <v>0</v>
      </c>
      <c r="J146" s="408">
        <f t="shared" ref="J146" si="93">SUM(J106:J145)</f>
        <v>0</v>
      </c>
      <c r="K146" s="408">
        <f t="shared" ref="K146" si="94">SUM(K106:K145)</f>
        <v>0</v>
      </c>
      <c r="L146" s="408">
        <f t="shared" ref="L146" si="95">SUM(L106:L145)</f>
        <v>0</v>
      </c>
      <c r="M146" s="408">
        <f t="shared" ref="M146:X146" si="96">SUM(M106:M145)</f>
        <v>0</v>
      </c>
      <c r="N146" s="408">
        <f t="shared" si="96"/>
        <v>0</v>
      </c>
      <c r="O146" s="408">
        <f t="shared" si="96"/>
        <v>0</v>
      </c>
      <c r="P146" s="408">
        <f t="shared" si="96"/>
        <v>0</v>
      </c>
      <c r="Q146" s="408">
        <f t="shared" si="96"/>
        <v>0</v>
      </c>
      <c r="R146" s="408">
        <f t="shared" si="96"/>
        <v>0</v>
      </c>
      <c r="S146" s="408">
        <f t="shared" si="96"/>
        <v>0</v>
      </c>
      <c r="T146" s="408">
        <f t="shared" si="96"/>
        <v>0</v>
      </c>
      <c r="U146" s="408">
        <f t="shared" si="96"/>
        <v>0</v>
      </c>
      <c r="V146" s="408">
        <f t="shared" si="96"/>
        <v>0</v>
      </c>
      <c r="W146" s="408">
        <f t="shared" si="96"/>
        <v>0</v>
      </c>
      <c r="X146" s="408">
        <f t="shared" si="96"/>
        <v>0</v>
      </c>
      <c r="Y146" s="408">
        <f t="shared" ref="Y146:AN146" si="97">SUM(Y106:Y145)</f>
        <v>0</v>
      </c>
      <c r="Z146" s="408">
        <f t="shared" si="97"/>
        <v>0</v>
      </c>
      <c r="AA146" s="408">
        <f t="shared" si="97"/>
        <v>0</v>
      </c>
      <c r="AB146" s="408">
        <f t="shared" si="97"/>
        <v>0</v>
      </c>
      <c r="AC146" s="408">
        <f t="shared" si="97"/>
        <v>0</v>
      </c>
      <c r="AD146" s="408">
        <f t="shared" si="97"/>
        <v>0</v>
      </c>
      <c r="AE146" s="408">
        <f t="shared" si="97"/>
        <v>0</v>
      </c>
      <c r="AF146" s="408">
        <f t="shared" si="97"/>
        <v>0</v>
      </c>
      <c r="AG146" s="408">
        <f t="shared" si="97"/>
        <v>0</v>
      </c>
      <c r="AH146" s="408">
        <f t="shared" si="97"/>
        <v>0</v>
      </c>
      <c r="AI146" s="408">
        <f t="shared" si="97"/>
        <v>0</v>
      </c>
      <c r="AJ146" s="408">
        <f t="shared" si="97"/>
        <v>0</v>
      </c>
      <c r="AK146" s="408">
        <f t="shared" si="97"/>
        <v>0</v>
      </c>
      <c r="AL146" s="408">
        <f t="shared" si="97"/>
        <v>0</v>
      </c>
      <c r="AM146" s="408">
        <f t="shared" si="97"/>
        <v>0</v>
      </c>
      <c r="AN146" s="408">
        <f t="shared" si="97"/>
        <v>0</v>
      </c>
      <c r="AO146" s="303"/>
      <c r="AP146" s="304">
        <f>SUM(D146:AO146)</f>
        <v>0</v>
      </c>
      <c r="AQ146" s="61"/>
      <c r="AR146" s="61"/>
      <c r="AS146" s="61"/>
      <c r="AT146" s="61"/>
    </row>
    <row r="147" spans="1:46" s="1" customFormat="1" x14ac:dyDescent="0.35">
      <c r="AQ147" s="61"/>
      <c r="AR147" s="61"/>
      <c r="AS147" s="61"/>
      <c r="AT147" s="61"/>
    </row>
    <row r="148" spans="1:46" s="39" customFormat="1" ht="35.5" customHeight="1" x14ac:dyDescent="0.35">
      <c r="C148" s="428" t="s">
        <v>235</v>
      </c>
      <c r="D148" s="429"/>
      <c r="E148" s="429"/>
      <c r="F148" s="429"/>
      <c r="G148" s="429"/>
      <c r="H148" s="429"/>
      <c r="I148" s="429"/>
      <c r="J148" s="429"/>
      <c r="K148" s="429"/>
      <c r="L148" s="429"/>
      <c r="M148" s="429"/>
      <c r="N148" s="429"/>
      <c r="O148" s="429"/>
      <c r="P148" s="429"/>
      <c r="Q148" s="429"/>
      <c r="R148" s="429"/>
      <c r="S148" s="429"/>
      <c r="T148" s="429"/>
      <c r="U148" s="429"/>
      <c r="V148" s="429"/>
      <c r="W148" s="429"/>
      <c r="X148" s="429"/>
      <c r="Y148" s="429"/>
      <c r="Z148" s="429"/>
      <c r="AA148" s="429"/>
      <c r="AB148" s="429"/>
      <c r="AC148" s="429"/>
      <c r="AD148" s="429"/>
      <c r="AE148" s="429"/>
      <c r="AF148" s="429"/>
      <c r="AG148" s="429"/>
      <c r="AH148" s="429"/>
      <c r="AI148" s="429"/>
      <c r="AJ148" s="429"/>
      <c r="AK148" s="429"/>
      <c r="AL148" s="429"/>
      <c r="AM148" s="429"/>
      <c r="AN148" s="430"/>
      <c r="AO148" s="1"/>
      <c r="AP148" s="1"/>
      <c r="AQ148" s="61"/>
      <c r="AR148" s="61"/>
      <c r="AS148" s="61"/>
      <c r="AT148" s="61"/>
    </row>
    <row r="149" spans="1:46" s="1" customFormat="1" ht="200.15" customHeight="1" x14ac:dyDescent="0.35">
      <c r="C149" s="576"/>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7"/>
      <c r="AL149" s="577"/>
      <c r="AM149" s="577"/>
      <c r="AN149" s="578"/>
      <c r="AQ149" s="61"/>
      <c r="AR149" s="61"/>
      <c r="AS149" s="61"/>
      <c r="AT149" s="61"/>
    </row>
    <row r="150" spans="1:46" s="1" customFormat="1" x14ac:dyDescent="0.35">
      <c r="AQ150" s="61"/>
      <c r="AR150" s="61"/>
      <c r="AS150" s="61"/>
      <c r="AT150" s="61"/>
    </row>
    <row r="151" spans="1:46" customFormat="1" x14ac:dyDescent="0.35">
      <c r="A151" s="1"/>
      <c r="C151" s="443" t="s">
        <v>74</v>
      </c>
      <c r="D151" s="443"/>
      <c r="E151" s="443"/>
      <c r="F151" s="443"/>
      <c r="G151" s="443"/>
      <c r="H151" s="443"/>
      <c r="I151" s="443"/>
      <c r="J151" s="443"/>
      <c r="K151" s="443"/>
      <c r="L151" s="443"/>
      <c r="M151" s="443"/>
      <c r="N151" s="443"/>
      <c r="O151" s="443"/>
      <c r="P151" s="443"/>
      <c r="Q151" s="443"/>
      <c r="R151" s="443"/>
      <c r="S151" s="443"/>
      <c r="T151" s="443"/>
      <c r="U151" s="443"/>
      <c r="V151" s="443"/>
      <c r="W151" s="443"/>
      <c r="X151" s="443"/>
      <c r="Y151" s="443"/>
      <c r="Z151" s="443"/>
      <c r="AA151" s="443"/>
      <c r="AB151" s="443"/>
      <c r="AC151" s="443"/>
      <c r="AD151" s="443"/>
      <c r="AE151" s="443"/>
      <c r="AF151" s="443"/>
      <c r="AG151" s="443"/>
      <c r="AH151" s="443"/>
      <c r="AI151" s="443"/>
      <c r="AJ151" s="443"/>
      <c r="AK151" s="443"/>
      <c r="AL151" s="443"/>
      <c r="AM151" s="443"/>
      <c r="AN151" s="443"/>
      <c r="AO151" s="1"/>
      <c r="AP151" s="1"/>
      <c r="AQ151" s="61"/>
      <c r="AR151" s="61"/>
      <c r="AS151" s="61"/>
      <c r="AT151" s="61"/>
    </row>
    <row r="152" spans="1:46" s="1" customFormat="1" x14ac:dyDescent="0.35">
      <c r="AQ152" s="61"/>
      <c r="AR152" s="61"/>
      <c r="AS152" s="61"/>
      <c r="AT152" s="61"/>
    </row>
    <row r="153" spans="1:46" s="1" customFormat="1" x14ac:dyDescent="0.35">
      <c r="AQ153" s="61"/>
      <c r="AR153" s="61"/>
      <c r="AS153" s="61"/>
      <c r="AT153" s="61"/>
    </row>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sheetData>
  <sheetProtection algorithmName="SHA-512" hashValue="YGLdd4APAJB4ElsWGZJ6MmrxCH8PNS0OVwbqjDnGnLf4YJOZexPjk0yO04G0HeDBhO2HNz17rGsdqby4CrcR5g==" saltValue="ATEXr/X3SC1PS5k9VLK1Sw==" spinCount="100000" sheet="1" objects="1" scenarios="1"/>
  <mergeCells count="24">
    <mergeCell ref="C12:N12"/>
    <mergeCell ref="E2:F2"/>
    <mergeCell ref="E4:F4"/>
    <mergeCell ref="E6:F6"/>
    <mergeCell ref="E8:F8"/>
    <mergeCell ref="C2:D2"/>
    <mergeCell ref="C4:D4"/>
    <mergeCell ref="C6:D6"/>
    <mergeCell ref="C8:D8"/>
    <mergeCell ref="C149:AN149"/>
    <mergeCell ref="C151:AN151"/>
    <mergeCell ref="AP104:AP105"/>
    <mergeCell ref="AP60:AP61"/>
    <mergeCell ref="AP16:AP17"/>
    <mergeCell ref="E16:P16"/>
    <mergeCell ref="Q16:AB16"/>
    <mergeCell ref="E104:P104"/>
    <mergeCell ref="Q104:AB104"/>
    <mergeCell ref="AC104:AN104"/>
    <mergeCell ref="AC16:AN16"/>
    <mergeCell ref="E60:P60"/>
    <mergeCell ref="Q60:AB60"/>
    <mergeCell ref="AC60:AN60"/>
    <mergeCell ref="C148:AN148"/>
  </mergeCells>
  <conditionalFormatting sqref="A18:A57">
    <cfRule type="cellIs" dxfId="83" priority="5" operator="equal">
      <formula>TRUE</formula>
    </cfRule>
    <cfRule type="cellIs" dxfId="82" priority="6" operator="equal">
      <formula>FALSE</formula>
    </cfRule>
  </conditionalFormatting>
  <conditionalFormatting sqref="A62:A101">
    <cfRule type="cellIs" dxfId="81" priority="3" operator="equal">
      <formula>TRUE</formula>
    </cfRule>
    <cfRule type="cellIs" dxfId="80" priority="4" operator="equal">
      <formula>FALSE</formula>
    </cfRule>
  </conditionalFormatting>
  <conditionalFormatting sqref="A106:A145">
    <cfRule type="cellIs" dxfId="79" priority="1" operator="equal">
      <formula>TRUE</formula>
    </cfRule>
    <cfRule type="cellIs" dxfId="78" priority="2" operator="equal">
      <formula>FALSE</formula>
    </cfRule>
  </conditionalFormatting>
  <conditionalFormatting sqref="I6">
    <cfRule type="containsText" dxfId="77" priority="13" operator="containsText" text="WORKBOOK:   No Errors Detected">
      <formula>NOT(ISERROR(SEARCH("WORKBOOK:   No Errors Detected",I6)))</formula>
    </cfRule>
    <cfRule type="cellIs" dxfId="76" priority="14" operator="equal">
      <formula>"Warning: Errors detected"</formula>
    </cfRule>
  </conditionalFormatting>
  <dataValidations count="1">
    <dataValidation type="decimal" allowBlank="1" showInputMessage="1" showErrorMessage="1" sqref="D18:AN57 D62:AN101" xr:uid="{00000000-0002-0000-0200-000000000000}">
      <formula1>-1000000000</formula1>
      <formula2>1000000000</formula2>
    </dataValidation>
  </dataValidations>
  <pageMargins left="0.7" right="0.7" top="0.75" bottom="0.75" header="0.3" footer="0.3"/>
  <pageSetup orientation="portrait" r:id="rId1"/>
  <headerFooter>
    <oddHeader>&amp;C&amp;"Aptos"&amp;12&amp;K000000 Official - DWP Use Only&amp;1#_x000D_</oddHeader>
    <oddFooter>&amp;C_x000D_&amp;1#&amp;"Aptos"&amp;12&amp;K000000 Official - DWP Use Only</oddFooter>
  </headerFooter>
  <ignoredErrors>
    <ignoredError sqref="E8 E4 C63:C101" unlockedFormula="1"/>
    <ignoredError sqref="A18:A33 A62:A77 D58:M5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AT333"/>
  <sheetViews>
    <sheetView topLeftCell="A121" zoomScale="70" zoomScaleNormal="70" workbookViewId="0">
      <selection activeCell="N165" sqref="N165"/>
    </sheetView>
  </sheetViews>
  <sheetFormatPr defaultColWidth="10.54296875" defaultRowHeight="15.5" x14ac:dyDescent="0.35"/>
  <cols>
    <col min="1" max="1" width="9.453125" style="6" bestFit="1" customWidth="1"/>
    <col min="2" max="2" width="8.1796875" style="6" customWidth="1"/>
    <col min="3" max="3" width="36.54296875" style="6" customWidth="1"/>
    <col min="4" max="130" width="18.81640625" style="6" customWidth="1"/>
    <col min="131" max="131" width="3.453125" style="6" customWidth="1"/>
    <col min="132" max="150" width="18.81640625" style="6" customWidth="1"/>
    <col min="151" max="16384" width="10.54296875" style="6"/>
  </cols>
  <sheetData>
    <row r="1" spans="1:46" s="1" customFormat="1" ht="30" customHeight="1" x14ac:dyDescent="0.35">
      <c r="G1" s="125"/>
    </row>
    <row r="2" spans="1:46" s="1" customFormat="1" ht="30" customHeight="1" x14ac:dyDescent="0.35">
      <c r="C2" s="444" t="str">
        <f>'1. Declaration'!C2</f>
        <v>GRANT COST REGISTER</v>
      </c>
      <c r="D2" s="445"/>
      <c r="E2" s="447" t="str">
        <f>+'1. Declaration'!E2</f>
        <v>Jobs Guarantee</v>
      </c>
      <c r="F2" s="448"/>
    </row>
    <row r="3" spans="1:46" s="1" customFormat="1" ht="12" customHeight="1" x14ac:dyDescent="0.35">
      <c r="C3" s="57"/>
      <c r="D3" s="57"/>
      <c r="E3" s="57"/>
      <c r="F3" s="57"/>
    </row>
    <row r="4" spans="1:46" s="1" customFormat="1" ht="30" customHeight="1" x14ac:dyDescent="0.35">
      <c r="C4" s="444" t="str" cm="1">
        <f t="array" ref="C4:D4">'1. Declaration'!C4:D4</f>
        <v>BIDDER NAME:</v>
      </c>
      <c r="D4" s="445">
        <v>0</v>
      </c>
      <c r="E4" s="447">
        <f>+'1. Declaration'!E4</f>
        <v>0</v>
      </c>
      <c r="F4" s="448"/>
    </row>
    <row r="5" spans="1:46" s="1" customFormat="1" ht="12" customHeight="1" x14ac:dyDescent="0.35">
      <c r="C5" s="57"/>
      <c r="D5" s="57"/>
      <c r="E5" s="57"/>
      <c r="F5" s="57"/>
      <c r="I5" s="120"/>
      <c r="J5" s="120"/>
      <c r="K5" s="120"/>
      <c r="L5" s="120"/>
    </row>
    <row r="6" spans="1:46" s="18" customFormat="1" ht="30" customHeight="1" x14ac:dyDescent="0.35">
      <c r="A6" s="120"/>
      <c r="B6" s="120"/>
      <c r="C6" s="444" t="s">
        <v>60</v>
      </c>
      <c r="D6" s="445"/>
      <c r="E6" s="447" t="str">
        <f ca="1">MID(CELL("filename",B2),FIND("]",CELL("filename",B2))+1,99)</f>
        <v>3. Indirect Staff Profile</v>
      </c>
      <c r="F6" s="448"/>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c r="AT6" s="120"/>
    </row>
    <row r="7" spans="1:46" s="1" customFormat="1" ht="12" customHeight="1" x14ac:dyDescent="0.35">
      <c r="C7" s="57"/>
      <c r="D7" s="57"/>
      <c r="E7" s="57"/>
      <c r="F7" s="57"/>
      <c r="I7" s="120"/>
      <c r="J7" s="120"/>
      <c r="K7" s="120"/>
      <c r="L7" s="120"/>
    </row>
    <row r="8" spans="1:46" s="1" customFormat="1" ht="30" customHeight="1" x14ac:dyDescent="0.35">
      <c r="C8" s="444" t="s">
        <v>285</v>
      </c>
      <c r="D8" s="588"/>
      <c r="E8" s="447">
        <f>+'1. Declaration'!E8</f>
        <v>0</v>
      </c>
      <c r="F8" s="448"/>
      <c r="I8" s="45" t="s">
        <v>61</v>
      </c>
      <c r="J8" s="55"/>
      <c r="K8" s="56"/>
      <c r="L8" s="199">
        <f>COUNTIF(A11:A144,FALSE)</f>
        <v>0</v>
      </c>
    </row>
    <row r="9" spans="1:46" s="1" customFormat="1" x14ac:dyDescent="0.35"/>
    <row r="10" spans="1:46" s="18" customFormat="1" ht="30" customHeight="1" x14ac:dyDescent="0.35">
      <c r="A10" s="120"/>
      <c r="B10" s="120"/>
      <c r="C10" s="289"/>
      <c r="D10" s="289"/>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row>
    <row r="11" spans="1:46" s="18" customFormat="1" ht="132.75" customHeight="1" x14ac:dyDescent="0.35">
      <c r="A11" s="120"/>
      <c r="B11" s="120"/>
      <c r="C11" s="585" t="s">
        <v>312</v>
      </c>
      <c r="D11" s="586"/>
      <c r="E11" s="586"/>
      <c r="F11" s="586"/>
      <c r="G11" s="586"/>
      <c r="H11" s="586"/>
      <c r="I11" s="586"/>
      <c r="J11" s="586"/>
      <c r="K11" s="586"/>
      <c r="L11" s="586"/>
      <c r="M11" s="586"/>
      <c r="N11" s="587"/>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row>
    <row r="12" spans="1:46" s="1" customFormat="1" x14ac:dyDescent="0.35"/>
    <row r="13" spans="1:46" s="1" customFormat="1" x14ac:dyDescent="0.35"/>
    <row r="14" spans="1:46" s="62" customFormat="1" ht="30" customHeight="1" x14ac:dyDescent="0.35">
      <c r="C14" s="290" t="s">
        <v>109</v>
      </c>
      <c r="D14" s="291" t="s">
        <v>80</v>
      </c>
      <c r="E14" s="581" t="s">
        <v>82</v>
      </c>
      <c r="F14" s="582"/>
      <c r="G14" s="582"/>
      <c r="H14" s="582"/>
      <c r="I14" s="582"/>
      <c r="J14" s="582"/>
      <c r="K14" s="582"/>
      <c r="L14" s="582"/>
      <c r="M14" s="582"/>
      <c r="N14" s="582"/>
      <c r="O14" s="582"/>
      <c r="P14" s="583"/>
      <c r="Q14" s="581" t="s">
        <v>83</v>
      </c>
      <c r="R14" s="582"/>
      <c r="S14" s="582"/>
      <c r="T14" s="582"/>
      <c r="U14" s="582"/>
      <c r="V14" s="582"/>
      <c r="W14" s="582"/>
      <c r="X14" s="582"/>
      <c r="Y14" s="582"/>
      <c r="Z14" s="582"/>
      <c r="AA14" s="582"/>
      <c r="AB14" s="583"/>
      <c r="AC14" s="581" t="s">
        <v>84</v>
      </c>
      <c r="AD14" s="582"/>
      <c r="AE14" s="582"/>
      <c r="AF14" s="582"/>
      <c r="AG14" s="582"/>
      <c r="AH14" s="582"/>
      <c r="AI14" s="582"/>
      <c r="AJ14" s="582"/>
      <c r="AK14" s="582"/>
      <c r="AL14" s="582"/>
      <c r="AM14" s="582"/>
      <c r="AN14" s="584"/>
      <c r="AO14" s="143"/>
      <c r="AP14" s="579"/>
      <c r="AQ14" s="143"/>
      <c r="AR14" s="143"/>
      <c r="AS14" s="143"/>
    </row>
    <row r="15" spans="1:46" s="63" customFormat="1" ht="54.75" customHeight="1" x14ac:dyDescent="0.35">
      <c r="A15" s="120"/>
      <c r="B15" s="120"/>
      <c r="C15" s="292" t="s">
        <v>110</v>
      </c>
      <c r="D15" s="293" t="str">
        <f>'2. Direct Staff Profile'!D17</f>
        <v>Month 0 Implementation Costs</v>
      </c>
      <c r="E15" s="294">
        <v>46327</v>
      </c>
      <c r="F15" s="294">
        <f t="shared" ref="F15:T15" si="0">E15+31</f>
        <v>46358</v>
      </c>
      <c r="G15" s="294">
        <f t="shared" si="0"/>
        <v>46389</v>
      </c>
      <c r="H15" s="294">
        <f t="shared" si="0"/>
        <v>46420</v>
      </c>
      <c r="I15" s="294">
        <f t="shared" si="0"/>
        <v>46451</v>
      </c>
      <c r="J15" s="294">
        <f t="shared" si="0"/>
        <v>46482</v>
      </c>
      <c r="K15" s="294">
        <f t="shared" si="0"/>
        <v>46513</v>
      </c>
      <c r="L15" s="294">
        <f t="shared" si="0"/>
        <v>46544</v>
      </c>
      <c r="M15" s="294">
        <f t="shared" si="0"/>
        <v>46575</v>
      </c>
      <c r="N15" s="294">
        <f t="shared" si="0"/>
        <v>46606</v>
      </c>
      <c r="O15" s="294">
        <f t="shared" si="0"/>
        <v>46637</v>
      </c>
      <c r="P15" s="294">
        <f t="shared" si="0"/>
        <v>46668</v>
      </c>
      <c r="Q15" s="294">
        <f t="shared" si="0"/>
        <v>46699</v>
      </c>
      <c r="R15" s="294">
        <f t="shared" si="0"/>
        <v>46730</v>
      </c>
      <c r="S15" s="294">
        <f t="shared" si="0"/>
        <v>46761</v>
      </c>
      <c r="T15" s="294">
        <f t="shared" si="0"/>
        <v>46792</v>
      </c>
      <c r="U15" s="294">
        <f t="shared" ref="U15:X15" si="1">T15+31</f>
        <v>46823</v>
      </c>
      <c r="V15" s="294">
        <f t="shared" si="1"/>
        <v>46854</v>
      </c>
      <c r="W15" s="294">
        <f t="shared" si="1"/>
        <v>46885</v>
      </c>
      <c r="X15" s="294">
        <f t="shared" si="1"/>
        <v>46916</v>
      </c>
      <c r="Y15" s="294">
        <f t="shared" ref="Y15" si="2">X15+31</f>
        <v>46947</v>
      </c>
      <c r="Z15" s="294">
        <f t="shared" ref="Z15" si="3">Y15+31</f>
        <v>46978</v>
      </c>
      <c r="AA15" s="294">
        <f t="shared" ref="AA15" si="4">Z15+31</f>
        <v>47009</v>
      </c>
      <c r="AB15" s="294">
        <f t="shared" ref="AB15" si="5">AA15+31</f>
        <v>47040</v>
      </c>
      <c r="AC15" s="294">
        <f t="shared" ref="AC15" si="6">AB15+31</f>
        <v>47071</v>
      </c>
      <c r="AD15" s="294">
        <f t="shared" ref="AD15" si="7">AC15+31</f>
        <v>47102</v>
      </c>
      <c r="AE15" s="294">
        <f t="shared" ref="AE15" si="8">AD15+31</f>
        <v>47133</v>
      </c>
      <c r="AF15" s="294">
        <f t="shared" ref="AF15" si="9">AE15+31</f>
        <v>47164</v>
      </c>
      <c r="AG15" s="294">
        <f t="shared" ref="AG15" si="10">AF15+31</f>
        <v>47195</v>
      </c>
      <c r="AH15" s="294">
        <f t="shared" ref="AH15" si="11">AG15+31</f>
        <v>47226</v>
      </c>
      <c r="AI15" s="294">
        <f t="shared" ref="AI15" si="12">AH15+31</f>
        <v>47257</v>
      </c>
      <c r="AJ15" s="294">
        <f t="shared" ref="AJ15" si="13">AI15+31</f>
        <v>47288</v>
      </c>
      <c r="AK15" s="294">
        <f t="shared" ref="AK15" si="14">AJ15+31</f>
        <v>47319</v>
      </c>
      <c r="AL15" s="294">
        <f t="shared" ref="AL15" si="15">AK15+31</f>
        <v>47350</v>
      </c>
      <c r="AM15" s="294">
        <f t="shared" ref="AM15" si="16">AL15+31</f>
        <v>47381</v>
      </c>
      <c r="AN15" s="295">
        <f t="shared" ref="AN15" si="17">AM15+31</f>
        <v>47412</v>
      </c>
      <c r="AO15" s="120"/>
      <c r="AP15" s="580"/>
    </row>
    <row r="16" spans="1:46" s="61" customFormat="1" ht="22.5" customHeight="1" x14ac:dyDescent="0.35">
      <c r="A16" s="144" t="b">
        <f t="shared" ref="A16:A55" si="18">IF(--ISERROR(SUM(E16:T16))=0,TRUE,FALSE)</f>
        <v>1</v>
      </c>
      <c r="B16" s="145"/>
      <c r="C16" s="64"/>
      <c r="D16" s="64"/>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5"/>
      <c r="AP16" s="296"/>
    </row>
    <row r="17" spans="1:42" s="61" customFormat="1" ht="22.5" customHeight="1" x14ac:dyDescent="0.35">
      <c r="A17" s="144" t="b">
        <f t="shared" si="18"/>
        <v>1</v>
      </c>
      <c r="B17" s="145"/>
      <c r="C17" s="64"/>
      <c r="D17" s="64"/>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5"/>
      <c r="AP17" s="296"/>
    </row>
    <row r="18" spans="1:42" s="61" customFormat="1" ht="22.5" customHeight="1" x14ac:dyDescent="0.35">
      <c r="A18" s="144" t="b">
        <f t="shared" si="18"/>
        <v>1</v>
      </c>
      <c r="B18" s="145"/>
      <c r="C18" s="64"/>
      <c r="D18" s="64"/>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5"/>
      <c r="AP18" s="296"/>
    </row>
    <row r="19" spans="1:42" s="61" customFormat="1" ht="22.5" customHeight="1" x14ac:dyDescent="0.35">
      <c r="A19" s="144" t="b">
        <f t="shared" si="18"/>
        <v>1</v>
      </c>
      <c r="B19" s="145"/>
      <c r="C19" s="64"/>
      <c r="D19" s="64"/>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5"/>
      <c r="AP19" s="296"/>
    </row>
    <row r="20" spans="1:42" s="61" customFormat="1" ht="22.5" customHeight="1" x14ac:dyDescent="0.35">
      <c r="A20" s="144" t="b">
        <f t="shared" si="18"/>
        <v>1</v>
      </c>
      <c r="B20" s="145"/>
      <c r="C20" s="64"/>
      <c r="D20" s="64"/>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5"/>
      <c r="AP20" s="296"/>
    </row>
    <row r="21" spans="1:42" s="61" customFormat="1" ht="22.5" customHeight="1" x14ac:dyDescent="0.35">
      <c r="A21" s="144" t="b">
        <f t="shared" si="18"/>
        <v>1</v>
      </c>
      <c r="B21" s="145"/>
      <c r="C21" s="64"/>
      <c r="D21" s="64"/>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5"/>
      <c r="AP21" s="296"/>
    </row>
    <row r="22" spans="1:42" s="61" customFormat="1" ht="22.5" customHeight="1" x14ac:dyDescent="0.35">
      <c r="A22" s="144" t="b">
        <f t="shared" si="18"/>
        <v>1</v>
      </c>
      <c r="B22" s="145"/>
      <c r="C22" s="64"/>
      <c r="D22" s="64"/>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5"/>
      <c r="AP22" s="296"/>
    </row>
    <row r="23" spans="1:42" s="61" customFormat="1" ht="22.5" customHeight="1" x14ac:dyDescent="0.35">
      <c r="A23" s="144" t="b">
        <f t="shared" si="18"/>
        <v>1</v>
      </c>
      <c r="B23" s="145"/>
      <c r="C23" s="64"/>
      <c r="D23" s="64"/>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5"/>
      <c r="AP23" s="296"/>
    </row>
    <row r="24" spans="1:42" s="61" customFormat="1" ht="22.5" customHeight="1" x14ac:dyDescent="0.35">
      <c r="A24" s="144" t="b">
        <f t="shared" si="18"/>
        <v>1</v>
      </c>
      <c r="B24" s="145"/>
      <c r="C24" s="64"/>
      <c r="D24" s="64"/>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5"/>
      <c r="AP24" s="296"/>
    </row>
    <row r="25" spans="1:42" s="61" customFormat="1" ht="22.5" customHeight="1" x14ac:dyDescent="0.35">
      <c r="A25" s="144" t="b">
        <f t="shared" si="18"/>
        <v>1</v>
      </c>
      <c r="B25" s="145"/>
      <c r="C25" s="64"/>
      <c r="D25" s="64"/>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5"/>
      <c r="AP25" s="296"/>
    </row>
    <row r="26" spans="1:42" s="61" customFormat="1" ht="22.5" customHeight="1" x14ac:dyDescent="0.35">
      <c r="A26" s="144" t="b">
        <f t="shared" si="18"/>
        <v>1</v>
      </c>
      <c r="B26" s="145"/>
      <c r="C26" s="64"/>
      <c r="D26" s="64"/>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5"/>
      <c r="AP26" s="296"/>
    </row>
    <row r="27" spans="1:42" s="61" customFormat="1" ht="22.5" customHeight="1" x14ac:dyDescent="0.35">
      <c r="A27" s="144" t="b">
        <f t="shared" si="18"/>
        <v>1</v>
      </c>
      <c r="B27" s="145"/>
      <c r="C27" s="64"/>
      <c r="D27" s="64"/>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5"/>
      <c r="AP27" s="296"/>
    </row>
    <row r="28" spans="1:42" s="61" customFormat="1" ht="22.5" customHeight="1" x14ac:dyDescent="0.35">
      <c r="A28" s="144" t="b">
        <f t="shared" si="18"/>
        <v>1</v>
      </c>
      <c r="B28" s="145"/>
      <c r="C28" s="64"/>
      <c r="D28" s="64"/>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5"/>
      <c r="AP28" s="296"/>
    </row>
    <row r="29" spans="1:42" s="61" customFormat="1" ht="22.5" customHeight="1" x14ac:dyDescent="0.35">
      <c r="A29" s="144" t="b">
        <f t="shared" si="18"/>
        <v>1</v>
      </c>
      <c r="B29" s="145"/>
      <c r="C29" s="64"/>
      <c r="D29" s="64"/>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5"/>
      <c r="AP29" s="296"/>
    </row>
    <row r="30" spans="1:42" s="61" customFormat="1" ht="22.5" customHeight="1" x14ac:dyDescent="0.35">
      <c r="A30" s="144" t="b">
        <f t="shared" si="18"/>
        <v>1</v>
      </c>
      <c r="B30" s="145"/>
      <c r="C30" s="64"/>
      <c r="D30" s="64"/>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5"/>
      <c r="AP30" s="296"/>
    </row>
    <row r="31" spans="1:42" s="61" customFormat="1" ht="22.5" customHeight="1" x14ac:dyDescent="0.35">
      <c r="A31" s="144" t="b">
        <f t="shared" si="18"/>
        <v>1</v>
      </c>
      <c r="B31" s="145"/>
      <c r="C31" s="64"/>
      <c r="D31" s="64"/>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5"/>
      <c r="AP31" s="296"/>
    </row>
    <row r="32" spans="1:42" s="61" customFormat="1" ht="22.5" customHeight="1" x14ac:dyDescent="0.35">
      <c r="A32" s="144" t="b">
        <f t="shared" si="18"/>
        <v>1</v>
      </c>
      <c r="B32" s="145"/>
      <c r="C32" s="64"/>
      <c r="D32" s="64"/>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5"/>
      <c r="AP32" s="296"/>
    </row>
    <row r="33" spans="1:42" s="61" customFormat="1" ht="22.5" customHeight="1" x14ac:dyDescent="0.35">
      <c r="A33" s="144" t="b">
        <f t="shared" si="18"/>
        <v>1</v>
      </c>
      <c r="B33" s="145"/>
      <c r="C33" s="64"/>
      <c r="D33" s="64"/>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5"/>
      <c r="AP33" s="296"/>
    </row>
    <row r="34" spans="1:42" s="61" customFormat="1" ht="22.5" customHeight="1" x14ac:dyDescent="0.35">
      <c r="A34" s="144" t="b">
        <f t="shared" si="18"/>
        <v>1</v>
      </c>
      <c r="B34" s="145"/>
      <c r="C34" s="64"/>
      <c r="D34" s="64"/>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5"/>
      <c r="AP34" s="296"/>
    </row>
    <row r="35" spans="1:42" s="61" customFormat="1" ht="22.5" customHeight="1" x14ac:dyDescent="0.35">
      <c r="A35" s="144" t="b">
        <f t="shared" si="18"/>
        <v>1</v>
      </c>
      <c r="B35" s="145"/>
      <c r="C35" s="64"/>
      <c r="D35" s="64"/>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5"/>
      <c r="AP35" s="296"/>
    </row>
    <row r="36" spans="1:42" s="61" customFormat="1" ht="22.5" customHeight="1" x14ac:dyDescent="0.35">
      <c r="A36" s="144" t="b">
        <f t="shared" si="18"/>
        <v>1</v>
      </c>
      <c r="B36" s="145"/>
      <c r="C36" s="64"/>
      <c r="D36" s="64"/>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5"/>
      <c r="AP36" s="296"/>
    </row>
    <row r="37" spans="1:42" s="61" customFormat="1" ht="22.5" customHeight="1" x14ac:dyDescent="0.35">
      <c r="A37" s="144" t="b">
        <f t="shared" si="18"/>
        <v>1</v>
      </c>
      <c r="B37" s="145"/>
      <c r="C37" s="64"/>
      <c r="D37" s="64"/>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5"/>
      <c r="AP37" s="296"/>
    </row>
    <row r="38" spans="1:42" s="61" customFormat="1" ht="22.5" customHeight="1" x14ac:dyDescent="0.35">
      <c r="A38" s="144" t="b">
        <f t="shared" si="18"/>
        <v>1</v>
      </c>
      <c r="B38" s="145"/>
      <c r="C38" s="64"/>
      <c r="D38" s="64"/>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5"/>
      <c r="AP38" s="296"/>
    </row>
    <row r="39" spans="1:42" s="61" customFormat="1" ht="22.5" customHeight="1" x14ac:dyDescent="0.35">
      <c r="A39" s="144" t="b">
        <f t="shared" si="18"/>
        <v>1</v>
      </c>
      <c r="B39" s="145"/>
      <c r="C39" s="64"/>
      <c r="D39" s="64"/>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5"/>
      <c r="AP39" s="296"/>
    </row>
    <row r="40" spans="1:42" s="61" customFormat="1" ht="22.5" customHeight="1" x14ac:dyDescent="0.35">
      <c r="A40" s="144" t="b">
        <f t="shared" si="18"/>
        <v>1</v>
      </c>
      <c r="B40" s="145"/>
      <c r="C40" s="64"/>
      <c r="D40" s="64"/>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5"/>
      <c r="AP40" s="296"/>
    </row>
    <row r="41" spans="1:42" s="61" customFormat="1" ht="22.5" customHeight="1" x14ac:dyDescent="0.35">
      <c r="A41" s="144" t="b">
        <f t="shared" si="18"/>
        <v>1</v>
      </c>
      <c r="B41" s="145"/>
      <c r="C41" s="64"/>
      <c r="D41" s="64"/>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5"/>
      <c r="AP41" s="296"/>
    </row>
    <row r="42" spans="1:42" s="61" customFormat="1" ht="22.5" customHeight="1" x14ac:dyDescent="0.35">
      <c r="A42" s="144" t="b">
        <f t="shared" si="18"/>
        <v>1</v>
      </c>
      <c r="B42" s="145"/>
      <c r="C42" s="64"/>
      <c r="D42" s="64"/>
      <c r="E42" s="146"/>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5"/>
      <c r="AP42" s="296"/>
    </row>
    <row r="43" spans="1:42" s="61" customFormat="1" ht="22.5" customHeight="1" x14ac:dyDescent="0.35">
      <c r="A43" s="144" t="b">
        <f t="shared" si="18"/>
        <v>1</v>
      </c>
      <c r="B43" s="145"/>
      <c r="C43" s="64"/>
      <c r="D43" s="64"/>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5"/>
      <c r="AP43" s="296"/>
    </row>
    <row r="44" spans="1:42" s="61" customFormat="1" ht="22.5" customHeight="1" x14ac:dyDescent="0.35">
      <c r="A44" s="144" t="b">
        <f t="shared" si="18"/>
        <v>1</v>
      </c>
      <c r="B44" s="145"/>
      <c r="C44" s="64"/>
      <c r="D44" s="64"/>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5"/>
      <c r="AP44" s="296"/>
    </row>
    <row r="45" spans="1:42" s="61" customFormat="1" ht="22.5" customHeight="1" x14ac:dyDescent="0.35">
      <c r="A45" s="144" t="b">
        <f t="shared" si="18"/>
        <v>1</v>
      </c>
      <c r="B45" s="145"/>
      <c r="C45" s="64"/>
      <c r="D45" s="64"/>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5"/>
      <c r="AP45" s="296"/>
    </row>
    <row r="46" spans="1:42" s="61" customFormat="1" ht="22.5" customHeight="1" x14ac:dyDescent="0.35">
      <c r="A46" s="144" t="b">
        <f t="shared" si="18"/>
        <v>1</v>
      </c>
      <c r="B46" s="145"/>
      <c r="C46" s="64"/>
      <c r="D46" s="64"/>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5"/>
      <c r="AP46" s="296"/>
    </row>
    <row r="47" spans="1:42" s="61" customFormat="1" ht="22.5" customHeight="1" x14ac:dyDescent="0.35">
      <c r="A47" s="144" t="b">
        <f t="shared" si="18"/>
        <v>1</v>
      </c>
      <c r="B47" s="145"/>
      <c r="C47" s="64"/>
      <c r="D47" s="64"/>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5"/>
      <c r="AP47" s="296"/>
    </row>
    <row r="48" spans="1:42" s="61" customFormat="1" ht="22.5" customHeight="1" x14ac:dyDescent="0.35">
      <c r="A48" s="144" t="b">
        <f t="shared" si="18"/>
        <v>1</v>
      </c>
      <c r="B48" s="145"/>
      <c r="C48" s="64"/>
      <c r="D48" s="64"/>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5"/>
      <c r="AP48" s="296"/>
    </row>
    <row r="49" spans="1:45" s="61" customFormat="1" ht="22.5" customHeight="1" x14ac:dyDescent="0.35">
      <c r="A49" s="144" t="b">
        <f t="shared" si="18"/>
        <v>1</v>
      </c>
      <c r="B49" s="145"/>
      <c r="C49" s="64"/>
      <c r="D49" s="64"/>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5"/>
      <c r="AP49" s="296"/>
    </row>
    <row r="50" spans="1:45" s="61" customFormat="1" ht="22.5" customHeight="1" x14ac:dyDescent="0.35">
      <c r="A50" s="144" t="b">
        <f t="shared" si="18"/>
        <v>1</v>
      </c>
      <c r="B50" s="145"/>
      <c r="C50" s="64"/>
      <c r="D50" s="64"/>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5"/>
      <c r="AP50" s="296"/>
    </row>
    <row r="51" spans="1:45" s="61" customFormat="1" ht="22.5" customHeight="1" x14ac:dyDescent="0.35">
      <c r="A51" s="144" t="b">
        <f t="shared" si="18"/>
        <v>1</v>
      </c>
      <c r="B51" s="145"/>
      <c r="C51" s="64"/>
      <c r="D51" s="64"/>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5"/>
      <c r="AP51" s="296"/>
    </row>
    <row r="52" spans="1:45" s="61" customFormat="1" ht="22.5" customHeight="1" x14ac:dyDescent="0.35">
      <c r="A52" s="144" t="b">
        <f t="shared" si="18"/>
        <v>1</v>
      </c>
      <c r="B52" s="145"/>
      <c r="C52" s="64"/>
      <c r="D52" s="64"/>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5"/>
      <c r="AP52" s="296"/>
    </row>
    <row r="53" spans="1:45" s="61" customFormat="1" ht="22.5" customHeight="1" x14ac:dyDescent="0.35">
      <c r="A53" s="144" t="b">
        <f t="shared" si="18"/>
        <v>1</v>
      </c>
      <c r="B53" s="145"/>
      <c r="C53" s="64"/>
      <c r="D53" s="64"/>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5"/>
      <c r="AP53" s="296"/>
    </row>
    <row r="54" spans="1:45" s="61" customFormat="1" ht="22.5" customHeight="1" x14ac:dyDescent="0.35">
      <c r="A54" s="144" t="b">
        <f t="shared" si="18"/>
        <v>1</v>
      </c>
      <c r="B54" s="145"/>
      <c r="C54" s="64"/>
      <c r="D54" s="64"/>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5"/>
      <c r="AP54" s="296"/>
    </row>
    <row r="55" spans="1:45" s="61" customFormat="1" ht="22.5" customHeight="1" x14ac:dyDescent="0.35">
      <c r="A55" s="144" t="b">
        <f t="shared" si="18"/>
        <v>1</v>
      </c>
      <c r="B55" s="145"/>
      <c r="C55" s="64"/>
      <c r="D55" s="64"/>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5"/>
      <c r="AP55" s="296"/>
    </row>
    <row r="56" spans="1:45" s="300" customFormat="1" ht="24" customHeight="1" x14ac:dyDescent="0.35">
      <c r="A56" s="1"/>
      <c r="B56" s="113"/>
      <c r="C56" s="297" t="s">
        <v>112</v>
      </c>
      <c r="D56" s="305">
        <f>SUM(D16:D55)</f>
        <v>0</v>
      </c>
      <c r="E56" s="305">
        <f t="shared" ref="E56:M56" si="19">SUM(E16:E55)</f>
        <v>0</v>
      </c>
      <c r="F56" s="305">
        <f t="shared" si="19"/>
        <v>0</v>
      </c>
      <c r="G56" s="305">
        <f t="shared" si="19"/>
        <v>0</v>
      </c>
      <c r="H56" s="305">
        <f t="shared" si="19"/>
        <v>0</v>
      </c>
      <c r="I56" s="305">
        <f t="shared" si="19"/>
        <v>0</v>
      </c>
      <c r="J56" s="305">
        <f t="shared" si="19"/>
        <v>0</v>
      </c>
      <c r="K56" s="305">
        <f t="shared" si="19"/>
        <v>0</v>
      </c>
      <c r="L56" s="305">
        <f t="shared" si="19"/>
        <v>0</v>
      </c>
      <c r="M56" s="305">
        <f t="shared" si="19"/>
        <v>0</v>
      </c>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3"/>
      <c r="AP56" s="304"/>
    </row>
    <row r="57" spans="1:45" s="1" customFormat="1" x14ac:dyDescent="0.35"/>
    <row r="58" spans="1:45" s="62" customFormat="1" ht="30" customHeight="1" x14ac:dyDescent="0.35">
      <c r="C58" s="290" t="s">
        <v>113</v>
      </c>
      <c r="D58" s="291" t="s">
        <v>80</v>
      </c>
      <c r="E58" s="581" t="s">
        <v>82</v>
      </c>
      <c r="F58" s="582"/>
      <c r="G58" s="582"/>
      <c r="H58" s="582"/>
      <c r="I58" s="582"/>
      <c r="J58" s="582"/>
      <c r="K58" s="582"/>
      <c r="L58" s="582"/>
      <c r="M58" s="582"/>
      <c r="N58" s="582"/>
      <c r="O58" s="582"/>
      <c r="P58" s="583"/>
      <c r="Q58" s="581" t="s">
        <v>83</v>
      </c>
      <c r="R58" s="582"/>
      <c r="S58" s="582"/>
      <c r="T58" s="582"/>
      <c r="U58" s="582"/>
      <c r="V58" s="582"/>
      <c r="W58" s="582"/>
      <c r="X58" s="582"/>
      <c r="Y58" s="582"/>
      <c r="Z58" s="582"/>
      <c r="AA58" s="582"/>
      <c r="AB58" s="583"/>
      <c r="AC58" s="581" t="s">
        <v>84</v>
      </c>
      <c r="AD58" s="582"/>
      <c r="AE58" s="582"/>
      <c r="AF58" s="582"/>
      <c r="AG58" s="582"/>
      <c r="AH58" s="582"/>
      <c r="AI58" s="582"/>
      <c r="AJ58" s="582"/>
      <c r="AK58" s="582"/>
      <c r="AL58" s="582"/>
      <c r="AM58" s="582"/>
      <c r="AN58" s="584"/>
      <c r="AO58" s="143"/>
      <c r="AP58" s="579"/>
      <c r="AQ58" s="143"/>
      <c r="AR58" s="143"/>
      <c r="AS58" s="143"/>
    </row>
    <row r="59" spans="1:45" s="63" customFormat="1" ht="54.75" customHeight="1" x14ac:dyDescent="0.35">
      <c r="A59" s="120"/>
      <c r="B59" s="120"/>
      <c r="C59" s="292" t="s">
        <v>110</v>
      </c>
      <c r="D59" s="293" t="str">
        <f>D15</f>
        <v>Month 0 Implementation Costs</v>
      </c>
      <c r="E59" s="294">
        <v>46327</v>
      </c>
      <c r="F59" s="294">
        <f t="shared" ref="F59:X59" si="20">E59+31</f>
        <v>46358</v>
      </c>
      <c r="G59" s="294">
        <f t="shared" si="20"/>
        <v>46389</v>
      </c>
      <c r="H59" s="294">
        <f t="shared" si="20"/>
        <v>46420</v>
      </c>
      <c r="I59" s="294">
        <f t="shared" si="20"/>
        <v>46451</v>
      </c>
      <c r="J59" s="294">
        <f t="shared" si="20"/>
        <v>46482</v>
      </c>
      <c r="K59" s="294">
        <f t="shared" si="20"/>
        <v>46513</v>
      </c>
      <c r="L59" s="294">
        <f t="shared" si="20"/>
        <v>46544</v>
      </c>
      <c r="M59" s="294">
        <f t="shared" si="20"/>
        <v>46575</v>
      </c>
      <c r="N59" s="294">
        <f t="shared" si="20"/>
        <v>46606</v>
      </c>
      <c r="O59" s="294">
        <f t="shared" si="20"/>
        <v>46637</v>
      </c>
      <c r="P59" s="294">
        <f t="shared" si="20"/>
        <v>46668</v>
      </c>
      <c r="Q59" s="294">
        <f t="shared" si="20"/>
        <v>46699</v>
      </c>
      <c r="R59" s="294">
        <f t="shared" si="20"/>
        <v>46730</v>
      </c>
      <c r="S59" s="294">
        <f t="shared" si="20"/>
        <v>46761</v>
      </c>
      <c r="T59" s="294">
        <f t="shared" si="20"/>
        <v>46792</v>
      </c>
      <c r="U59" s="294">
        <f t="shared" si="20"/>
        <v>46823</v>
      </c>
      <c r="V59" s="294">
        <f t="shared" si="20"/>
        <v>46854</v>
      </c>
      <c r="W59" s="294">
        <f t="shared" si="20"/>
        <v>46885</v>
      </c>
      <c r="X59" s="294">
        <f t="shared" si="20"/>
        <v>46916</v>
      </c>
      <c r="Y59" s="294">
        <f t="shared" ref="Y59" si="21">X59+31</f>
        <v>46947</v>
      </c>
      <c r="Z59" s="294">
        <f t="shared" ref="Z59" si="22">Y59+31</f>
        <v>46978</v>
      </c>
      <c r="AA59" s="294">
        <f t="shared" ref="AA59" si="23">Z59+31</f>
        <v>47009</v>
      </c>
      <c r="AB59" s="294">
        <f t="shared" ref="AB59" si="24">AA59+31</f>
        <v>47040</v>
      </c>
      <c r="AC59" s="294">
        <f t="shared" ref="AC59" si="25">AB59+31</f>
        <v>47071</v>
      </c>
      <c r="AD59" s="294">
        <f t="shared" ref="AD59" si="26">AC59+31</f>
        <v>47102</v>
      </c>
      <c r="AE59" s="294">
        <f t="shared" ref="AE59" si="27">AD59+31</f>
        <v>47133</v>
      </c>
      <c r="AF59" s="294">
        <f t="shared" ref="AF59" si="28">AE59+31</f>
        <v>47164</v>
      </c>
      <c r="AG59" s="294">
        <f t="shared" ref="AG59" si="29">AF59+31</f>
        <v>47195</v>
      </c>
      <c r="AH59" s="294">
        <f t="shared" ref="AH59" si="30">AG59+31</f>
        <v>47226</v>
      </c>
      <c r="AI59" s="294">
        <f t="shared" ref="AI59" si="31">AH59+31</f>
        <v>47257</v>
      </c>
      <c r="AJ59" s="294">
        <f t="shared" ref="AJ59" si="32">AI59+31</f>
        <v>47288</v>
      </c>
      <c r="AK59" s="294">
        <f t="shared" ref="AK59" si="33">AJ59+31</f>
        <v>47319</v>
      </c>
      <c r="AL59" s="294">
        <f t="shared" ref="AL59" si="34">AK59+31</f>
        <v>47350</v>
      </c>
      <c r="AM59" s="294">
        <f t="shared" ref="AM59" si="35">AL59+31</f>
        <v>47381</v>
      </c>
      <c r="AN59" s="295">
        <f t="shared" ref="AN59" si="36">AM59+31</f>
        <v>47412</v>
      </c>
      <c r="AO59" s="120"/>
      <c r="AP59" s="580"/>
    </row>
    <row r="60" spans="1:45" s="61" customFormat="1" ht="22.5" customHeight="1" x14ac:dyDescent="0.35">
      <c r="A60" s="144" t="b">
        <f t="shared" ref="A60:A99" si="37">IF(--ISERROR(SUM(E60:T60))=0,TRUE,FALSE)</f>
        <v>1</v>
      </c>
      <c r="B60" s="145"/>
      <c r="C60" s="404" t="str">
        <f t="shared" ref="C60:C99" si="38">IF(C16=0,"",C16)</f>
        <v/>
      </c>
      <c r="D60" s="64"/>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45"/>
      <c r="AP60" s="296"/>
    </row>
    <row r="61" spans="1:45" s="61" customFormat="1" ht="22.5" customHeight="1" x14ac:dyDescent="0.35">
      <c r="A61" s="144" t="b">
        <f t="shared" si="37"/>
        <v>1</v>
      </c>
      <c r="B61" s="145"/>
      <c r="C61" s="404" t="str">
        <f t="shared" si="38"/>
        <v/>
      </c>
      <c r="D61" s="64"/>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c r="AM61" s="150"/>
      <c r="AN61" s="150"/>
      <c r="AO61" s="145"/>
      <c r="AP61" s="296"/>
    </row>
    <row r="62" spans="1:45" s="61" customFormat="1" ht="22.5" customHeight="1" x14ac:dyDescent="0.35">
      <c r="A62" s="144" t="b">
        <f t="shared" si="37"/>
        <v>1</v>
      </c>
      <c r="B62" s="145"/>
      <c r="C62" s="404" t="str">
        <f t="shared" si="38"/>
        <v/>
      </c>
      <c r="D62" s="64"/>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s="150"/>
      <c r="AJ62" s="150"/>
      <c r="AK62" s="150"/>
      <c r="AL62" s="150"/>
      <c r="AM62" s="150"/>
      <c r="AN62" s="150"/>
      <c r="AO62" s="145"/>
      <c r="AP62" s="296"/>
    </row>
    <row r="63" spans="1:45" s="61" customFormat="1" ht="22.5" customHeight="1" x14ac:dyDescent="0.35">
      <c r="A63" s="144" t="b">
        <f t="shared" si="37"/>
        <v>1</v>
      </c>
      <c r="B63" s="145"/>
      <c r="C63" s="404" t="str">
        <f t="shared" si="38"/>
        <v/>
      </c>
      <c r="D63" s="64"/>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45"/>
      <c r="AP63" s="296"/>
    </row>
    <row r="64" spans="1:45" s="61" customFormat="1" ht="22.5" customHeight="1" x14ac:dyDescent="0.35">
      <c r="A64" s="144" t="b">
        <f t="shared" si="37"/>
        <v>1</v>
      </c>
      <c r="B64" s="145"/>
      <c r="C64" s="404" t="str">
        <f t="shared" si="38"/>
        <v/>
      </c>
      <c r="D64" s="64"/>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45"/>
      <c r="AP64" s="296"/>
    </row>
    <row r="65" spans="1:42" s="61" customFormat="1" ht="22.5" customHeight="1" x14ac:dyDescent="0.35">
      <c r="A65" s="144" t="b">
        <f t="shared" si="37"/>
        <v>1</v>
      </c>
      <c r="B65" s="145"/>
      <c r="C65" s="404" t="str">
        <f t="shared" si="38"/>
        <v/>
      </c>
      <c r="D65" s="64"/>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45"/>
      <c r="AP65" s="296"/>
    </row>
    <row r="66" spans="1:42" s="61" customFormat="1" ht="22.5" customHeight="1" x14ac:dyDescent="0.35">
      <c r="A66" s="144" t="b">
        <f t="shared" si="37"/>
        <v>1</v>
      </c>
      <c r="B66" s="145"/>
      <c r="C66" s="404" t="str">
        <f t="shared" si="38"/>
        <v/>
      </c>
      <c r="D66" s="64"/>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45"/>
      <c r="AP66" s="296"/>
    </row>
    <row r="67" spans="1:42" s="61" customFormat="1" ht="22.5" customHeight="1" x14ac:dyDescent="0.35">
      <c r="A67" s="144" t="b">
        <f t="shared" si="37"/>
        <v>1</v>
      </c>
      <c r="B67" s="145"/>
      <c r="C67" s="404" t="str">
        <f t="shared" si="38"/>
        <v/>
      </c>
      <c r="D67" s="64"/>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c r="AG67" s="150"/>
      <c r="AH67" s="150"/>
      <c r="AI67" s="150"/>
      <c r="AJ67" s="150"/>
      <c r="AK67" s="150"/>
      <c r="AL67" s="150"/>
      <c r="AM67" s="150"/>
      <c r="AN67" s="150"/>
      <c r="AO67" s="145"/>
      <c r="AP67" s="296"/>
    </row>
    <row r="68" spans="1:42" s="61" customFormat="1" ht="22.5" customHeight="1" x14ac:dyDescent="0.35">
      <c r="A68" s="144" t="b">
        <f t="shared" si="37"/>
        <v>1</v>
      </c>
      <c r="B68" s="145"/>
      <c r="C68" s="404" t="str">
        <f t="shared" si="38"/>
        <v/>
      </c>
      <c r="D68" s="64"/>
      <c r="E68" s="150"/>
      <c r="F68" s="150"/>
      <c r="G68" s="150"/>
      <c r="H68" s="150"/>
      <c r="I68" s="150"/>
      <c r="J68" s="150"/>
      <c r="K68" s="150"/>
      <c r="L68" s="150"/>
      <c r="M68" s="150"/>
      <c r="N68" s="150"/>
      <c r="O68" s="150"/>
      <c r="P68" s="150"/>
      <c r="Q68" s="150"/>
      <c r="R68" s="150"/>
      <c r="S68" s="150"/>
      <c r="T68" s="150"/>
      <c r="U68" s="150"/>
      <c r="V68" s="150"/>
      <c r="W68" s="150"/>
      <c r="X68" s="150"/>
      <c r="Y68" s="150"/>
      <c r="Z68" s="150"/>
      <c r="AA68" s="150"/>
      <c r="AB68" s="150"/>
      <c r="AC68" s="150"/>
      <c r="AD68" s="150"/>
      <c r="AE68" s="150"/>
      <c r="AF68" s="150"/>
      <c r="AG68" s="150"/>
      <c r="AH68" s="150"/>
      <c r="AI68" s="150"/>
      <c r="AJ68" s="150"/>
      <c r="AK68" s="150"/>
      <c r="AL68" s="150"/>
      <c r="AM68" s="150"/>
      <c r="AN68" s="150"/>
      <c r="AO68" s="145"/>
      <c r="AP68" s="296"/>
    </row>
    <row r="69" spans="1:42" s="61" customFormat="1" ht="22.5" customHeight="1" x14ac:dyDescent="0.35">
      <c r="A69" s="144" t="b">
        <f t="shared" si="37"/>
        <v>1</v>
      </c>
      <c r="B69" s="145"/>
      <c r="C69" s="404" t="str">
        <f t="shared" si="38"/>
        <v/>
      </c>
      <c r="D69" s="64"/>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c r="AO69" s="145"/>
      <c r="AP69" s="296"/>
    </row>
    <row r="70" spans="1:42" s="61" customFormat="1" ht="22.5" customHeight="1" x14ac:dyDescent="0.35">
      <c r="A70" s="144" t="b">
        <f t="shared" si="37"/>
        <v>1</v>
      </c>
      <c r="B70" s="145"/>
      <c r="C70" s="404" t="str">
        <f t="shared" si="38"/>
        <v/>
      </c>
      <c r="D70" s="64"/>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c r="AG70" s="150"/>
      <c r="AH70" s="150"/>
      <c r="AI70" s="150"/>
      <c r="AJ70" s="150"/>
      <c r="AK70" s="150"/>
      <c r="AL70" s="150"/>
      <c r="AM70" s="150"/>
      <c r="AN70" s="150"/>
      <c r="AO70" s="145"/>
      <c r="AP70" s="296"/>
    </row>
    <row r="71" spans="1:42" s="61" customFormat="1" ht="22.5" customHeight="1" x14ac:dyDescent="0.35">
      <c r="A71" s="144" t="b">
        <f t="shared" si="37"/>
        <v>1</v>
      </c>
      <c r="B71" s="145"/>
      <c r="C71" s="404" t="str">
        <f t="shared" si="38"/>
        <v/>
      </c>
      <c r="D71" s="64"/>
      <c r="E71" s="150"/>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45"/>
      <c r="AP71" s="296"/>
    </row>
    <row r="72" spans="1:42" s="61" customFormat="1" ht="22.5" customHeight="1" x14ac:dyDescent="0.35">
      <c r="A72" s="144" t="b">
        <f t="shared" si="37"/>
        <v>1</v>
      </c>
      <c r="B72" s="145"/>
      <c r="C72" s="404" t="str">
        <f t="shared" si="38"/>
        <v/>
      </c>
      <c r="D72" s="64"/>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0"/>
      <c r="AF72" s="150"/>
      <c r="AG72" s="150"/>
      <c r="AH72" s="150"/>
      <c r="AI72" s="150"/>
      <c r="AJ72" s="150"/>
      <c r="AK72" s="150"/>
      <c r="AL72" s="150"/>
      <c r="AM72" s="150"/>
      <c r="AN72" s="150"/>
      <c r="AO72" s="145"/>
      <c r="AP72" s="296"/>
    </row>
    <row r="73" spans="1:42" s="61" customFormat="1" ht="22.5" customHeight="1" x14ac:dyDescent="0.35">
      <c r="A73" s="144" t="b">
        <f t="shared" si="37"/>
        <v>1</v>
      </c>
      <c r="B73" s="145"/>
      <c r="C73" s="404" t="str">
        <f t="shared" si="38"/>
        <v/>
      </c>
      <c r="D73" s="64"/>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50"/>
      <c r="AH73" s="150"/>
      <c r="AI73" s="150"/>
      <c r="AJ73" s="150"/>
      <c r="AK73" s="150"/>
      <c r="AL73" s="150"/>
      <c r="AM73" s="150"/>
      <c r="AN73" s="150"/>
      <c r="AO73" s="145"/>
      <c r="AP73" s="296"/>
    </row>
    <row r="74" spans="1:42" s="61" customFormat="1" ht="22.5" customHeight="1" x14ac:dyDescent="0.35">
      <c r="A74" s="144" t="b">
        <f t="shared" si="37"/>
        <v>1</v>
      </c>
      <c r="B74" s="145"/>
      <c r="C74" s="404" t="str">
        <f t="shared" si="38"/>
        <v/>
      </c>
      <c r="D74" s="64"/>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45"/>
      <c r="AP74" s="296"/>
    </row>
    <row r="75" spans="1:42" s="61" customFormat="1" ht="22.5" customHeight="1" x14ac:dyDescent="0.35">
      <c r="A75" s="144" t="b">
        <f t="shared" si="37"/>
        <v>1</v>
      </c>
      <c r="B75" s="145"/>
      <c r="C75" s="404" t="str">
        <f t="shared" si="38"/>
        <v/>
      </c>
      <c r="D75" s="64"/>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45"/>
      <c r="AP75" s="296"/>
    </row>
    <row r="76" spans="1:42" s="61" customFormat="1" ht="22.5" customHeight="1" x14ac:dyDescent="0.35">
      <c r="A76" s="144" t="b">
        <f t="shared" si="37"/>
        <v>1</v>
      </c>
      <c r="B76" s="145"/>
      <c r="C76" s="404" t="str">
        <f t="shared" si="38"/>
        <v/>
      </c>
      <c r="D76" s="64"/>
      <c r="E76" s="150"/>
      <c r="F76" s="150"/>
      <c r="G76" s="150"/>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45"/>
      <c r="AP76" s="296"/>
    </row>
    <row r="77" spans="1:42" s="61" customFormat="1" ht="22.5" customHeight="1" x14ac:dyDescent="0.35">
      <c r="A77" s="144" t="b">
        <f t="shared" si="37"/>
        <v>1</v>
      </c>
      <c r="B77" s="145"/>
      <c r="C77" s="404" t="str">
        <f t="shared" si="38"/>
        <v/>
      </c>
      <c r="D77" s="64"/>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45"/>
      <c r="AP77" s="296"/>
    </row>
    <row r="78" spans="1:42" s="61" customFormat="1" ht="22.5" customHeight="1" x14ac:dyDescent="0.35">
      <c r="A78" s="144" t="b">
        <f t="shared" si="37"/>
        <v>1</v>
      </c>
      <c r="B78" s="145"/>
      <c r="C78" s="404" t="str">
        <f t="shared" si="38"/>
        <v/>
      </c>
      <c r="D78" s="64"/>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50"/>
      <c r="AJ78" s="150"/>
      <c r="AK78" s="150"/>
      <c r="AL78" s="150"/>
      <c r="AM78" s="150"/>
      <c r="AN78" s="150"/>
      <c r="AO78" s="145"/>
      <c r="AP78" s="296"/>
    </row>
    <row r="79" spans="1:42" s="61" customFormat="1" ht="22.5" customHeight="1" x14ac:dyDescent="0.35">
      <c r="A79" s="144" t="b">
        <f t="shared" si="37"/>
        <v>1</v>
      </c>
      <c r="B79" s="145"/>
      <c r="C79" s="404" t="str">
        <f t="shared" si="38"/>
        <v/>
      </c>
      <c r="D79" s="64"/>
      <c r="E79" s="150"/>
      <c r="F79" s="150"/>
      <c r="G79" s="150"/>
      <c r="H79" s="150"/>
      <c r="I79" s="150"/>
      <c r="J79" s="150"/>
      <c r="K79" s="150"/>
      <c r="L79" s="150"/>
      <c r="M79" s="150"/>
      <c r="N79" s="150"/>
      <c r="O79" s="150"/>
      <c r="P79" s="150"/>
      <c r="Q79" s="150"/>
      <c r="R79" s="150"/>
      <c r="S79" s="150"/>
      <c r="T79" s="150"/>
      <c r="U79" s="150"/>
      <c r="V79" s="150"/>
      <c r="W79" s="150"/>
      <c r="X79" s="150"/>
      <c r="Y79" s="150"/>
      <c r="Z79" s="150"/>
      <c r="AA79" s="150"/>
      <c r="AB79" s="150"/>
      <c r="AC79" s="150"/>
      <c r="AD79" s="150"/>
      <c r="AE79" s="150"/>
      <c r="AF79" s="150"/>
      <c r="AG79" s="150"/>
      <c r="AH79" s="150"/>
      <c r="AI79" s="150"/>
      <c r="AJ79" s="150"/>
      <c r="AK79" s="150"/>
      <c r="AL79" s="150"/>
      <c r="AM79" s="150"/>
      <c r="AN79" s="150"/>
      <c r="AO79" s="145"/>
      <c r="AP79" s="296"/>
    </row>
    <row r="80" spans="1:42" s="61" customFormat="1" ht="22.5" customHeight="1" x14ac:dyDescent="0.35">
      <c r="A80" s="144" t="b">
        <f t="shared" si="37"/>
        <v>1</v>
      </c>
      <c r="B80" s="145"/>
      <c r="C80" s="404" t="str">
        <f t="shared" si="38"/>
        <v/>
      </c>
      <c r="D80" s="64"/>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150"/>
      <c r="AC80" s="150"/>
      <c r="AD80" s="150"/>
      <c r="AE80" s="150"/>
      <c r="AF80" s="150"/>
      <c r="AG80" s="150"/>
      <c r="AH80" s="150"/>
      <c r="AI80" s="150"/>
      <c r="AJ80" s="150"/>
      <c r="AK80" s="150"/>
      <c r="AL80" s="150"/>
      <c r="AM80" s="150"/>
      <c r="AN80" s="150"/>
      <c r="AO80" s="145"/>
      <c r="AP80" s="296"/>
    </row>
    <row r="81" spans="1:42" s="61" customFormat="1" ht="22.5" customHeight="1" x14ac:dyDescent="0.35">
      <c r="A81" s="144" t="b">
        <f t="shared" si="37"/>
        <v>1</v>
      </c>
      <c r="B81" s="145"/>
      <c r="C81" s="404" t="str">
        <f t="shared" si="38"/>
        <v/>
      </c>
      <c r="D81" s="64"/>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c r="AG81" s="150"/>
      <c r="AH81" s="150"/>
      <c r="AI81" s="150"/>
      <c r="AJ81" s="150"/>
      <c r="AK81" s="150"/>
      <c r="AL81" s="150"/>
      <c r="AM81" s="150"/>
      <c r="AN81" s="150"/>
      <c r="AO81" s="145"/>
      <c r="AP81" s="296"/>
    </row>
    <row r="82" spans="1:42" s="61" customFormat="1" ht="22.5" customHeight="1" x14ac:dyDescent="0.35">
      <c r="A82" s="144" t="b">
        <f t="shared" si="37"/>
        <v>1</v>
      </c>
      <c r="B82" s="145"/>
      <c r="C82" s="404" t="str">
        <f t="shared" si="38"/>
        <v/>
      </c>
      <c r="D82" s="64"/>
      <c r="E82" s="150"/>
      <c r="F82" s="150"/>
      <c r="G82" s="150"/>
      <c r="H82" s="150"/>
      <c r="I82" s="150"/>
      <c r="J82" s="150"/>
      <c r="K82" s="150"/>
      <c r="L82" s="150"/>
      <c r="M82" s="150"/>
      <c r="N82" s="150"/>
      <c r="O82" s="150"/>
      <c r="P82" s="150"/>
      <c r="Q82" s="150"/>
      <c r="R82" s="150"/>
      <c r="S82" s="150"/>
      <c r="T82" s="150"/>
      <c r="U82" s="150"/>
      <c r="V82" s="150"/>
      <c r="W82" s="150"/>
      <c r="X82" s="150"/>
      <c r="Y82" s="150"/>
      <c r="Z82" s="150"/>
      <c r="AA82" s="150"/>
      <c r="AB82" s="150"/>
      <c r="AC82" s="150"/>
      <c r="AD82" s="150"/>
      <c r="AE82" s="150"/>
      <c r="AF82" s="150"/>
      <c r="AG82" s="150"/>
      <c r="AH82" s="150"/>
      <c r="AI82" s="150"/>
      <c r="AJ82" s="150"/>
      <c r="AK82" s="150"/>
      <c r="AL82" s="150"/>
      <c r="AM82" s="150"/>
      <c r="AN82" s="150"/>
      <c r="AO82" s="145"/>
      <c r="AP82" s="296"/>
    </row>
    <row r="83" spans="1:42" s="61" customFormat="1" ht="22.5" customHeight="1" x14ac:dyDescent="0.35">
      <c r="A83" s="144" t="b">
        <f t="shared" si="37"/>
        <v>1</v>
      </c>
      <c r="B83" s="145"/>
      <c r="C83" s="404" t="str">
        <f t="shared" si="38"/>
        <v/>
      </c>
      <c r="D83" s="64"/>
      <c r="E83" s="150"/>
      <c r="F83" s="150"/>
      <c r="G83" s="150"/>
      <c r="H83" s="150"/>
      <c r="I83" s="150"/>
      <c r="J83" s="150"/>
      <c r="K83" s="150"/>
      <c r="L83" s="150"/>
      <c r="M83" s="150"/>
      <c r="N83" s="150"/>
      <c r="O83" s="150"/>
      <c r="P83" s="150"/>
      <c r="Q83" s="150"/>
      <c r="R83" s="150"/>
      <c r="S83" s="150"/>
      <c r="T83" s="150"/>
      <c r="U83" s="150"/>
      <c r="V83" s="150"/>
      <c r="W83" s="150"/>
      <c r="X83" s="150"/>
      <c r="Y83" s="150"/>
      <c r="Z83" s="150"/>
      <c r="AA83" s="150"/>
      <c r="AB83" s="150"/>
      <c r="AC83" s="150"/>
      <c r="AD83" s="150"/>
      <c r="AE83" s="150"/>
      <c r="AF83" s="150"/>
      <c r="AG83" s="150"/>
      <c r="AH83" s="150"/>
      <c r="AI83" s="150"/>
      <c r="AJ83" s="150"/>
      <c r="AK83" s="150"/>
      <c r="AL83" s="150"/>
      <c r="AM83" s="150"/>
      <c r="AN83" s="150"/>
      <c r="AO83" s="145"/>
      <c r="AP83" s="296"/>
    </row>
    <row r="84" spans="1:42" s="61" customFormat="1" ht="22.5" customHeight="1" x14ac:dyDescent="0.35">
      <c r="A84" s="144" t="b">
        <f t="shared" si="37"/>
        <v>1</v>
      </c>
      <c r="B84" s="145"/>
      <c r="C84" s="404" t="str">
        <f t="shared" si="38"/>
        <v/>
      </c>
      <c r="D84" s="64"/>
      <c r="E84" s="150"/>
      <c r="F84" s="150"/>
      <c r="G84" s="150"/>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45"/>
      <c r="AP84" s="296"/>
    </row>
    <row r="85" spans="1:42" s="61" customFormat="1" ht="22.5" customHeight="1" x14ac:dyDescent="0.35">
      <c r="A85" s="144" t="b">
        <f t="shared" si="37"/>
        <v>1</v>
      </c>
      <c r="B85" s="145"/>
      <c r="C85" s="404" t="str">
        <f t="shared" si="38"/>
        <v/>
      </c>
      <c r="D85" s="64"/>
      <c r="E85" s="150"/>
      <c r="F85" s="150"/>
      <c r="G85" s="150"/>
      <c r="H85" s="150"/>
      <c r="I85" s="150"/>
      <c r="J85" s="150"/>
      <c r="K85" s="150"/>
      <c r="L85" s="150"/>
      <c r="M85" s="150"/>
      <c r="N85" s="150"/>
      <c r="O85" s="150"/>
      <c r="P85" s="150"/>
      <c r="Q85" s="150"/>
      <c r="R85" s="150"/>
      <c r="S85" s="150"/>
      <c r="T85" s="150"/>
      <c r="U85" s="150"/>
      <c r="V85" s="150"/>
      <c r="W85" s="150"/>
      <c r="X85" s="150"/>
      <c r="Y85" s="150"/>
      <c r="Z85" s="150"/>
      <c r="AA85" s="150"/>
      <c r="AB85" s="150"/>
      <c r="AC85" s="150"/>
      <c r="AD85" s="150"/>
      <c r="AE85" s="150"/>
      <c r="AF85" s="150"/>
      <c r="AG85" s="150"/>
      <c r="AH85" s="150"/>
      <c r="AI85" s="150"/>
      <c r="AJ85" s="150"/>
      <c r="AK85" s="150"/>
      <c r="AL85" s="150"/>
      <c r="AM85" s="150"/>
      <c r="AN85" s="150"/>
      <c r="AO85" s="145"/>
      <c r="AP85" s="296"/>
    </row>
    <row r="86" spans="1:42" s="61" customFormat="1" ht="22.5" customHeight="1" x14ac:dyDescent="0.35">
      <c r="A86" s="144" t="b">
        <f t="shared" si="37"/>
        <v>1</v>
      </c>
      <c r="B86" s="145"/>
      <c r="C86" s="404" t="str">
        <f t="shared" si="38"/>
        <v/>
      </c>
      <c r="D86" s="64"/>
      <c r="E86" s="150"/>
      <c r="F86" s="150"/>
      <c r="G86" s="150"/>
      <c r="H86" s="150"/>
      <c r="I86" s="150"/>
      <c r="J86" s="150"/>
      <c r="K86" s="150"/>
      <c r="L86" s="150"/>
      <c r="M86" s="150"/>
      <c r="N86" s="150"/>
      <c r="O86" s="150"/>
      <c r="P86" s="150"/>
      <c r="Q86" s="150"/>
      <c r="R86" s="150"/>
      <c r="S86" s="150"/>
      <c r="T86" s="150"/>
      <c r="U86" s="150"/>
      <c r="V86" s="150"/>
      <c r="W86" s="150"/>
      <c r="X86" s="150"/>
      <c r="Y86" s="150"/>
      <c r="Z86" s="150"/>
      <c r="AA86" s="150"/>
      <c r="AB86" s="150"/>
      <c r="AC86" s="150"/>
      <c r="AD86" s="150"/>
      <c r="AE86" s="150"/>
      <c r="AF86" s="150"/>
      <c r="AG86" s="150"/>
      <c r="AH86" s="150"/>
      <c r="AI86" s="150"/>
      <c r="AJ86" s="150"/>
      <c r="AK86" s="150"/>
      <c r="AL86" s="150"/>
      <c r="AM86" s="150"/>
      <c r="AN86" s="150"/>
      <c r="AO86" s="145"/>
      <c r="AP86" s="296"/>
    </row>
    <row r="87" spans="1:42" s="61" customFormat="1" ht="22.5" customHeight="1" x14ac:dyDescent="0.35">
      <c r="A87" s="144" t="b">
        <f t="shared" si="37"/>
        <v>1</v>
      </c>
      <c r="B87" s="145"/>
      <c r="C87" s="404" t="str">
        <f t="shared" si="38"/>
        <v/>
      </c>
      <c r="D87" s="64"/>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45"/>
      <c r="AP87" s="296"/>
    </row>
    <row r="88" spans="1:42" s="61" customFormat="1" ht="22.5" customHeight="1" x14ac:dyDescent="0.35">
      <c r="A88" s="144" t="b">
        <f t="shared" si="37"/>
        <v>1</v>
      </c>
      <c r="B88" s="145"/>
      <c r="C88" s="404" t="str">
        <f t="shared" si="38"/>
        <v/>
      </c>
      <c r="D88" s="64"/>
      <c r="E88" s="150"/>
      <c r="F88" s="150"/>
      <c r="G88" s="150"/>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c r="AG88" s="150"/>
      <c r="AH88" s="150"/>
      <c r="AI88" s="150"/>
      <c r="AJ88" s="150"/>
      <c r="AK88" s="150"/>
      <c r="AL88" s="150"/>
      <c r="AM88" s="150"/>
      <c r="AN88" s="150"/>
      <c r="AO88" s="145"/>
      <c r="AP88" s="296"/>
    </row>
    <row r="89" spans="1:42" s="61" customFormat="1" ht="22.5" customHeight="1" x14ac:dyDescent="0.35">
      <c r="A89" s="144" t="b">
        <f t="shared" si="37"/>
        <v>1</v>
      </c>
      <c r="B89" s="145"/>
      <c r="C89" s="404" t="str">
        <f t="shared" si="38"/>
        <v/>
      </c>
      <c r="D89" s="64"/>
      <c r="E89" s="150"/>
      <c r="F89" s="150"/>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c r="AG89" s="150"/>
      <c r="AH89" s="150"/>
      <c r="AI89" s="150"/>
      <c r="AJ89" s="150"/>
      <c r="AK89" s="150"/>
      <c r="AL89" s="150"/>
      <c r="AM89" s="150"/>
      <c r="AN89" s="150"/>
      <c r="AO89" s="145"/>
      <c r="AP89" s="296"/>
    </row>
    <row r="90" spans="1:42" s="61" customFormat="1" ht="22.5" customHeight="1" x14ac:dyDescent="0.35">
      <c r="A90" s="144" t="b">
        <f t="shared" si="37"/>
        <v>1</v>
      </c>
      <c r="B90" s="145"/>
      <c r="C90" s="404" t="str">
        <f t="shared" si="38"/>
        <v/>
      </c>
      <c r="D90" s="64"/>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45"/>
      <c r="AP90" s="296"/>
    </row>
    <row r="91" spans="1:42" s="61" customFormat="1" ht="22.5" customHeight="1" x14ac:dyDescent="0.35">
      <c r="A91" s="144" t="b">
        <f t="shared" si="37"/>
        <v>1</v>
      </c>
      <c r="B91" s="145"/>
      <c r="C91" s="404" t="str">
        <f t="shared" si="38"/>
        <v/>
      </c>
      <c r="D91" s="64"/>
      <c r="E91" s="150"/>
      <c r="F91" s="150"/>
      <c r="G91" s="150"/>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45"/>
      <c r="AP91" s="296"/>
    </row>
    <row r="92" spans="1:42" s="61" customFormat="1" ht="22.5" customHeight="1" x14ac:dyDescent="0.35">
      <c r="A92" s="144" t="b">
        <f t="shared" si="37"/>
        <v>1</v>
      </c>
      <c r="B92" s="145"/>
      <c r="C92" s="404" t="str">
        <f t="shared" si="38"/>
        <v/>
      </c>
      <c r="D92" s="64"/>
      <c r="E92" s="150"/>
      <c r="F92" s="150"/>
      <c r="G92" s="150"/>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45"/>
      <c r="AP92" s="296"/>
    </row>
    <row r="93" spans="1:42" s="61" customFormat="1" ht="22.5" customHeight="1" x14ac:dyDescent="0.35">
      <c r="A93" s="144" t="b">
        <f t="shared" si="37"/>
        <v>1</v>
      </c>
      <c r="B93" s="145"/>
      <c r="C93" s="404" t="str">
        <f t="shared" si="38"/>
        <v/>
      </c>
      <c r="D93" s="64"/>
      <c r="E93" s="150"/>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c r="AG93" s="150"/>
      <c r="AH93" s="150"/>
      <c r="AI93" s="150"/>
      <c r="AJ93" s="150"/>
      <c r="AK93" s="150"/>
      <c r="AL93" s="150"/>
      <c r="AM93" s="150"/>
      <c r="AN93" s="150"/>
      <c r="AO93" s="145"/>
      <c r="AP93" s="296"/>
    </row>
    <row r="94" spans="1:42" s="61" customFormat="1" ht="22.5" customHeight="1" x14ac:dyDescent="0.35">
      <c r="A94" s="144" t="b">
        <f t="shared" si="37"/>
        <v>1</v>
      </c>
      <c r="B94" s="145"/>
      <c r="C94" s="404" t="str">
        <f t="shared" si="38"/>
        <v/>
      </c>
      <c r="D94" s="64"/>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c r="AG94" s="150"/>
      <c r="AH94" s="150"/>
      <c r="AI94" s="150"/>
      <c r="AJ94" s="150"/>
      <c r="AK94" s="150"/>
      <c r="AL94" s="150"/>
      <c r="AM94" s="150"/>
      <c r="AN94" s="150"/>
      <c r="AO94" s="145"/>
      <c r="AP94" s="296"/>
    </row>
    <row r="95" spans="1:42" s="61" customFormat="1" ht="22.5" customHeight="1" x14ac:dyDescent="0.35">
      <c r="A95" s="144" t="b">
        <f t="shared" si="37"/>
        <v>1</v>
      </c>
      <c r="B95" s="145"/>
      <c r="C95" s="404" t="str">
        <f t="shared" si="38"/>
        <v/>
      </c>
      <c r="D95" s="64"/>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50"/>
      <c r="AG95" s="150"/>
      <c r="AH95" s="150"/>
      <c r="AI95" s="150"/>
      <c r="AJ95" s="150"/>
      <c r="AK95" s="150"/>
      <c r="AL95" s="150"/>
      <c r="AM95" s="150"/>
      <c r="AN95" s="150"/>
      <c r="AO95" s="145"/>
      <c r="AP95" s="296"/>
    </row>
    <row r="96" spans="1:42" s="61" customFormat="1" ht="22.5" customHeight="1" x14ac:dyDescent="0.35">
      <c r="A96" s="144" t="b">
        <f t="shared" si="37"/>
        <v>1</v>
      </c>
      <c r="B96" s="145"/>
      <c r="C96" s="404" t="str">
        <f t="shared" si="38"/>
        <v/>
      </c>
      <c r="D96" s="64"/>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c r="AG96" s="150"/>
      <c r="AH96" s="150"/>
      <c r="AI96" s="150"/>
      <c r="AJ96" s="150"/>
      <c r="AK96" s="150"/>
      <c r="AL96" s="150"/>
      <c r="AM96" s="150"/>
      <c r="AN96" s="150"/>
      <c r="AO96" s="145"/>
      <c r="AP96" s="296"/>
    </row>
    <row r="97" spans="1:45" s="61" customFormat="1" ht="22.5" customHeight="1" x14ac:dyDescent="0.35">
      <c r="A97" s="144" t="b">
        <f t="shared" si="37"/>
        <v>1</v>
      </c>
      <c r="B97" s="145"/>
      <c r="C97" s="404" t="str">
        <f t="shared" si="38"/>
        <v/>
      </c>
      <c r="D97" s="64"/>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50"/>
      <c r="AO97" s="145"/>
      <c r="AP97" s="296"/>
    </row>
    <row r="98" spans="1:45" s="61" customFormat="1" ht="22.5" customHeight="1" x14ac:dyDescent="0.35">
      <c r="A98" s="144" t="b">
        <f t="shared" si="37"/>
        <v>1</v>
      </c>
      <c r="B98" s="145"/>
      <c r="C98" s="404" t="str">
        <f t="shared" si="38"/>
        <v/>
      </c>
      <c r="D98" s="64"/>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45"/>
      <c r="AP98" s="296"/>
    </row>
    <row r="99" spans="1:45" s="61" customFormat="1" ht="22.5" customHeight="1" x14ac:dyDescent="0.35">
      <c r="A99" s="144" t="b">
        <f t="shared" si="37"/>
        <v>1</v>
      </c>
      <c r="B99" s="145"/>
      <c r="C99" s="404" t="str">
        <f t="shared" si="38"/>
        <v/>
      </c>
      <c r="D99" s="64"/>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45"/>
      <c r="AP99" s="296"/>
    </row>
    <row r="100" spans="1:45" s="300" customFormat="1" ht="24" customHeight="1" x14ac:dyDescent="0.35">
      <c r="A100" s="1"/>
      <c r="B100" s="113"/>
      <c r="C100" s="297"/>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306"/>
      <c r="AD100" s="306"/>
      <c r="AE100" s="306"/>
      <c r="AF100" s="306"/>
      <c r="AG100" s="306"/>
      <c r="AH100" s="306"/>
      <c r="AI100" s="306"/>
      <c r="AJ100" s="306"/>
      <c r="AK100" s="306"/>
      <c r="AL100" s="306"/>
      <c r="AM100" s="306"/>
      <c r="AN100" s="306"/>
      <c r="AO100" s="303"/>
      <c r="AP100" s="304"/>
    </row>
    <row r="101" spans="1:45" s="1" customFormat="1" x14ac:dyDescent="0.35"/>
    <row r="102" spans="1:45" s="62" customFormat="1" ht="30" customHeight="1" x14ac:dyDescent="0.35">
      <c r="C102" s="290" t="s">
        <v>114</v>
      </c>
      <c r="D102" s="291" t="s">
        <v>80</v>
      </c>
      <c r="E102" s="581" t="s">
        <v>82</v>
      </c>
      <c r="F102" s="582"/>
      <c r="G102" s="582"/>
      <c r="H102" s="582"/>
      <c r="I102" s="582"/>
      <c r="J102" s="582"/>
      <c r="K102" s="582"/>
      <c r="L102" s="582"/>
      <c r="M102" s="582"/>
      <c r="N102" s="582"/>
      <c r="O102" s="582"/>
      <c r="P102" s="583"/>
      <c r="Q102" s="581" t="s">
        <v>83</v>
      </c>
      <c r="R102" s="582"/>
      <c r="S102" s="582"/>
      <c r="T102" s="582"/>
      <c r="U102" s="582"/>
      <c r="V102" s="582"/>
      <c r="W102" s="582"/>
      <c r="X102" s="582"/>
      <c r="Y102" s="582"/>
      <c r="Z102" s="582"/>
      <c r="AA102" s="582"/>
      <c r="AB102" s="583"/>
      <c r="AC102" s="581" t="s">
        <v>84</v>
      </c>
      <c r="AD102" s="582"/>
      <c r="AE102" s="582"/>
      <c r="AF102" s="582"/>
      <c r="AG102" s="582"/>
      <c r="AH102" s="582"/>
      <c r="AI102" s="582"/>
      <c r="AJ102" s="582"/>
      <c r="AK102" s="582"/>
      <c r="AL102" s="582"/>
      <c r="AM102" s="582"/>
      <c r="AN102" s="584"/>
      <c r="AO102" s="143"/>
      <c r="AP102" s="579"/>
      <c r="AQ102" s="143"/>
      <c r="AR102" s="143"/>
      <c r="AS102" s="143"/>
    </row>
    <row r="103" spans="1:45" s="63" customFormat="1" ht="54.75" customHeight="1" x14ac:dyDescent="0.35">
      <c r="A103" s="120"/>
      <c r="B103" s="120"/>
      <c r="C103" s="292" t="s">
        <v>110</v>
      </c>
      <c r="D103" s="293" t="str">
        <f t="shared" ref="D103:AN103" si="39">D59</f>
        <v>Month 0 Implementation Costs</v>
      </c>
      <c r="E103" s="294">
        <f t="shared" si="39"/>
        <v>46327</v>
      </c>
      <c r="F103" s="294">
        <f t="shared" si="39"/>
        <v>46358</v>
      </c>
      <c r="G103" s="294">
        <f t="shared" si="39"/>
        <v>46389</v>
      </c>
      <c r="H103" s="294">
        <f t="shared" si="39"/>
        <v>46420</v>
      </c>
      <c r="I103" s="294">
        <f t="shared" si="39"/>
        <v>46451</v>
      </c>
      <c r="J103" s="294">
        <f t="shared" si="39"/>
        <v>46482</v>
      </c>
      <c r="K103" s="294">
        <f t="shared" si="39"/>
        <v>46513</v>
      </c>
      <c r="L103" s="294">
        <f t="shared" si="39"/>
        <v>46544</v>
      </c>
      <c r="M103" s="294">
        <f t="shared" si="39"/>
        <v>46575</v>
      </c>
      <c r="N103" s="294">
        <f t="shared" si="39"/>
        <v>46606</v>
      </c>
      <c r="O103" s="294">
        <f t="shared" si="39"/>
        <v>46637</v>
      </c>
      <c r="P103" s="294">
        <f t="shared" si="39"/>
        <v>46668</v>
      </c>
      <c r="Q103" s="294">
        <f t="shared" si="39"/>
        <v>46699</v>
      </c>
      <c r="R103" s="294">
        <f t="shared" si="39"/>
        <v>46730</v>
      </c>
      <c r="S103" s="294">
        <f t="shared" si="39"/>
        <v>46761</v>
      </c>
      <c r="T103" s="294">
        <f t="shared" si="39"/>
        <v>46792</v>
      </c>
      <c r="U103" s="294">
        <f t="shared" si="39"/>
        <v>46823</v>
      </c>
      <c r="V103" s="294">
        <f t="shared" si="39"/>
        <v>46854</v>
      </c>
      <c r="W103" s="294">
        <f t="shared" si="39"/>
        <v>46885</v>
      </c>
      <c r="X103" s="294">
        <f t="shared" si="39"/>
        <v>46916</v>
      </c>
      <c r="Y103" s="294">
        <f t="shared" si="39"/>
        <v>46947</v>
      </c>
      <c r="Z103" s="294">
        <f t="shared" si="39"/>
        <v>46978</v>
      </c>
      <c r="AA103" s="294">
        <f t="shared" si="39"/>
        <v>47009</v>
      </c>
      <c r="AB103" s="294">
        <f t="shared" si="39"/>
        <v>47040</v>
      </c>
      <c r="AC103" s="294">
        <f t="shared" si="39"/>
        <v>47071</v>
      </c>
      <c r="AD103" s="294">
        <f t="shared" si="39"/>
        <v>47102</v>
      </c>
      <c r="AE103" s="294">
        <f t="shared" si="39"/>
        <v>47133</v>
      </c>
      <c r="AF103" s="294">
        <f t="shared" si="39"/>
        <v>47164</v>
      </c>
      <c r="AG103" s="294">
        <f t="shared" si="39"/>
        <v>47195</v>
      </c>
      <c r="AH103" s="294">
        <f t="shared" si="39"/>
        <v>47226</v>
      </c>
      <c r="AI103" s="294">
        <f t="shared" si="39"/>
        <v>47257</v>
      </c>
      <c r="AJ103" s="294">
        <f t="shared" si="39"/>
        <v>47288</v>
      </c>
      <c r="AK103" s="294">
        <f t="shared" si="39"/>
        <v>47319</v>
      </c>
      <c r="AL103" s="294">
        <f t="shared" si="39"/>
        <v>47350</v>
      </c>
      <c r="AM103" s="294">
        <f t="shared" si="39"/>
        <v>47381</v>
      </c>
      <c r="AN103" s="295">
        <f t="shared" si="39"/>
        <v>47412</v>
      </c>
      <c r="AO103" s="120"/>
      <c r="AP103" s="580"/>
    </row>
    <row r="104" spans="1:45" s="61" customFormat="1" ht="22.5" customHeight="1" x14ac:dyDescent="0.35">
      <c r="A104" s="144" t="b">
        <f t="shared" ref="A104:A143" si="40">IF(--ISERROR(SUM(E104:T104))=0,TRUE,FALSE)</f>
        <v>1</v>
      </c>
      <c r="B104" s="145"/>
      <c r="C104" s="409" t="str">
        <f t="shared" ref="C104:C143" si="41">IF(C16=0,"",C60)</f>
        <v/>
      </c>
      <c r="D104" s="406">
        <f t="shared" ref="D104" si="42">D16*D60</f>
        <v>0</v>
      </c>
      <c r="E104" s="406">
        <f>E16*E60</f>
        <v>0</v>
      </c>
      <c r="F104" s="406">
        <f t="shared" ref="F104:AN104" si="43">F16*F60</f>
        <v>0</v>
      </c>
      <c r="G104" s="406">
        <f t="shared" si="43"/>
        <v>0</v>
      </c>
      <c r="H104" s="406">
        <f t="shared" si="43"/>
        <v>0</v>
      </c>
      <c r="I104" s="406">
        <f t="shared" si="43"/>
        <v>0</v>
      </c>
      <c r="J104" s="406">
        <f t="shared" si="43"/>
        <v>0</v>
      </c>
      <c r="K104" s="406">
        <f t="shared" si="43"/>
        <v>0</v>
      </c>
      <c r="L104" s="406">
        <f t="shared" si="43"/>
        <v>0</v>
      </c>
      <c r="M104" s="406">
        <f t="shared" si="43"/>
        <v>0</v>
      </c>
      <c r="N104" s="406">
        <f t="shared" si="43"/>
        <v>0</v>
      </c>
      <c r="O104" s="406">
        <f t="shared" si="43"/>
        <v>0</v>
      </c>
      <c r="P104" s="406">
        <f t="shared" si="43"/>
        <v>0</v>
      </c>
      <c r="Q104" s="406">
        <f t="shared" si="43"/>
        <v>0</v>
      </c>
      <c r="R104" s="406">
        <f t="shared" si="43"/>
        <v>0</v>
      </c>
      <c r="S104" s="406">
        <f t="shared" si="43"/>
        <v>0</v>
      </c>
      <c r="T104" s="406">
        <f t="shared" si="43"/>
        <v>0</v>
      </c>
      <c r="U104" s="406">
        <f t="shared" si="43"/>
        <v>0</v>
      </c>
      <c r="V104" s="406">
        <f t="shared" si="43"/>
        <v>0</v>
      </c>
      <c r="W104" s="406">
        <f t="shared" si="43"/>
        <v>0</v>
      </c>
      <c r="X104" s="406">
        <f t="shared" si="43"/>
        <v>0</v>
      </c>
      <c r="Y104" s="406">
        <f t="shared" si="43"/>
        <v>0</v>
      </c>
      <c r="Z104" s="406">
        <f t="shared" si="43"/>
        <v>0</v>
      </c>
      <c r="AA104" s="406">
        <f t="shared" si="43"/>
        <v>0</v>
      </c>
      <c r="AB104" s="406">
        <f t="shared" si="43"/>
        <v>0</v>
      </c>
      <c r="AC104" s="406">
        <f t="shared" si="43"/>
        <v>0</v>
      </c>
      <c r="AD104" s="406">
        <f t="shared" si="43"/>
        <v>0</v>
      </c>
      <c r="AE104" s="406">
        <f t="shared" si="43"/>
        <v>0</v>
      </c>
      <c r="AF104" s="406">
        <f t="shared" si="43"/>
        <v>0</v>
      </c>
      <c r="AG104" s="406">
        <f t="shared" si="43"/>
        <v>0</v>
      </c>
      <c r="AH104" s="406">
        <f t="shared" si="43"/>
        <v>0</v>
      </c>
      <c r="AI104" s="406">
        <f t="shared" si="43"/>
        <v>0</v>
      </c>
      <c r="AJ104" s="406">
        <f t="shared" si="43"/>
        <v>0</v>
      </c>
      <c r="AK104" s="406">
        <f t="shared" si="43"/>
        <v>0</v>
      </c>
      <c r="AL104" s="406">
        <f t="shared" si="43"/>
        <v>0</v>
      </c>
      <c r="AM104" s="406">
        <f t="shared" si="43"/>
        <v>0</v>
      </c>
      <c r="AN104" s="406">
        <f t="shared" si="43"/>
        <v>0</v>
      </c>
      <c r="AO104" s="301"/>
      <c r="AP104" s="302"/>
    </row>
    <row r="105" spans="1:45" s="61" customFormat="1" ht="22.5" customHeight="1" x14ac:dyDescent="0.35">
      <c r="A105" s="144" t="b">
        <f t="shared" si="40"/>
        <v>1</v>
      </c>
      <c r="B105" s="145"/>
      <c r="C105" s="409" t="str">
        <f t="shared" si="41"/>
        <v/>
      </c>
      <c r="D105" s="406">
        <f t="shared" ref="D105" si="44">D17*D61</f>
        <v>0</v>
      </c>
      <c r="E105" s="406">
        <f t="shared" ref="E105:AN105" si="45">E17*E61</f>
        <v>0</v>
      </c>
      <c r="F105" s="406">
        <f t="shared" si="45"/>
        <v>0</v>
      </c>
      <c r="G105" s="406">
        <f t="shared" si="45"/>
        <v>0</v>
      </c>
      <c r="H105" s="406">
        <f t="shared" si="45"/>
        <v>0</v>
      </c>
      <c r="I105" s="406">
        <f t="shared" si="45"/>
        <v>0</v>
      </c>
      <c r="J105" s="406">
        <f t="shared" si="45"/>
        <v>0</v>
      </c>
      <c r="K105" s="406">
        <f t="shared" si="45"/>
        <v>0</v>
      </c>
      <c r="L105" s="406">
        <f t="shared" si="45"/>
        <v>0</v>
      </c>
      <c r="M105" s="406">
        <f t="shared" si="45"/>
        <v>0</v>
      </c>
      <c r="N105" s="406">
        <f t="shared" si="45"/>
        <v>0</v>
      </c>
      <c r="O105" s="406">
        <f t="shared" si="45"/>
        <v>0</v>
      </c>
      <c r="P105" s="406">
        <f t="shared" si="45"/>
        <v>0</v>
      </c>
      <c r="Q105" s="406">
        <f t="shared" si="45"/>
        <v>0</v>
      </c>
      <c r="R105" s="406">
        <f t="shared" si="45"/>
        <v>0</v>
      </c>
      <c r="S105" s="406">
        <f t="shared" si="45"/>
        <v>0</v>
      </c>
      <c r="T105" s="406">
        <f t="shared" si="45"/>
        <v>0</v>
      </c>
      <c r="U105" s="406">
        <f t="shared" si="45"/>
        <v>0</v>
      </c>
      <c r="V105" s="406">
        <f t="shared" si="45"/>
        <v>0</v>
      </c>
      <c r="W105" s="406">
        <f t="shared" si="45"/>
        <v>0</v>
      </c>
      <c r="X105" s="406">
        <f t="shared" si="45"/>
        <v>0</v>
      </c>
      <c r="Y105" s="406">
        <f t="shared" si="45"/>
        <v>0</v>
      </c>
      <c r="Z105" s="406">
        <f t="shared" si="45"/>
        <v>0</v>
      </c>
      <c r="AA105" s="406">
        <f t="shared" si="45"/>
        <v>0</v>
      </c>
      <c r="AB105" s="406">
        <f t="shared" si="45"/>
        <v>0</v>
      </c>
      <c r="AC105" s="406">
        <f t="shared" si="45"/>
        <v>0</v>
      </c>
      <c r="AD105" s="406">
        <f t="shared" si="45"/>
        <v>0</v>
      </c>
      <c r="AE105" s="406">
        <f t="shared" si="45"/>
        <v>0</v>
      </c>
      <c r="AF105" s="406">
        <f t="shared" si="45"/>
        <v>0</v>
      </c>
      <c r="AG105" s="406">
        <f t="shared" si="45"/>
        <v>0</v>
      </c>
      <c r="AH105" s="406">
        <f t="shared" si="45"/>
        <v>0</v>
      </c>
      <c r="AI105" s="406">
        <f t="shared" si="45"/>
        <v>0</v>
      </c>
      <c r="AJ105" s="406">
        <f t="shared" si="45"/>
        <v>0</v>
      </c>
      <c r="AK105" s="406">
        <f t="shared" si="45"/>
        <v>0</v>
      </c>
      <c r="AL105" s="406">
        <f t="shared" si="45"/>
        <v>0</v>
      </c>
      <c r="AM105" s="406">
        <f t="shared" si="45"/>
        <v>0</v>
      </c>
      <c r="AN105" s="406">
        <f t="shared" si="45"/>
        <v>0</v>
      </c>
      <c r="AO105" s="301"/>
      <c r="AP105" s="302"/>
    </row>
    <row r="106" spans="1:45" s="61" customFormat="1" ht="22.5" customHeight="1" x14ac:dyDescent="0.35">
      <c r="A106" s="144" t="b">
        <f t="shared" si="40"/>
        <v>1</v>
      </c>
      <c r="B106" s="145"/>
      <c r="C106" s="409" t="str">
        <f t="shared" si="41"/>
        <v/>
      </c>
      <c r="D106" s="406">
        <f t="shared" ref="D106" si="46">D18*D62</f>
        <v>0</v>
      </c>
      <c r="E106" s="406">
        <f t="shared" ref="E106:AN106" si="47">E18*E62</f>
        <v>0</v>
      </c>
      <c r="F106" s="406">
        <f t="shared" si="47"/>
        <v>0</v>
      </c>
      <c r="G106" s="406">
        <f t="shared" si="47"/>
        <v>0</v>
      </c>
      <c r="H106" s="406">
        <f t="shared" si="47"/>
        <v>0</v>
      </c>
      <c r="I106" s="406">
        <f t="shared" si="47"/>
        <v>0</v>
      </c>
      <c r="J106" s="406">
        <f t="shared" si="47"/>
        <v>0</v>
      </c>
      <c r="K106" s="406">
        <f t="shared" si="47"/>
        <v>0</v>
      </c>
      <c r="L106" s="406">
        <f t="shared" si="47"/>
        <v>0</v>
      </c>
      <c r="M106" s="406">
        <f t="shared" si="47"/>
        <v>0</v>
      </c>
      <c r="N106" s="406">
        <f t="shared" si="47"/>
        <v>0</v>
      </c>
      <c r="O106" s="406">
        <f t="shared" si="47"/>
        <v>0</v>
      </c>
      <c r="P106" s="406">
        <f t="shared" si="47"/>
        <v>0</v>
      </c>
      <c r="Q106" s="406">
        <f t="shared" si="47"/>
        <v>0</v>
      </c>
      <c r="R106" s="406">
        <f t="shared" si="47"/>
        <v>0</v>
      </c>
      <c r="S106" s="406">
        <f t="shared" si="47"/>
        <v>0</v>
      </c>
      <c r="T106" s="406">
        <f t="shared" si="47"/>
        <v>0</v>
      </c>
      <c r="U106" s="406">
        <f t="shared" si="47"/>
        <v>0</v>
      </c>
      <c r="V106" s="406">
        <f t="shared" si="47"/>
        <v>0</v>
      </c>
      <c r="W106" s="406">
        <f t="shared" si="47"/>
        <v>0</v>
      </c>
      <c r="X106" s="406">
        <f t="shared" si="47"/>
        <v>0</v>
      </c>
      <c r="Y106" s="406">
        <f t="shared" si="47"/>
        <v>0</v>
      </c>
      <c r="Z106" s="406">
        <f t="shared" si="47"/>
        <v>0</v>
      </c>
      <c r="AA106" s="406">
        <f t="shared" si="47"/>
        <v>0</v>
      </c>
      <c r="AB106" s="406">
        <f t="shared" si="47"/>
        <v>0</v>
      </c>
      <c r="AC106" s="406">
        <f t="shared" si="47"/>
        <v>0</v>
      </c>
      <c r="AD106" s="406">
        <f t="shared" si="47"/>
        <v>0</v>
      </c>
      <c r="AE106" s="406">
        <f t="shared" si="47"/>
        <v>0</v>
      </c>
      <c r="AF106" s="406">
        <f t="shared" si="47"/>
        <v>0</v>
      </c>
      <c r="AG106" s="406">
        <f t="shared" si="47"/>
        <v>0</v>
      </c>
      <c r="AH106" s="406">
        <f t="shared" si="47"/>
        <v>0</v>
      </c>
      <c r="AI106" s="406">
        <f t="shared" si="47"/>
        <v>0</v>
      </c>
      <c r="AJ106" s="406">
        <f t="shared" si="47"/>
        <v>0</v>
      </c>
      <c r="AK106" s="406">
        <f t="shared" si="47"/>
        <v>0</v>
      </c>
      <c r="AL106" s="406">
        <f t="shared" si="47"/>
        <v>0</v>
      </c>
      <c r="AM106" s="406">
        <f t="shared" si="47"/>
        <v>0</v>
      </c>
      <c r="AN106" s="406">
        <f t="shared" si="47"/>
        <v>0</v>
      </c>
      <c r="AO106" s="301"/>
      <c r="AP106" s="302"/>
    </row>
    <row r="107" spans="1:45" s="61" customFormat="1" ht="22.5" customHeight="1" x14ac:dyDescent="0.35">
      <c r="A107" s="144" t="b">
        <f t="shared" si="40"/>
        <v>1</v>
      </c>
      <c r="B107" s="145"/>
      <c r="C107" s="409" t="str">
        <f t="shared" si="41"/>
        <v/>
      </c>
      <c r="D107" s="406">
        <f t="shared" ref="D107" si="48">D19*D63</f>
        <v>0</v>
      </c>
      <c r="E107" s="406">
        <f t="shared" ref="E107:AN107" si="49">E19*E63</f>
        <v>0</v>
      </c>
      <c r="F107" s="406">
        <f t="shared" si="49"/>
        <v>0</v>
      </c>
      <c r="G107" s="406">
        <f t="shared" si="49"/>
        <v>0</v>
      </c>
      <c r="H107" s="406">
        <f t="shared" si="49"/>
        <v>0</v>
      </c>
      <c r="I107" s="406">
        <f t="shared" si="49"/>
        <v>0</v>
      </c>
      <c r="J107" s="406">
        <f t="shared" si="49"/>
        <v>0</v>
      </c>
      <c r="K107" s="406">
        <f t="shared" si="49"/>
        <v>0</v>
      </c>
      <c r="L107" s="406">
        <f t="shared" si="49"/>
        <v>0</v>
      </c>
      <c r="M107" s="406">
        <f t="shared" si="49"/>
        <v>0</v>
      </c>
      <c r="N107" s="406">
        <f t="shared" si="49"/>
        <v>0</v>
      </c>
      <c r="O107" s="406">
        <f t="shared" si="49"/>
        <v>0</v>
      </c>
      <c r="P107" s="406">
        <f t="shared" si="49"/>
        <v>0</v>
      </c>
      <c r="Q107" s="406">
        <f t="shared" si="49"/>
        <v>0</v>
      </c>
      <c r="R107" s="406">
        <f t="shared" si="49"/>
        <v>0</v>
      </c>
      <c r="S107" s="406">
        <f t="shared" si="49"/>
        <v>0</v>
      </c>
      <c r="T107" s="406">
        <f t="shared" si="49"/>
        <v>0</v>
      </c>
      <c r="U107" s="406">
        <f t="shared" si="49"/>
        <v>0</v>
      </c>
      <c r="V107" s="406">
        <f t="shared" si="49"/>
        <v>0</v>
      </c>
      <c r="W107" s="406">
        <f t="shared" si="49"/>
        <v>0</v>
      </c>
      <c r="X107" s="406">
        <f t="shared" si="49"/>
        <v>0</v>
      </c>
      <c r="Y107" s="406">
        <f t="shared" si="49"/>
        <v>0</v>
      </c>
      <c r="Z107" s="406">
        <f t="shared" si="49"/>
        <v>0</v>
      </c>
      <c r="AA107" s="406">
        <f t="shared" si="49"/>
        <v>0</v>
      </c>
      <c r="AB107" s="406">
        <f t="shared" si="49"/>
        <v>0</v>
      </c>
      <c r="AC107" s="406">
        <f t="shared" si="49"/>
        <v>0</v>
      </c>
      <c r="AD107" s="406">
        <f t="shared" si="49"/>
        <v>0</v>
      </c>
      <c r="AE107" s="406">
        <f t="shared" si="49"/>
        <v>0</v>
      </c>
      <c r="AF107" s="406">
        <f t="shared" si="49"/>
        <v>0</v>
      </c>
      <c r="AG107" s="406">
        <f t="shared" si="49"/>
        <v>0</v>
      </c>
      <c r="AH107" s="406">
        <f t="shared" si="49"/>
        <v>0</v>
      </c>
      <c r="AI107" s="406">
        <f t="shared" si="49"/>
        <v>0</v>
      </c>
      <c r="AJ107" s="406">
        <f t="shared" si="49"/>
        <v>0</v>
      </c>
      <c r="AK107" s="406">
        <f t="shared" si="49"/>
        <v>0</v>
      </c>
      <c r="AL107" s="406">
        <f t="shared" si="49"/>
        <v>0</v>
      </c>
      <c r="AM107" s="406">
        <f t="shared" si="49"/>
        <v>0</v>
      </c>
      <c r="AN107" s="406">
        <f t="shared" si="49"/>
        <v>0</v>
      </c>
      <c r="AO107" s="301"/>
      <c r="AP107" s="302"/>
    </row>
    <row r="108" spans="1:45" s="61" customFormat="1" ht="22.5" customHeight="1" x14ac:dyDescent="0.35">
      <c r="A108" s="144" t="b">
        <f t="shared" si="40"/>
        <v>1</v>
      </c>
      <c r="B108" s="145"/>
      <c r="C108" s="409" t="str">
        <f t="shared" si="41"/>
        <v/>
      </c>
      <c r="D108" s="406">
        <f t="shared" ref="D108" si="50">D20*D64</f>
        <v>0</v>
      </c>
      <c r="E108" s="406">
        <f t="shared" ref="E108:AN108" si="51">E20*E64</f>
        <v>0</v>
      </c>
      <c r="F108" s="406">
        <f t="shared" si="51"/>
        <v>0</v>
      </c>
      <c r="G108" s="406">
        <f t="shared" si="51"/>
        <v>0</v>
      </c>
      <c r="H108" s="406">
        <f t="shared" si="51"/>
        <v>0</v>
      </c>
      <c r="I108" s="406">
        <f t="shared" si="51"/>
        <v>0</v>
      </c>
      <c r="J108" s="406">
        <f t="shared" si="51"/>
        <v>0</v>
      </c>
      <c r="K108" s="406">
        <f t="shared" si="51"/>
        <v>0</v>
      </c>
      <c r="L108" s="406">
        <f t="shared" si="51"/>
        <v>0</v>
      </c>
      <c r="M108" s="406">
        <f t="shared" si="51"/>
        <v>0</v>
      </c>
      <c r="N108" s="406">
        <f t="shared" si="51"/>
        <v>0</v>
      </c>
      <c r="O108" s="406">
        <f t="shared" si="51"/>
        <v>0</v>
      </c>
      <c r="P108" s="406">
        <f t="shared" si="51"/>
        <v>0</v>
      </c>
      <c r="Q108" s="406">
        <f t="shared" si="51"/>
        <v>0</v>
      </c>
      <c r="R108" s="406">
        <f t="shared" si="51"/>
        <v>0</v>
      </c>
      <c r="S108" s="406">
        <f t="shared" si="51"/>
        <v>0</v>
      </c>
      <c r="T108" s="406">
        <f t="shared" si="51"/>
        <v>0</v>
      </c>
      <c r="U108" s="406">
        <f t="shared" si="51"/>
        <v>0</v>
      </c>
      <c r="V108" s="406">
        <f t="shared" si="51"/>
        <v>0</v>
      </c>
      <c r="W108" s="406">
        <f t="shared" si="51"/>
        <v>0</v>
      </c>
      <c r="X108" s="406">
        <f t="shared" si="51"/>
        <v>0</v>
      </c>
      <c r="Y108" s="406">
        <f t="shared" si="51"/>
        <v>0</v>
      </c>
      <c r="Z108" s="406">
        <f t="shared" si="51"/>
        <v>0</v>
      </c>
      <c r="AA108" s="406">
        <f t="shared" si="51"/>
        <v>0</v>
      </c>
      <c r="AB108" s="406">
        <f t="shared" si="51"/>
        <v>0</v>
      </c>
      <c r="AC108" s="406">
        <f t="shared" si="51"/>
        <v>0</v>
      </c>
      <c r="AD108" s="406">
        <f t="shared" si="51"/>
        <v>0</v>
      </c>
      <c r="AE108" s="406">
        <f t="shared" si="51"/>
        <v>0</v>
      </c>
      <c r="AF108" s="406">
        <f t="shared" si="51"/>
        <v>0</v>
      </c>
      <c r="AG108" s="406">
        <f t="shared" si="51"/>
        <v>0</v>
      </c>
      <c r="AH108" s="406">
        <f t="shared" si="51"/>
        <v>0</v>
      </c>
      <c r="AI108" s="406">
        <f t="shared" si="51"/>
        <v>0</v>
      </c>
      <c r="AJ108" s="406">
        <f t="shared" si="51"/>
        <v>0</v>
      </c>
      <c r="AK108" s="406">
        <f t="shared" si="51"/>
        <v>0</v>
      </c>
      <c r="AL108" s="406">
        <f t="shared" si="51"/>
        <v>0</v>
      </c>
      <c r="AM108" s="406">
        <f t="shared" si="51"/>
        <v>0</v>
      </c>
      <c r="AN108" s="406">
        <f t="shared" si="51"/>
        <v>0</v>
      </c>
      <c r="AO108" s="301"/>
      <c r="AP108" s="302"/>
    </row>
    <row r="109" spans="1:45" s="61" customFormat="1" ht="22.5" customHeight="1" x14ac:dyDescent="0.35">
      <c r="A109" s="144" t="b">
        <f t="shared" si="40"/>
        <v>1</v>
      </c>
      <c r="B109" s="145"/>
      <c r="C109" s="409" t="str">
        <f t="shared" si="41"/>
        <v/>
      </c>
      <c r="D109" s="406">
        <f t="shared" ref="D109" si="52">D21*D65</f>
        <v>0</v>
      </c>
      <c r="E109" s="406">
        <f t="shared" ref="E109:AN109" si="53">E21*E65</f>
        <v>0</v>
      </c>
      <c r="F109" s="406">
        <f t="shared" si="53"/>
        <v>0</v>
      </c>
      <c r="G109" s="406">
        <f t="shared" si="53"/>
        <v>0</v>
      </c>
      <c r="H109" s="406">
        <f t="shared" si="53"/>
        <v>0</v>
      </c>
      <c r="I109" s="406">
        <f t="shared" si="53"/>
        <v>0</v>
      </c>
      <c r="J109" s="406">
        <f t="shared" si="53"/>
        <v>0</v>
      </c>
      <c r="K109" s="406">
        <f t="shared" si="53"/>
        <v>0</v>
      </c>
      <c r="L109" s="406">
        <f t="shared" si="53"/>
        <v>0</v>
      </c>
      <c r="M109" s="406">
        <f t="shared" si="53"/>
        <v>0</v>
      </c>
      <c r="N109" s="406">
        <f t="shared" si="53"/>
        <v>0</v>
      </c>
      <c r="O109" s="406">
        <f t="shared" si="53"/>
        <v>0</v>
      </c>
      <c r="P109" s="406">
        <f t="shared" si="53"/>
        <v>0</v>
      </c>
      <c r="Q109" s="406">
        <f t="shared" si="53"/>
        <v>0</v>
      </c>
      <c r="R109" s="406">
        <f t="shared" si="53"/>
        <v>0</v>
      </c>
      <c r="S109" s="406">
        <f t="shared" si="53"/>
        <v>0</v>
      </c>
      <c r="T109" s="406">
        <f t="shared" si="53"/>
        <v>0</v>
      </c>
      <c r="U109" s="406">
        <f t="shared" si="53"/>
        <v>0</v>
      </c>
      <c r="V109" s="406">
        <f t="shared" si="53"/>
        <v>0</v>
      </c>
      <c r="W109" s="406">
        <f t="shared" si="53"/>
        <v>0</v>
      </c>
      <c r="X109" s="406">
        <f t="shared" si="53"/>
        <v>0</v>
      </c>
      <c r="Y109" s="406">
        <f t="shared" si="53"/>
        <v>0</v>
      </c>
      <c r="Z109" s="406">
        <f t="shared" si="53"/>
        <v>0</v>
      </c>
      <c r="AA109" s="406">
        <f t="shared" si="53"/>
        <v>0</v>
      </c>
      <c r="AB109" s="406">
        <f t="shared" si="53"/>
        <v>0</v>
      </c>
      <c r="AC109" s="406">
        <f t="shared" si="53"/>
        <v>0</v>
      </c>
      <c r="AD109" s="406">
        <f t="shared" si="53"/>
        <v>0</v>
      </c>
      <c r="AE109" s="406">
        <f t="shared" si="53"/>
        <v>0</v>
      </c>
      <c r="AF109" s="406">
        <f t="shared" si="53"/>
        <v>0</v>
      </c>
      <c r="AG109" s="406">
        <f t="shared" si="53"/>
        <v>0</v>
      </c>
      <c r="AH109" s="406">
        <f t="shared" si="53"/>
        <v>0</v>
      </c>
      <c r="AI109" s="406">
        <f t="shared" si="53"/>
        <v>0</v>
      </c>
      <c r="AJ109" s="406">
        <f t="shared" si="53"/>
        <v>0</v>
      </c>
      <c r="AK109" s="406">
        <f t="shared" si="53"/>
        <v>0</v>
      </c>
      <c r="AL109" s="406">
        <f t="shared" si="53"/>
        <v>0</v>
      </c>
      <c r="AM109" s="406">
        <f t="shared" si="53"/>
        <v>0</v>
      </c>
      <c r="AN109" s="406">
        <f t="shared" si="53"/>
        <v>0</v>
      </c>
      <c r="AO109" s="301"/>
      <c r="AP109" s="302"/>
    </row>
    <row r="110" spans="1:45" s="61" customFormat="1" ht="22.5" customHeight="1" x14ac:dyDescent="0.35">
      <c r="A110" s="144" t="b">
        <f t="shared" si="40"/>
        <v>1</v>
      </c>
      <c r="B110" s="145"/>
      <c r="C110" s="409" t="str">
        <f t="shared" si="41"/>
        <v/>
      </c>
      <c r="D110" s="406">
        <f t="shared" ref="D110" si="54">D22*D66</f>
        <v>0</v>
      </c>
      <c r="E110" s="406">
        <f t="shared" ref="E110:AN110" si="55">E22*E66</f>
        <v>0</v>
      </c>
      <c r="F110" s="406">
        <f t="shared" si="55"/>
        <v>0</v>
      </c>
      <c r="G110" s="406">
        <f t="shared" si="55"/>
        <v>0</v>
      </c>
      <c r="H110" s="406">
        <f t="shared" si="55"/>
        <v>0</v>
      </c>
      <c r="I110" s="406">
        <f t="shared" si="55"/>
        <v>0</v>
      </c>
      <c r="J110" s="406">
        <f t="shared" si="55"/>
        <v>0</v>
      </c>
      <c r="K110" s="406">
        <f t="shared" si="55"/>
        <v>0</v>
      </c>
      <c r="L110" s="406">
        <f t="shared" si="55"/>
        <v>0</v>
      </c>
      <c r="M110" s="406">
        <f t="shared" si="55"/>
        <v>0</v>
      </c>
      <c r="N110" s="406">
        <f t="shared" si="55"/>
        <v>0</v>
      </c>
      <c r="O110" s="406">
        <f t="shared" si="55"/>
        <v>0</v>
      </c>
      <c r="P110" s="406">
        <f t="shared" si="55"/>
        <v>0</v>
      </c>
      <c r="Q110" s="406">
        <f t="shared" si="55"/>
        <v>0</v>
      </c>
      <c r="R110" s="406">
        <f t="shared" si="55"/>
        <v>0</v>
      </c>
      <c r="S110" s="406">
        <f t="shared" si="55"/>
        <v>0</v>
      </c>
      <c r="T110" s="406">
        <f t="shared" si="55"/>
        <v>0</v>
      </c>
      <c r="U110" s="406">
        <f t="shared" si="55"/>
        <v>0</v>
      </c>
      <c r="V110" s="406">
        <f t="shared" si="55"/>
        <v>0</v>
      </c>
      <c r="W110" s="406">
        <f t="shared" si="55"/>
        <v>0</v>
      </c>
      <c r="X110" s="406">
        <f t="shared" si="55"/>
        <v>0</v>
      </c>
      <c r="Y110" s="406">
        <f t="shared" si="55"/>
        <v>0</v>
      </c>
      <c r="Z110" s="406">
        <f t="shared" si="55"/>
        <v>0</v>
      </c>
      <c r="AA110" s="406">
        <f t="shared" si="55"/>
        <v>0</v>
      </c>
      <c r="AB110" s="406">
        <f t="shared" si="55"/>
        <v>0</v>
      </c>
      <c r="AC110" s="406">
        <f t="shared" si="55"/>
        <v>0</v>
      </c>
      <c r="AD110" s="406">
        <f t="shared" si="55"/>
        <v>0</v>
      </c>
      <c r="AE110" s="406">
        <f t="shared" si="55"/>
        <v>0</v>
      </c>
      <c r="AF110" s="406">
        <f t="shared" si="55"/>
        <v>0</v>
      </c>
      <c r="AG110" s="406">
        <f t="shared" si="55"/>
        <v>0</v>
      </c>
      <c r="AH110" s="406">
        <f t="shared" si="55"/>
        <v>0</v>
      </c>
      <c r="AI110" s="406">
        <f t="shared" si="55"/>
        <v>0</v>
      </c>
      <c r="AJ110" s="406">
        <f t="shared" si="55"/>
        <v>0</v>
      </c>
      <c r="AK110" s="406">
        <f t="shared" si="55"/>
        <v>0</v>
      </c>
      <c r="AL110" s="406">
        <f t="shared" si="55"/>
        <v>0</v>
      </c>
      <c r="AM110" s="406">
        <f t="shared" si="55"/>
        <v>0</v>
      </c>
      <c r="AN110" s="406">
        <f t="shared" si="55"/>
        <v>0</v>
      </c>
      <c r="AO110" s="301"/>
      <c r="AP110" s="302"/>
    </row>
    <row r="111" spans="1:45" s="61" customFormat="1" ht="22.5" customHeight="1" x14ac:dyDescent="0.35">
      <c r="A111" s="144" t="b">
        <f t="shared" si="40"/>
        <v>1</v>
      </c>
      <c r="B111" s="145"/>
      <c r="C111" s="409" t="str">
        <f t="shared" si="41"/>
        <v/>
      </c>
      <c r="D111" s="406">
        <f t="shared" ref="D111" si="56">D23*D67</f>
        <v>0</v>
      </c>
      <c r="E111" s="406">
        <f t="shared" ref="E111:AN111" si="57">E23*E67</f>
        <v>0</v>
      </c>
      <c r="F111" s="406">
        <f t="shared" si="57"/>
        <v>0</v>
      </c>
      <c r="G111" s="406">
        <f t="shared" si="57"/>
        <v>0</v>
      </c>
      <c r="H111" s="406">
        <f t="shared" si="57"/>
        <v>0</v>
      </c>
      <c r="I111" s="406">
        <f t="shared" si="57"/>
        <v>0</v>
      </c>
      <c r="J111" s="406">
        <f t="shared" si="57"/>
        <v>0</v>
      </c>
      <c r="K111" s="406">
        <f t="shared" si="57"/>
        <v>0</v>
      </c>
      <c r="L111" s="406">
        <f t="shared" si="57"/>
        <v>0</v>
      </c>
      <c r="M111" s="406">
        <f t="shared" si="57"/>
        <v>0</v>
      </c>
      <c r="N111" s="406">
        <f t="shared" si="57"/>
        <v>0</v>
      </c>
      <c r="O111" s="406">
        <f t="shared" si="57"/>
        <v>0</v>
      </c>
      <c r="P111" s="406">
        <f t="shared" si="57"/>
        <v>0</v>
      </c>
      <c r="Q111" s="406">
        <f t="shared" si="57"/>
        <v>0</v>
      </c>
      <c r="R111" s="406">
        <f t="shared" si="57"/>
        <v>0</v>
      </c>
      <c r="S111" s="406">
        <f t="shared" si="57"/>
        <v>0</v>
      </c>
      <c r="T111" s="406">
        <f t="shared" si="57"/>
        <v>0</v>
      </c>
      <c r="U111" s="406">
        <f t="shared" si="57"/>
        <v>0</v>
      </c>
      <c r="V111" s="406">
        <f t="shared" si="57"/>
        <v>0</v>
      </c>
      <c r="W111" s="406">
        <f t="shared" si="57"/>
        <v>0</v>
      </c>
      <c r="X111" s="406">
        <f t="shared" si="57"/>
        <v>0</v>
      </c>
      <c r="Y111" s="406">
        <f t="shared" si="57"/>
        <v>0</v>
      </c>
      <c r="Z111" s="406">
        <f t="shared" si="57"/>
        <v>0</v>
      </c>
      <c r="AA111" s="406">
        <f t="shared" si="57"/>
        <v>0</v>
      </c>
      <c r="AB111" s="406">
        <f t="shared" si="57"/>
        <v>0</v>
      </c>
      <c r="AC111" s="406">
        <f t="shared" si="57"/>
        <v>0</v>
      </c>
      <c r="AD111" s="406">
        <f t="shared" si="57"/>
        <v>0</v>
      </c>
      <c r="AE111" s="406">
        <f t="shared" si="57"/>
        <v>0</v>
      </c>
      <c r="AF111" s="406">
        <f t="shared" si="57"/>
        <v>0</v>
      </c>
      <c r="AG111" s="406">
        <f t="shared" si="57"/>
        <v>0</v>
      </c>
      <c r="AH111" s="406">
        <f t="shared" si="57"/>
        <v>0</v>
      </c>
      <c r="AI111" s="406">
        <f t="shared" si="57"/>
        <v>0</v>
      </c>
      <c r="AJ111" s="406">
        <f t="shared" si="57"/>
        <v>0</v>
      </c>
      <c r="AK111" s="406">
        <f t="shared" si="57"/>
        <v>0</v>
      </c>
      <c r="AL111" s="406">
        <f t="shared" si="57"/>
        <v>0</v>
      </c>
      <c r="AM111" s="406">
        <f t="shared" si="57"/>
        <v>0</v>
      </c>
      <c r="AN111" s="406">
        <f t="shared" si="57"/>
        <v>0</v>
      </c>
      <c r="AO111" s="301"/>
      <c r="AP111" s="302"/>
    </row>
    <row r="112" spans="1:45" s="61" customFormat="1" ht="22.5" customHeight="1" x14ac:dyDescent="0.35">
      <c r="A112" s="144" t="b">
        <f t="shared" si="40"/>
        <v>1</v>
      </c>
      <c r="B112" s="145"/>
      <c r="C112" s="409" t="str">
        <f t="shared" si="41"/>
        <v/>
      </c>
      <c r="D112" s="406">
        <f t="shared" ref="D112" si="58">D24*D68</f>
        <v>0</v>
      </c>
      <c r="E112" s="406">
        <f t="shared" ref="E112:AN112" si="59">E24*E68</f>
        <v>0</v>
      </c>
      <c r="F112" s="406">
        <f t="shared" si="59"/>
        <v>0</v>
      </c>
      <c r="G112" s="406">
        <f t="shared" si="59"/>
        <v>0</v>
      </c>
      <c r="H112" s="406">
        <f t="shared" si="59"/>
        <v>0</v>
      </c>
      <c r="I112" s="406">
        <f t="shared" si="59"/>
        <v>0</v>
      </c>
      <c r="J112" s="406">
        <f t="shared" si="59"/>
        <v>0</v>
      </c>
      <c r="K112" s="406">
        <f t="shared" si="59"/>
        <v>0</v>
      </c>
      <c r="L112" s="406">
        <f t="shared" si="59"/>
        <v>0</v>
      </c>
      <c r="M112" s="406">
        <f t="shared" si="59"/>
        <v>0</v>
      </c>
      <c r="N112" s="406">
        <f t="shared" si="59"/>
        <v>0</v>
      </c>
      <c r="O112" s="406">
        <f t="shared" si="59"/>
        <v>0</v>
      </c>
      <c r="P112" s="406">
        <f t="shared" si="59"/>
        <v>0</v>
      </c>
      <c r="Q112" s="406">
        <f t="shared" si="59"/>
        <v>0</v>
      </c>
      <c r="R112" s="406">
        <f t="shared" si="59"/>
        <v>0</v>
      </c>
      <c r="S112" s="406">
        <f t="shared" si="59"/>
        <v>0</v>
      </c>
      <c r="T112" s="406">
        <f t="shared" si="59"/>
        <v>0</v>
      </c>
      <c r="U112" s="406">
        <f t="shared" si="59"/>
        <v>0</v>
      </c>
      <c r="V112" s="406">
        <f t="shared" si="59"/>
        <v>0</v>
      </c>
      <c r="W112" s="406">
        <f t="shared" si="59"/>
        <v>0</v>
      </c>
      <c r="X112" s="406">
        <f t="shared" si="59"/>
        <v>0</v>
      </c>
      <c r="Y112" s="406">
        <f t="shared" si="59"/>
        <v>0</v>
      </c>
      <c r="Z112" s="406">
        <f t="shared" si="59"/>
        <v>0</v>
      </c>
      <c r="AA112" s="406">
        <f t="shared" si="59"/>
        <v>0</v>
      </c>
      <c r="AB112" s="406">
        <f t="shared" si="59"/>
        <v>0</v>
      </c>
      <c r="AC112" s="406">
        <f t="shared" si="59"/>
        <v>0</v>
      </c>
      <c r="AD112" s="406">
        <f t="shared" si="59"/>
        <v>0</v>
      </c>
      <c r="AE112" s="406">
        <f t="shared" si="59"/>
        <v>0</v>
      </c>
      <c r="AF112" s="406">
        <f t="shared" si="59"/>
        <v>0</v>
      </c>
      <c r="AG112" s="406">
        <f t="shared" si="59"/>
        <v>0</v>
      </c>
      <c r="AH112" s="406">
        <f t="shared" si="59"/>
        <v>0</v>
      </c>
      <c r="AI112" s="406">
        <f t="shared" si="59"/>
        <v>0</v>
      </c>
      <c r="AJ112" s="406">
        <f t="shared" si="59"/>
        <v>0</v>
      </c>
      <c r="AK112" s="406">
        <f t="shared" si="59"/>
        <v>0</v>
      </c>
      <c r="AL112" s="406">
        <f t="shared" si="59"/>
        <v>0</v>
      </c>
      <c r="AM112" s="406">
        <f t="shared" si="59"/>
        <v>0</v>
      </c>
      <c r="AN112" s="406">
        <f t="shared" si="59"/>
        <v>0</v>
      </c>
      <c r="AO112" s="301"/>
      <c r="AP112" s="302"/>
    </row>
    <row r="113" spans="1:42" s="61" customFormat="1" ht="22.5" customHeight="1" x14ac:dyDescent="0.35">
      <c r="A113" s="144" t="b">
        <f t="shared" si="40"/>
        <v>1</v>
      </c>
      <c r="B113" s="145"/>
      <c r="C113" s="409" t="str">
        <f t="shared" si="41"/>
        <v/>
      </c>
      <c r="D113" s="406">
        <f t="shared" ref="D113" si="60">D25*D69</f>
        <v>0</v>
      </c>
      <c r="E113" s="406">
        <f t="shared" ref="E113:AN113" si="61">E25*E69</f>
        <v>0</v>
      </c>
      <c r="F113" s="406">
        <f t="shared" si="61"/>
        <v>0</v>
      </c>
      <c r="G113" s="406">
        <f t="shared" si="61"/>
        <v>0</v>
      </c>
      <c r="H113" s="406">
        <f t="shared" si="61"/>
        <v>0</v>
      </c>
      <c r="I113" s="406">
        <f t="shared" si="61"/>
        <v>0</v>
      </c>
      <c r="J113" s="406">
        <f t="shared" si="61"/>
        <v>0</v>
      </c>
      <c r="K113" s="406">
        <f t="shared" si="61"/>
        <v>0</v>
      </c>
      <c r="L113" s="406">
        <f t="shared" si="61"/>
        <v>0</v>
      </c>
      <c r="M113" s="406">
        <f t="shared" si="61"/>
        <v>0</v>
      </c>
      <c r="N113" s="406">
        <f t="shared" si="61"/>
        <v>0</v>
      </c>
      <c r="O113" s="406">
        <f t="shared" si="61"/>
        <v>0</v>
      </c>
      <c r="P113" s="406">
        <f t="shared" si="61"/>
        <v>0</v>
      </c>
      <c r="Q113" s="406">
        <f t="shared" si="61"/>
        <v>0</v>
      </c>
      <c r="R113" s="406">
        <f t="shared" si="61"/>
        <v>0</v>
      </c>
      <c r="S113" s="406">
        <f t="shared" si="61"/>
        <v>0</v>
      </c>
      <c r="T113" s="406">
        <f t="shared" si="61"/>
        <v>0</v>
      </c>
      <c r="U113" s="406">
        <f t="shared" si="61"/>
        <v>0</v>
      </c>
      <c r="V113" s="406">
        <f t="shared" si="61"/>
        <v>0</v>
      </c>
      <c r="W113" s="406">
        <f t="shared" si="61"/>
        <v>0</v>
      </c>
      <c r="X113" s="406">
        <f t="shared" si="61"/>
        <v>0</v>
      </c>
      <c r="Y113" s="406">
        <f t="shared" si="61"/>
        <v>0</v>
      </c>
      <c r="Z113" s="406">
        <f t="shared" si="61"/>
        <v>0</v>
      </c>
      <c r="AA113" s="406">
        <f t="shared" si="61"/>
        <v>0</v>
      </c>
      <c r="AB113" s="406">
        <f t="shared" si="61"/>
        <v>0</v>
      </c>
      <c r="AC113" s="406">
        <f t="shared" si="61"/>
        <v>0</v>
      </c>
      <c r="AD113" s="406">
        <f t="shared" si="61"/>
        <v>0</v>
      </c>
      <c r="AE113" s="406">
        <f t="shared" si="61"/>
        <v>0</v>
      </c>
      <c r="AF113" s="406">
        <f t="shared" si="61"/>
        <v>0</v>
      </c>
      <c r="AG113" s="406">
        <f t="shared" si="61"/>
        <v>0</v>
      </c>
      <c r="AH113" s="406">
        <f t="shared" si="61"/>
        <v>0</v>
      </c>
      <c r="AI113" s="406">
        <f t="shared" si="61"/>
        <v>0</v>
      </c>
      <c r="AJ113" s="406">
        <f t="shared" si="61"/>
        <v>0</v>
      </c>
      <c r="AK113" s="406">
        <f t="shared" si="61"/>
        <v>0</v>
      </c>
      <c r="AL113" s="406">
        <f t="shared" si="61"/>
        <v>0</v>
      </c>
      <c r="AM113" s="406">
        <f t="shared" si="61"/>
        <v>0</v>
      </c>
      <c r="AN113" s="406">
        <f t="shared" si="61"/>
        <v>0</v>
      </c>
      <c r="AO113" s="301"/>
      <c r="AP113" s="302"/>
    </row>
    <row r="114" spans="1:42" s="61" customFormat="1" ht="22.5" customHeight="1" x14ac:dyDescent="0.35">
      <c r="A114" s="144" t="b">
        <f t="shared" si="40"/>
        <v>1</v>
      </c>
      <c r="B114" s="145"/>
      <c r="C114" s="409" t="str">
        <f t="shared" si="41"/>
        <v/>
      </c>
      <c r="D114" s="406">
        <f t="shared" ref="D114" si="62">D26*D70</f>
        <v>0</v>
      </c>
      <c r="E114" s="406">
        <f t="shared" ref="E114:AN114" si="63">E26*E70</f>
        <v>0</v>
      </c>
      <c r="F114" s="406">
        <f t="shared" si="63"/>
        <v>0</v>
      </c>
      <c r="G114" s="406">
        <f t="shared" si="63"/>
        <v>0</v>
      </c>
      <c r="H114" s="406">
        <f t="shared" si="63"/>
        <v>0</v>
      </c>
      <c r="I114" s="406">
        <f t="shared" si="63"/>
        <v>0</v>
      </c>
      <c r="J114" s="406">
        <f t="shared" si="63"/>
        <v>0</v>
      </c>
      <c r="K114" s="406">
        <f t="shared" si="63"/>
        <v>0</v>
      </c>
      <c r="L114" s="406">
        <f t="shared" si="63"/>
        <v>0</v>
      </c>
      <c r="M114" s="406">
        <f t="shared" si="63"/>
        <v>0</v>
      </c>
      <c r="N114" s="406">
        <f t="shared" si="63"/>
        <v>0</v>
      </c>
      <c r="O114" s="406">
        <f t="shared" si="63"/>
        <v>0</v>
      </c>
      <c r="P114" s="406">
        <f t="shared" si="63"/>
        <v>0</v>
      </c>
      <c r="Q114" s="406">
        <f t="shared" si="63"/>
        <v>0</v>
      </c>
      <c r="R114" s="406">
        <f t="shared" si="63"/>
        <v>0</v>
      </c>
      <c r="S114" s="406">
        <f t="shared" si="63"/>
        <v>0</v>
      </c>
      <c r="T114" s="406">
        <f t="shared" si="63"/>
        <v>0</v>
      </c>
      <c r="U114" s="406">
        <f t="shared" si="63"/>
        <v>0</v>
      </c>
      <c r="V114" s="406">
        <f t="shared" si="63"/>
        <v>0</v>
      </c>
      <c r="W114" s="406">
        <f t="shared" si="63"/>
        <v>0</v>
      </c>
      <c r="X114" s="406">
        <f t="shared" si="63"/>
        <v>0</v>
      </c>
      <c r="Y114" s="406">
        <f t="shared" si="63"/>
        <v>0</v>
      </c>
      <c r="Z114" s="406">
        <f t="shared" si="63"/>
        <v>0</v>
      </c>
      <c r="AA114" s="406">
        <f t="shared" si="63"/>
        <v>0</v>
      </c>
      <c r="AB114" s="406">
        <f t="shared" si="63"/>
        <v>0</v>
      </c>
      <c r="AC114" s="406">
        <f t="shared" si="63"/>
        <v>0</v>
      </c>
      <c r="AD114" s="406">
        <f t="shared" si="63"/>
        <v>0</v>
      </c>
      <c r="AE114" s="406">
        <f t="shared" si="63"/>
        <v>0</v>
      </c>
      <c r="AF114" s="406">
        <f t="shared" si="63"/>
        <v>0</v>
      </c>
      <c r="AG114" s="406">
        <f t="shared" si="63"/>
        <v>0</v>
      </c>
      <c r="AH114" s="406">
        <f t="shared" si="63"/>
        <v>0</v>
      </c>
      <c r="AI114" s="406">
        <f t="shared" si="63"/>
        <v>0</v>
      </c>
      <c r="AJ114" s="406">
        <f t="shared" si="63"/>
        <v>0</v>
      </c>
      <c r="AK114" s="406">
        <f t="shared" si="63"/>
        <v>0</v>
      </c>
      <c r="AL114" s="406">
        <f t="shared" si="63"/>
        <v>0</v>
      </c>
      <c r="AM114" s="406">
        <f t="shared" si="63"/>
        <v>0</v>
      </c>
      <c r="AN114" s="406">
        <f t="shared" si="63"/>
        <v>0</v>
      </c>
      <c r="AO114" s="301"/>
      <c r="AP114" s="302"/>
    </row>
    <row r="115" spans="1:42" s="61" customFormat="1" ht="21.65" customHeight="1" x14ac:dyDescent="0.35">
      <c r="A115" s="144" t="b">
        <f t="shared" si="40"/>
        <v>1</v>
      </c>
      <c r="B115" s="145"/>
      <c r="C115" s="409" t="str">
        <f t="shared" si="41"/>
        <v/>
      </c>
      <c r="D115" s="406">
        <f t="shared" ref="D115" si="64">D27*D71</f>
        <v>0</v>
      </c>
      <c r="E115" s="406">
        <f t="shared" ref="E115:AN115" si="65">E27*E71</f>
        <v>0</v>
      </c>
      <c r="F115" s="406">
        <f t="shared" si="65"/>
        <v>0</v>
      </c>
      <c r="G115" s="406">
        <f t="shared" si="65"/>
        <v>0</v>
      </c>
      <c r="H115" s="406">
        <f t="shared" si="65"/>
        <v>0</v>
      </c>
      <c r="I115" s="406">
        <f t="shared" si="65"/>
        <v>0</v>
      </c>
      <c r="J115" s="406">
        <f t="shared" si="65"/>
        <v>0</v>
      </c>
      <c r="K115" s="406">
        <f t="shared" si="65"/>
        <v>0</v>
      </c>
      <c r="L115" s="406">
        <f t="shared" si="65"/>
        <v>0</v>
      </c>
      <c r="M115" s="406">
        <f t="shared" si="65"/>
        <v>0</v>
      </c>
      <c r="N115" s="406">
        <f t="shared" si="65"/>
        <v>0</v>
      </c>
      <c r="O115" s="406">
        <f t="shared" si="65"/>
        <v>0</v>
      </c>
      <c r="P115" s="406">
        <f t="shared" si="65"/>
        <v>0</v>
      </c>
      <c r="Q115" s="406">
        <f t="shared" si="65"/>
        <v>0</v>
      </c>
      <c r="R115" s="406">
        <f t="shared" si="65"/>
        <v>0</v>
      </c>
      <c r="S115" s="406">
        <f t="shared" si="65"/>
        <v>0</v>
      </c>
      <c r="T115" s="406">
        <f t="shared" si="65"/>
        <v>0</v>
      </c>
      <c r="U115" s="406">
        <f t="shared" si="65"/>
        <v>0</v>
      </c>
      <c r="V115" s="406">
        <f t="shared" si="65"/>
        <v>0</v>
      </c>
      <c r="W115" s="406">
        <f t="shared" si="65"/>
        <v>0</v>
      </c>
      <c r="X115" s="406">
        <f t="shared" si="65"/>
        <v>0</v>
      </c>
      <c r="Y115" s="406">
        <f t="shared" si="65"/>
        <v>0</v>
      </c>
      <c r="Z115" s="406">
        <f t="shared" si="65"/>
        <v>0</v>
      </c>
      <c r="AA115" s="406">
        <f t="shared" si="65"/>
        <v>0</v>
      </c>
      <c r="AB115" s="406">
        <f t="shared" si="65"/>
        <v>0</v>
      </c>
      <c r="AC115" s="406">
        <f t="shared" si="65"/>
        <v>0</v>
      </c>
      <c r="AD115" s="406">
        <f t="shared" si="65"/>
        <v>0</v>
      </c>
      <c r="AE115" s="406">
        <f t="shared" si="65"/>
        <v>0</v>
      </c>
      <c r="AF115" s="406">
        <f t="shared" si="65"/>
        <v>0</v>
      </c>
      <c r="AG115" s="406">
        <f t="shared" si="65"/>
        <v>0</v>
      </c>
      <c r="AH115" s="406">
        <f t="shared" si="65"/>
        <v>0</v>
      </c>
      <c r="AI115" s="406">
        <f t="shared" si="65"/>
        <v>0</v>
      </c>
      <c r="AJ115" s="406">
        <f t="shared" si="65"/>
        <v>0</v>
      </c>
      <c r="AK115" s="406">
        <f t="shared" si="65"/>
        <v>0</v>
      </c>
      <c r="AL115" s="406">
        <f t="shared" si="65"/>
        <v>0</v>
      </c>
      <c r="AM115" s="406">
        <f t="shared" si="65"/>
        <v>0</v>
      </c>
      <c r="AN115" s="406">
        <f t="shared" si="65"/>
        <v>0</v>
      </c>
      <c r="AO115" s="301"/>
      <c r="AP115" s="302"/>
    </row>
    <row r="116" spans="1:42" s="61" customFormat="1" ht="22.5" customHeight="1" x14ac:dyDescent="0.35">
      <c r="A116" s="144" t="b">
        <f t="shared" si="40"/>
        <v>1</v>
      </c>
      <c r="B116" s="145"/>
      <c r="C116" s="409" t="str">
        <f t="shared" si="41"/>
        <v/>
      </c>
      <c r="D116" s="406">
        <f t="shared" ref="D116" si="66">D28*D72</f>
        <v>0</v>
      </c>
      <c r="E116" s="406">
        <f t="shared" ref="E116:AN116" si="67">E28*E72</f>
        <v>0</v>
      </c>
      <c r="F116" s="406">
        <f t="shared" si="67"/>
        <v>0</v>
      </c>
      <c r="G116" s="406">
        <f t="shared" si="67"/>
        <v>0</v>
      </c>
      <c r="H116" s="406">
        <f t="shared" si="67"/>
        <v>0</v>
      </c>
      <c r="I116" s="406">
        <f t="shared" si="67"/>
        <v>0</v>
      </c>
      <c r="J116" s="406">
        <f t="shared" si="67"/>
        <v>0</v>
      </c>
      <c r="K116" s="406">
        <f t="shared" si="67"/>
        <v>0</v>
      </c>
      <c r="L116" s="406">
        <f t="shared" si="67"/>
        <v>0</v>
      </c>
      <c r="M116" s="406">
        <f t="shared" si="67"/>
        <v>0</v>
      </c>
      <c r="N116" s="406">
        <f t="shared" si="67"/>
        <v>0</v>
      </c>
      <c r="O116" s="406">
        <f t="shared" si="67"/>
        <v>0</v>
      </c>
      <c r="P116" s="406">
        <f t="shared" si="67"/>
        <v>0</v>
      </c>
      <c r="Q116" s="406">
        <f t="shared" si="67"/>
        <v>0</v>
      </c>
      <c r="R116" s="406">
        <f t="shared" si="67"/>
        <v>0</v>
      </c>
      <c r="S116" s="406">
        <f t="shared" si="67"/>
        <v>0</v>
      </c>
      <c r="T116" s="406">
        <f t="shared" si="67"/>
        <v>0</v>
      </c>
      <c r="U116" s="406">
        <f t="shared" si="67"/>
        <v>0</v>
      </c>
      <c r="V116" s="406">
        <f t="shared" si="67"/>
        <v>0</v>
      </c>
      <c r="W116" s="406">
        <f t="shared" si="67"/>
        <v>0</v>
      </c>
      <c r="X116" s="406">
        <f t="shared" si="67"/>
        <v>0</v>
      </c>
      <c r="Y116" s="406">
        <f t="shared" si="67"/>
        <v>0</v>
      </c>
      <c r="Z116" s="406">
        <f t="shared" si="67"/>
        <v>0</v>
      </c>
      <c r="AA116" s="406">
        <f t="shared" si="67"/>
        <v>0</v>
      </c>
      <c r="AB116" s="406">
        <f t="shared" si="67"/>
        <v>0</v>
      </c>
      <c r="AC116" s="406">
        <f t="shared" si="67"/>
        <v>0</v>
      </c>
      <c r="AD116" s="406">
        <f t="shared" si="67"/>
        <v>0</v>
      </c>
      <c r="AE116" s="406">
        <f t="shared" si="67"/>
        <v>0</v>
      </c>
      <c r="AF116" s="406">
        <f t="shared" si="67"/>
        <v>0</v>
      </c>
      <c r="AG116" s="406">
        <f t="shared" si="67"/>
        <v>0</v>
      </c>
      <c r="AH116" s="406">
        <f t="shared" si="67"/>
        <v>0</v>
      </c>
      <c r="AI116" s="406">
        <f t="shared" si="67"/>
        <v>0</v>
      </c>
      <c r="AJ116" s="406">
        <f t="shared" si="67"/>
        <v>0</v>
      </c>
      <c r="AK116" s="406">
        <f t="shared" si="67"/>
        <v>0</v>
      </c>
      <c r="AL116" s="406">
        <f t="shared" si="67"/>
        <v>0</v>
      </c>
      <c r="AM116" s="406">
        <f t="shared" si="67"/>
        <v>0</v>
      </c>
      <c r="AN116" s="406">
        <f t="shared" si="67"/>
        <v>0</v>
      </c>
      <c r="AO116" s="301"/>
      <c r="AP116" s="302"/>
    </row>
    <row r="117" spans="1:42" s="61" customFormat="1" ht="22.5" customHeight="1" x14ac:dyDescent="0.35">
      <c r="A117" s="144" t="b">
        <f t="shared" si="40"/>
        <v>1</v>
      </c>
      <c r="B117" s="145"/>
      <c r="C117" s="409" t="str">
        <f t="shared" si="41"/>
        <v/>
      </c>
      <c r="D117" s="406">
        <f t="shared" ref="D117" si="68">D29*D73</f>
        <v>0</v>
      </c>
      <c r="E117" s="406">
        <f t="shared" ref="E117:AN117" si="69">E29*E73</f>
        <v>0</v>
      </c>
      <c r="F117" s="406">
        <f t="shared" si="69"/>
        <v>0</v>
      </c>
      <c r="G117" s="406">
        <f t="shared" si="69"/>
        <v>0</v>
      </c>
      <c r="H117" s="406">
        <f t="shared" si="69"/>
        <v>0</v>
      </c>
      <c r="I117" s="406">
        <f t="shared" si="69"/>
        <v>0</v>
      </c>
      <c r="J117" s="406">
        <f t="shared" si="69"/>
        <v>0</v>
      </c>
      <c r="K117" s="406">
        <f t="shared" si="69"/>
        <v>0</v>
      </c>
      <c r="L117" s="406">
        <f t="shared" si="69"/>
        <v>0</v>
      </c>
      <c r="M117" s="406">
        <f t="shared" si="69"/>
        <v>0</v>
      </c>
      <c r="N117" s="406">
        <f t="shared" si="69"/>
        <v>0</v>
      </c>
      <c r="O117" s="406">
        <f t="shared" si="69"/>
        <v>0</v>
      </c>
      <c r="P117" s="406">
        <f t="shared" si="69"/>
        <v>0</v>
      </c>
      <c r="Q117" s="406">
        <f t="shared" si="69"/>
        <v>0</v>
      </c>
      <c r="R117" s="406">
        <f t="shared" si="69"/>
        <v>0</v>
      </c>
      <c r="S117" s="406">
        <f t="shared" si="69"/>
        <v>0</v>
      </c>
      <c r="T117" s="406">
        <f t="shared" si="69"/>
        <v>0</v>
      </c>
      <c r="U117" s="406">
        <f t="shared" si="69"/>
        <v>0</v>
      </c>
      <c r="V117" s="406">
        <f t="shared" si="69"/>
        <v>0</v>
      </c>
      <c r="W117" s="406">
        <f t="shared" si="69"/>
        <v>0</v>
      </c>
      <c r="X117" s="406">
        <f t="shared" si="69"/>
        <v>0</v>
      </c>
      <c r="Y117" s="406">
        <f t="shared" si="69"/>
        <v>0</v>
      </c>
      <c r="Z117" s="406">
        <f t="shared" si="69"/>
        <v>0</v>
      </c>
      <c r="AA117" s="406">
        <f t="shared" si="69"/>
        <v>0</v>
      </c>
      <c r="AB117" s="406">
        <f t="shared" si="69"/>
        <v>0</v>
      </c>
      <c r="AC117" s="406">
        <f t="shared" si="69"/>
        <v>0</v>
      </c>
      <c r="AD117" s="406">
        <f t="shared" si="69"/>
        <v>0</v>
      </c>
      <c r="AE117" s="406">
        <f t="shared" si="69"/>
        <v>0</v>
      </c>
      <c r="AF117" s="406">
        <f t="shared" si="69"/>
        <v>0</v>
      </c>
      <c r="AG117" s="406">
        <f t="shared" si="69"/>
        <v>0</v>
      </c>
      <c r="AH117" s="406">
        <f t="shared" si="69"/>
        <v>0</v>
      </c>
      <c r="AI117" s="406">
        <f t="shared" si="69"/>
        <v>0</v>
      </c>
      <c r="AJ117" s="406">
        <f t="shared" si="69"/>
        <v>0</v>
      </c>
      <c r="AK117" s="406">
        <f t="shared" si="69"/>
        <v>0</v>
      </c>
      <c r="AL117" s="406">
        <f t="shared" si="69"/>
        <v>0</v>
      </c>
      <c r="AM117" s="406">
        <f t="shared" si="69"/>
        <v>0</v>
      </c>
      <c r="AN117" s="406">
        <f t="shared" si="69"/>
        <v>0</v>
      </c>
      <c r="AO117" s="301"/>
      <c r="AP117" s="302"/>
    </row>
    <row r="118" spans="1:42" s="61" customFormat="1" ht="22.5" customHeight="1" x14ac:dyDescent="0.35">
      <c r="A118" s="144" t="b">
        <f t="shared" si="40"/>
        <v>1</v>
      </c>
      <c r="B118" s="145"/>
      <c r="C118" s="409" t="str">
        <f t="shared" si="41"/>
        <v/>
      </c>
      <c r="D118" s="406">
        <f t="shared" ref="D118" si="70">D30*D74</f>
        <v>0</v>
      </c>
      <c r="E118" s="406">
        <f t="shared" ref="E118:AN118" si="71">E30*E74</f>
        <v>0</v>
      </c>
      <c r="F118" s="406">
        <f t="shared" si="71"/>
        <v>0</v>
      </c>
      <c r="G118" s="406">
        <f t="shared" si="71"/>
        <v>0</v>
      </c>
      <c r="H118" s="406">
        <f t="shared" si="71"/>
        <v>0</v>
      </c>
      <c r="I118" s="406">
        <f t="shared" si="71"/>
        <v>0</v>
      </c>
      <c r="J118" s="406">
        <f t="shared" si="71"/>
        <v>0</v>
      </c>
      <c r="K118" s="406">
        <f t="shared" si="71"/>
        <v>0</v>
      </c>
      <c r="L118" s="406">
        <f t="shared" si="71"/>
        <v>0</v>
      </c>
      <c r="M118" s="406">
        <f t="shared" si="71"/>
        <v>0</v>
      </c>
      <c r="N118" s="406">
        <f t="shared" si="71"/>
        <v>0</v>
      </c>
      <c r="O118" s="406">
        <f t="shared" si="71"/>
        <v>0</v>
      </c>
      <c r="P118" s="406">
        <f t="shared" si="71"/>
        <v>0</v>
      </c>
      <c r="Q118" s="406">
        <f t="shared" si="71"/>
        <v>0</v>
      </c>
      <c r="R118" s="406">
        <f t="shared" si="71"/>
        <v>0</v>
      </c>
      <c r="S118" s="406">
        <f t="shared" si="71"/>
        <v>0</v>
      </c>
      <c r="T118" s="406">
        <f t="shared" si="71"/>
        <v>0</v>
      </c>
      <c r="U118" s="406">
        <f t="shared" si="71"/>
        <v>0</v>
      </c>
      <c r="V118" s="406">
        <f t="shared" si="71"/>
        <v>0</v>
      </c>
      <c r="W118" s="406">
        <f t="shared" si="71"/>
        <v>0</v>
      </c>
      <c r="X118" s="406">
        <f t="shared" si="71"/>
        <v>0</v>
      </c>
      <c r="Y118" s="406">
        <f t="shared" si="71"/>
        <v>0</v>
      </c>
      <c r="Z118" s="406">
        <f t="shared" si="71"/>
        <v>0</v>
      </c>
      <c r="AA118" s="406">
        <f t="shared" si="71"/>
        <v>0</v>
      </c>
      <c r="AB118" s="406">
        <f t="shared" si="71"/>
        <v>0</v>
      </c>
      <c r="AC118" s="406">
        <f t="shared" si="71"/>
        <v>0</v>
      </c>
      <c r="AD118" s="406">
        <f t="shared" si="71"/>
        <v>0</v>
      </c>
      <c r="AE118" s="406">
        <f t="shared" si="71"/>
        <v>0</v>
      </c>
      <c r="AF118" s="406">
        <f t="shared" si="71"/>
        <v>0</v>
      </c>
      <c r="AG118" s="406">
        <f t="shared" si="71"/>
        <v>0</v>
      </c>
      <c r="AH118" s="406">
        <f t="shared" si="71"/>
        <v>0</v>
      </c>
      <c r="AI118" s="406">
        <f t="shared" si="71"/>
        <v>0</v>
      </c>
      <c r="AJ118" s="406">
        <f t="shared" si="71"/>
        <v>0</v>
      </c>
      <c r="AK118" s="406">
        <f t="shared" si="71"/>
        <v>0</v>
      </c>
      <c r="AL118" s="406">
        <f t="shared" si="71"/>
        <v>0</v>
      </c>
      <c r="AM118" s="406">
        <f t="shared" si="71"/>
        <v>0</v>
      </c>
      <c r="AN118" s="406">
        <f t="shared" si="71"/>
        <v>0</v>
      </c>
      <c r="AO118" s="301"/>
      <c r="AP118" s="302"/>
    </row>
    <row r="119" spans="1:42" s="61" customFormat="1" ht="22.5" customHeight="1" x14ac:dyDescent="0.35">
      <c r="A119" s="144" t="b">
        <f t="shared" si="40"/>
        <v>1</v>
      </c>
      <c r="B119" s="145"/>
      <c r="C119" s="409" t="str">
        <f t="shared" si="41"/>
        <v/>
      </c>
      <c r="D119" s="406">
        <f t="shared" ref="D119" si="72">D31*D75</f>
        <v>0</v>
      </c>
      <c r="E119" s="406">
        <f t="shared" ref="E119:AN119" si="73">E31*E75</f>
        <v>0</v>
      </c>
      <c r="F119" s="406">
        <f t="shared" si="73"/>
        <v>0</v>
      </c>
      <c r="G119" s="406">
        <f t="shared" si="73"/>
        <v>0</v>
      </c>
      <c r="H119" s="406">
        <f t="shared" si="73"/>
        <v>0</v>
      </c>
      <c r="I119" s="406">
        <f t="shared" si="73"/>
        <v>0</v>
      </c>
      <c r="J119" s="406">
        <f t="shared" si="73"/>
        <v>0</v>
      </c>
      <c r="K119" s="406">
        <f t="shared" si="73"/>
        <v>0</v>
      </c>
      <c r="L119" s="406">
        <f t="shared" si="73"/>
        <v>0</v>
      </c>
      <c r="M119" s="406">
        <f t="shared" si="73"/>
        <v>0</v>
      </c>
      <c r="N119" s="406">
        <f t="shared" si="73"/>
        <v>0</v>
      </c>
      <c r="O119" s="406">
        <f t="shared" si="73"/>
        <v>0</v>
      </c>
      <c r="P119" s="406">
        <f t="shared" si="73"/>
        <v>0</v>
      </c>
      <c r="Q119" s="406">
        <f t="shared" si="73"/>
        <v>0</v>
      </c>
      <c r="R119" s="406">
        <f t="shared" si="73"/>
        <v>0</v>
      </c>
      <c r="S119" s="406">
        <f t="shared" si="73"/>
        <v>0</v>
      </c>
      <c r="T119" s="406">
        <f t="shared" si="73"/>
        <v>0</v>
      </c>
      <c r="U119" s="406">
        <f t="shared" si="73"/>
        <v>0</v>
      </c>
      <c r="V119" s="406">
        <f t="shared" si="73"/>
        <v>0</v>
      </c>
      <c r="W119" s="406">
        <f t="shared" si="73"/>
        <v>0</v>
      </c>
      <c r="X119" s="406">
        <f t="shared" si="73"/>
        <v>0</v>
      </c>
      <c r="Y119" s="406">
        <f t="shared" si="73"/>
        <v>0</v>
      </c>
      <c r="Z119" s="406">
        <f t="shared" si="73"/>
        <v>0</v>
      </c>
      <c r="AA119" s="406">
        <f t="shared" si="73"/>
        <v>0</v>
      </c>
      <c r="AB119" s="406">
        <f t="shared" si="73"/>
        <v>0</v>
      </c>
      <c r="AC119" s="406">
        <f t="shared" si="73"/>
        <v>0</v>
      </c>
      <c r="AD119" s="406">
        <f t="shared" si="73"/>
        <v>0</v>
      </c>
      <c r="AE119" s="406">
        <f t="shared" si="73"/>
        <v>0</v>
      </c>
      <c r="AF119" s="406">
        <f t="shared" si="73"/>
        <v>0</v>
      </c>
      <c r="AG119" s="406">
        <f t="shared" si="73"/>
        <v>0</v>
      </c>
      <c r="AH119" s="406">
        <f t="shared" si="73"/>
        <v>0</v>
      </c>
      <c r="AI119" s="406">
        <f t="shared" si="73"/>
        <v>0</v>
      </c>
      <c r="AJ119" s="406">
        <f t="shared" si="73"/>
        <v>0</v>
      </c>
      <c r="AK119" s="406">
        <f t="shared" si="73"/>
        <v>0</v>
      </c>
      <c r="AL119" s="406">
        <f t="shared" si="73"/>
        <v>0</v>
      </c>
      <c r="AM119" s="406">
        <f t="shared" si="73"/>
        <v>0</v>
      </c>
      <c r="AN119" s="406">
        <f t="shared" si="73"/>
        <v>0</v>
      </c>
      <c r="AO119" s="301"/>
      <c r="AP119" s="302"/>
    </row>
    <row r="120" spans="1:42" s="61" customFormat="1" ht="22.5" customHeight="1" x14ac:dyDescent="0.35">
      <c r="A120" s="144" t="b">
        <f t="shared" si="40"/>
        <v>1</v>
      </c>
      <c r="B120" s="145"/>
      <c r="C120" s="409" t="str">
        <f t="shared" si="41"/>
        <v/>
      </c>
      <c r="D120" s="406">
        <f t="shared" ref="D120" si="74">D32*D76</f>
        <v>0</v>
      </c>
      <c r="E120" s="406">
        <f t="shared" ref="E120:AN120" si="75">E32*E76</f>
        <v>0</v>
      </c>
      <c r="F120" s="406">
        <f t="shared" si="75"/>
        <v>0</v>
      </c>
      <c r="G120" s="406">
        <f t="shared" si="75"/>
        <v>0</v>
      </c>
      <c r="H120" s="406">
        <f t="shared" si="75"/>
        <v>0</v>
      </c>
      <c r="I120" s="406">
        <f t="shared" si="75"/>
        <v>0</v>
      </c>
      <c r="J120" s="406">
        <f t="shared" si="75"/>
        <v>0</v>
      </c>
      <c r="K120" s="406">
        <f t="shared" si="75"/>
        <v>0</v>
      </c>
      <c r="L120" s="406">
        <f t="shared" si="75"/>
        <v>0</v>
      </c>
      <c r="M120" s="406">
        <f t="shared" si="75"/>
        <v>0</v>
      </c>
      <c r="N120" s="406">
        <f t="shared" si="75"/>
        <v>0</v>
      </c>
      <c r="O120" s="406">
        <f t="shared" si="75"/>
        <v>0</v>
      </c>
      <c r="P120" s="406">
        <f t="shared" si="75"/>
        <v>0</v>
      </c>
      <c r="Q120" s="406">
        <f t="shared" si="75"/>
        <v>0</v>
      </c>
      <c r="R120" s="406">
        <f t="shared" si="75"/>
        <v>0</v>
      </c>
      <c r="S120" s="406">
        <f t="shared" si="75"/>
        <v>0</v>
      </c>
      <c r="T120" s="406">
        <f t="shared" si="75"/>
        <v>0</v>
      </c>
      <c r="U120" s="406">
        <f t="shared" si="75"/>
        <v>0</v>
      </c>
      <c r="V120" s="406">
        <f t="shared" si="75"/>
        <v>0</v>
      </c>
      <c r="W120" s="406">
        <f t="shared" si="75"/>
        <v>0</v>
      </c>
      <c r="X120" s="406">
        <f t="shared" si="75"/>
        <v>0</v>
      </c>
      <c r="Y120" s="406">
        <f t="shared" si="75"/>
        <v>0</v>
      </c>
      <c r="Z120" s="406">
        <f t="shared" si="75"/>
        <v>0</v>
      </c>
      <c r="AA120" s="406">
        <f t="shared" si="75"/>
        <v>0</v>
      </c>
      <c r="AB120" s="406">
        <f t="shared" si="75"/>
        <v>0</v>
      </c>
      <c r="AC120" s="406">
        <f t="shared" si="75"/>
        <v>0</v>
      </c>
      <c r="AD120" s="406">
        <f t="shared" si="75"/>
        <v>0</v>
      </c>
      <c r="AE120" s="406">
        <f t="shared" si="75"/>
        <v>0</v>
      </c>
      <c r="AF120" s="406">
        <f t="shared" si="75"/>
        <v>0</v>
      </c>
      <c r="AG120" s="406">
        <f t="shared" si="75"/>
        <v>0</v>
      </c>
      <c r="AH120" s="406">
        <f t="shared" si="75"/>
        <v>0</v>
      </c>
      <c r="AI120" s="406">
        <f t="shared" si="75"/>
        <v>0</v>
      </c>
      <c r="AJ120" s="406">
        <f t="shared" si="75"/>
        <v>0</v>
      </c>
      <c r="AK120" s="406">
        <f t="shared" si="75"/>
        <v>0</v>
      </c>
      <c r="AL120" s="406">
        <f t="shared" si="75"/>
        <v>0</v>
      </c>
      <c r="AM120" s="406">
        <f t="shared" si="75"/>
        <v>0</v>
      </c>
      <c r="AN120" s="406">
        <f t="shared" si="75"/>
        <v>0</v>
      </c>
      <c r="AO120" s="301"/>
      <c r="AP120" s="302"/>
    </row>
    <row r="121" spans="1:42" s="61" customFormat="1" ht="22.5" customHeight="1" x14ac:dyDescent="0.35">
      <c r="A121" s="144" t="b">
        <f t="shared" si="40"/>
        <v>1</v>
      </c>
      <c r="B121" s="145"/>
      <c r="C121" s="409" t="str">
        <f t="shared" si="41"/>
        <v/>
      </c>
      <c r="D121" s="406">
        <f t="shared" ref="D121" si="76">D33*D77</f>
        <v>0</v>
      </c>
      <c r="E121" s="406">
        <f t="shared" ref="E121:AN121" si="77">E33*E77</f>
        <v>0</v>
      </c>
      <c r="F121" s="406">
        <f t="shared" si="77"/>
        <v>0</v>
      </c>
      <c r="G121" s="406">
        <f t="shared" si="77"/>
        <v>0</v>
      </c>
      <c r="H121" s="406">
        <f t="shared" si="77"/>
        <v>0</v>
      </c>
      <c r="I121" s="406">
        <f t="shared" si="77"/>
        <v>0</v>
      </c>
      <c r="J121" s="406">
        <f t="shared" si="77"/>
        <v>0</v>
      </c>
      <c r="K121" s="406">
        <f t="shared" si="77"/>
        <v>0</v>
      </c>
      <c r="L121" s="406">
        <f t="shared" si="77"/>
        <v>0</v>
      </c>
      <c r="M121" s="406">
        <f t="shared" si="77"/>
        <v>0</v>
      </c>
      <c r="N121" s="406">
        <f t="shared" si="77"/>
        <v>0</v>
      </c>
      <c r="O121" s="406">
        <f t="shared" si="77"/>
        <v>0</v>
      </c>
      <c r="P121" s="406">
        <f t="shared" si="77"/>
        <v>0</v>
      </c>
      <c r="Q121" s="406">
        <f t="shared" si="77"/>
        <v>0</v>
      </c>
      <c r="R121" s="406">
        <f t="shared" si="77"/>
        <v>0</v>
      </c>
      <c r="S121" s="406">
        <f t="shared" si="77"/>
        <v>0</v>
      </c>
      <c r="T121" s="406">
        <f t="shared" si="77"/>
        <v>0</v>
      </c>
      <c r="U121" s="406">
        <f t="shared" si="77"/>
        <v>0</v>
      </c>
      <c r="V121" s="406">
        <f t="shared" si="77"/>
        <v>0</v>
      </c>
      <c r="W121" s="406">
        <f t="shared" si="77"/>
        <v>0</v>
      </c>
      <c r="X121" s="406">
        <f t="shared" si="77"/>
        <v>0</v>
      </c>
      <c r="Y121" s="406">
        <f t="shared" si="77"/>
        <v>0</v>
      </c>
      <c r="Z121" s="406">
        <f t="shared" si="77"/>
        <v>0</v>
      </c>
      <c r="AA121" s="406">
        <f t="shared" si="77"/>
        <v>0</v>
      </c>
      <c r="AB121" s="406">
        <f t="shared" si="77"/>
        <v>0</v>
      </c>
      <c r="AC121" s="406">
        <f t="shared" si="77"/>
        <v>0</v>
      </c>
      <c r="AD121" s="406">
        <f t="shared" si="77"/>
        <v>0</v>
      </c>
      <c r="AE121" s="406">
        <f t="shared" si="77"/>
        <v>0</v>
      </c>
      <c r="AF121" s="406">
        <f t="shared" si="77"/>
        <v>0</v>
      </c>
      <c r="AG121" s="406">
        <f t="shared" si="77"/>
        <v>0</v>
      </c>
      <c r="AH121" s="406">
        <f t="shared" si="77"/>
        <v>0</v>
      </c>
      <c r="AI121" s="406">
        <f t="shared" si="77"/>
        <v>0</v>
      </c>
      <c r="AJ121" s="406">
        <f t="shared" si="77"/>
        <v>0</v>
      </c>
      <c r="AK121" s="406">
        <f t="shared" si="77"/>
        <v>0</v>
      </c>
      <c r="AL121" s="406">
        <f t="shared" si="77"/>
        <v>0</v>
      </c>
      <c r="AM121" s="406">
        <f t="shared" si="77"/>
        <v>0</v>
      </c>
      <c r="AN121" s="406">
        <f t="shared" si="77"/>
        <v>0</v>
      </c>
      <c r="AO121" s="301"/>
      <c r="AP121" s="302"/>
    </row>
    <row r="122" spans="1:42" s="61" customFormat="1" ht="22.5" customHeight="1" x14ac:dyDescent="0.35">
      <c r="A122" s="144" t="b">
        <f t="shared" si="40"/>
        <v>1</v>
      </c>
      <c r="B122" s="145"/>
      <c r="C122" s="409" t="str">
        <f t="shared" si="41"/>
        <v/>
      </c>
      <c r="D122" s="406">
        <f t="shared" ref="D122" si="78">D34*D78</f>
        <v>0</v>
      </c>
      <c r="E122" s="406">
        <f t="shared" ref="E122:AN122" si="79">E34*E78</f>
        <v>0</v>
      </c>
      <c r="F122" s="406">
        <f t="shared" si="79"/>
        <v>0</v>
      </c>
      <c r="G122" s="406">
        <f t="shared" si="79"/>
        <v>0</v>
      </c>
      <c r="H122" s="406">
        <f t="shared" si="79"/>
        <v>0</v>
      </c>
      <c r="I122" s="406">
        <f t="shared" si="79"/>
        <v>0</v>
      </c>
      <c r="J122" s="406">
        <f t="shared" si="79"/>
        <v>0</v>
      </c>
      <c r="K122" s="406">
        <f t="shared" si="79"/>
        <v>0</v>
      </c>
      <c r="L122" s="406">
        <f t="shared" si="79"/>
        <v>0</v>
      </c>
      <c r="M122" s="406">
        <f t="shared" si="79"/>
        <v>0</v>
      </c>
      <c r="N122" s="406">
        <f t="shared" si="79"/>
        <v>0</v>
      </c>
      <c r="O122" s="406">
        <f t="shared" si="79"/>
        <v>0</v>
      </c>
      <c r="P122" s="406">
        <f t="shared" si="79"/>
        <v>0</v>
      </c>
      <c r="Q122" s="406">
        <f t="shared" si="79"/>
        <v>0</v>
      </c>
      <c r="R122" s="406">
        <f t="shared" si="79"/>
        <v>0</v>
      </c>
      <c r="S122" s="406">
        <f t="shared" si="79"/>
        <v>0</v>
      </c>
      <c r="T122" s="406">
        <f t="shared" si="79"/>
        <v>0</v>
      </c>
      <c r="U122" s="406">
        <f t="shared" si="79"/>
        <v>0</v>
      </c>
      <c r="V122" s="406">
        <f t="shared" si="79"/>
        <v>0</v>
      </c>
      <c r="W122" s="406">
        <f t="shared" si="79"/>
        <v>0</v>
      </c>
      <c r="X122" s="406">
        <f t="shared" si="79"/>
        <v>0</v>
      </c>
      <c r="Y122" s="406">
        <f t="shared" si="79"/>
        <v>0</v>
      </c>
      <c r="Z122" s="406">
        <f t="shared" si="79"/>
        <v>0</v>
      </c>
      <c r="AA122" s="406">
        <f t="shared" si="79"/>
        <v>0</v>
      </c>
      <c r="AB122" s="406">
        <f t="shared" si="79"/>
        <v>0</v>
      </c>
      <c r="AC122" s="406">
        <f t="shared" si="79"/>
        <v>0</v>
      </c>
      <c r="AD122" s="406">
        <f t="shared" si="79"/>
        <v>0</v>
      </c>
      <c r="AE122" s="406">
        <f t="shared" si="79"/>
        <v>0</v>
      </c>
      <c r="AF122" s="406">
        <f t="shared" si="79"/>
        <v>0</v>
      </c>
      <c r="AG122" s="406">
        <f t="shared" si="79"/>
        <v>0</v>
      </c>
      <c r="AH122" s="406">
        <f t="shared" si="79"/>
        <v>0</v>
      </c>
      <c r="AI122" s="406">
        <f t="shared" si="79"/>
        <v>0</v>
      </c>
      <c r="AJ122" s="406">
        <f t="shared" si="79"/>
        <v>0</v>
      </c>
      <c r="AK122" s="406">
        <f t="shared" si="79"/>
        <v>0</v>
      </c>
      <c r="AL122" s="406">
        <f t="shared" si="79"/>
        <v>0</v>
      </c>
      <c r="AM122" s="406">
        <f t="shared" si="79"/>
        <v>0</v>
      </c>
      <c r="AN122" s="406">
        <f t="shared" si="79"/>
        <v>0</v>
      </c>
      <c r="AO122" s="301"/>
      <c r="AP122" s="302"/>
    </row>
    <row r="123" spans="1:42" s="61" customFormat="1" ht="22.5" customHeight="1" x14ac:dyDescent="0.35">
      <c r="A123" s="144" t="b">
        <f t="shared" si="40"/>
        <v>1</v>
      </c>
      <c r="B123" s="145"/>
      <c r="C123" s="409" t="str">
        <f t="shared" si="41"/>
        <v/>
      </c>
      <c r="D123" s="406">
        <f t="shared" ref="D123" si="80">D35*D79</f>
        <v>0</v>
      </c>
      <c r="E123" s="406">
        <f t="shared" ref="E123:AN123" si="81">E35*E79</f>
        <v>0</v>
      </c>
      <c r="F123" s="406">
        <f t="shared" si="81"/>
        <v>0</v>
      </c>
      <c r="G123" s="406">
        <f t="shared" si="81"/>
        <v>0</v>
      </c>
      <c r="H123" s="406">
        <f t="shared" si="81"/>
        <v>0</v>
      </c>
      <c r="I123" s="406">
        <f t="shared" si="81"/>
        <v>0</v>
      </c>
      <c r="J123" s="406">
        <f t="shared" si="81"/>
        <v>0</v>
      </c>
      <c r="K123" s="406">
        <f t="shared" si="81"/>
        <v>0</v>
      </c>
      <c r="L123" s="406">
        <f t="shared" si="81"/>
        <v>0</v>
      </c>
      <c r="M123" s="406">
        <f t="shared" si="81"/>
        <v>0</v>
      </c>
      <c r="N123" s="406">
        <f t="shared" si="81"/>
        <v>0</v>
      </c>
      <c r="O123" s="406">
        <f t="shared" si="81"/>
        <v>0</v>
      </c>
      <c r="P123" s="406">
        <f t="shared" si="81"/>
        <v>0</v>
      </c>
      <c r="Q123" s="406">
        <f t="shared" si="81"/>
        <v>0</v>
      </c>
      <c r="R123" s="406">
        <f t="shared" si="81"/>
        <v>0</v>
      </c>
      <c r="S123" s="406">
        <f t="shared" si="81"/>
        <v>0</v>
      </c>
      <c r="T123" s="406">
        <f t="shared" si="81"/>
        <v>0</v>
      </c>
      <c r="U123" s="406">
        <f t="shared" si="81"/>
        <v>0</v>
      </c>
      <c r="V123" s="406">
        <f t="shared" si="81"/>
        <v>0</v>
      </c>
      <c r="W123" s="406">
        <f t="shared" si="81"/>
        <v>0</v>
      </c>
      <c r="X123" s="406">
        <f t="shared" si="81"/>
        <v>0</v>
      </c>
      <c r="Y123" s="406">
        <f t="shared" si="81"/>
        <v>0</v>
      </c>
      <c r="Z123" s="406">
        <f t="shared" si="81"/>
        <v>0</v>
      </c>
      <c r="AA123" s="406">
        <f t="shared" si="81"/>
        <v>0</v>
      </c>
      <c r="AB123" s="406">
        <f t="shared" si="81"/>
        <v>0</v>
      </c>
      <c r="AC123" s="406">
        <f t="shared" si="81"/>
        <v>0</v>
      </c>
      <c r="AD123" s="406">
        <f t="shared" si="81"/>
        <v>0</v>
      </c>
      <c r="AE123" s="406">
        <f t="shared" si="81"/>
        <v>0</v>
      </c>
      <c r="AF123" s="406">
        <f t="shared" si="81"/>
        <v>0</v>
      </c>
      <c r="AG123" s="406">
        <f t="shared" si="81"/>
        <v>0</v>
      </c>
      <c r="AH123" s="406">
        <f t="shared" si="81"/>
        <v>0</v>
      </c>
      <c r="AI123" s="406">
        <f t="shared" si="81"/>
        <v>0</v>
      </c>
      <c r="AJ123" s="406">
        <f t="shared" si="81"/>
        <v>0</v>
      </c>
      <c r="AK123" s="406">
        <f t="shared" si="81"/>
        <v>0</v>
      </c>
      <c r="AL123" s="406">
        <f t="shared" si="81"/>
        <v>0</v>
      </c>
      <c r="AM123" s="406">
        <f t="shared" si="81"/>
        <v>0</v>
      </c>
      <c r="AN123" s="406">
        <f t="shared" si="81"/>
        <v>0</v>
      </c>
      <c r="AO123" s="301"/>
      <c r="AP123" s="302"/>
    </row>
    <row r="124" spans="1:42" s="61" customFormat="1" ht="22.5" customHeight="1" x14ac:dyDescent="0.35">
      <c r="A124" s="144" t="b">
        <f t="shared" si="40"/>
        <v>1</v>
      </c>
      <c r="B124" s="145"/>
      <c r="C124" s="409" t="str">
        <f t="shared" si="41"/>
        <v/>
      </c>
      <c r="D124" s="406">
        <f t="shared" ref="D124" si="82">D36*D80</f>
        <v>0</v>
      </c>
      <c r="E124" s="406">
        <f t="shared" ref="E124:AN124" si="83">E36*E80</f>
        <v>0</v>
      </c>
      <c r="F124" s="406">
        <f t="shared" si="83"/>
        <v>0</v>
      </c>
      <c r="G124" s="406">
        <f t="shared" si="83"/>
        <v>0</v>
      </c>
      <c r="H124" s="406">
        <f t="shared" si="83"/>
        <v>0</v>
      </c>
      <c r="I124" s="406">
        <f t="shared" si="83"/>
        <v>0</v>
      </c>
      <c r="J124" s="406">
        <f t="shared" si="83"/>
        <v>0</v>
      </c>
      <c r="K124" s="406">
        <f t="shared" si="83"/>
        <v>0</v>
      </c>
      <c r="L124" s="406">
        <f t="shared" si="83"/>
        <v>0</v>
      </c>
      <c r="M124" s="406">
        <f t="shared" si="83"/>
        <v>0</v>
      </c>
      <c r="N124" s="406">
        <f t="shared" si="83"/>
        <v>0</v>
      </c>
      <c r="O124" s="406">
        <f t="shared" si="83"/>
        <v>0</v>
      </c>
      <c r="P124" s="406">
        <f t="shared" si="83"/>
        <v>0</v>
      </c>
      <c r="Q124" s="406">
        <f t="shared" si="83"/>
        <v>0</v>
      </c>
      <c r="R124" s="406">
        <f t="shared" si="83"/>
        <v>0</v>
      </c>
      <c r="S124" s="406">
        <f t="shared" si="83"/>
        <v>0</v>
      </c>
      <c r="T124" s="406">
        <f t="shared" si="83"/>
        <v>0</v>
      </c>
      <c r="U124" s="406">
        <f t="shared" si="83"/>
        <v>0</v>
      </c>
      <c r="V124" s="406">
        <f t="shared" si="83"/>
        <v>0</v>
      </c>
      <c r="W124" s="406">
        <f t="shared" si="83"/>
        <v>0</v>
      </c>
      <c r="X124" s="406">
        <f t="shared" si="83"/>
        <v>0</v>
      </c>
      <c r="Y124" s="406">
        <f t="shared" si="83"/>
        <v>0</v>
      </c>
      <c r="Z124" s="406">
        <f t="shared" si="83"/>
        <v>0</v>
      </c>
      <c r="AA124" s="406">
        <f t="shared" si="83"/>
        <v>0</v>
      </c>
      <c r="AB124" s="406">
        <f t="shared" si="83"/>
        <v>0</v>
      </c>
      <c r="AC124" s="406">
        <f t="shared" si="83"/>
        <v>0</v>
      </c>
      <c r="AD124" s="406">
        <f t="shared" si="83"/>
        <v>0</v>
      </c>
      <c r="AE124" s="406">
        <f t="shared" si="83"/>
        <v>0</v>
      </c>
      <c r="AF124" s="406">
        <f t="shared" si="83"/>
        <v>0</v>
      </c>
      <c r="AG124" s="406">
        <f t="shared" si="83"/>
        <v>0</v>
      </c>
      <c r="AH124" s="406">
        <f t="shared" si="83"/>
        <v>0</v>
      </c>
      <c r="AI124" s="406">
        <f t="shared" si="83"/>
        <v>0</v>
      </c>
      <c r="AJ124" s="406">
        <f t="shared" si="83"/>
        <v>0</v>
      </c>
      <c r="AK124" s="406">
        <f t="shared" si="83"/>
        <v>0</v>
      </c>
      <c r="AL124" s="406">
        <f t="shared" si="83"/>
        <v>0</v>
      </c>
      <c r="AM124" s="406">
        <f t="shared" si="83"/>
        <v>0</v>
      </c>
      <c r="AN124" s="406">
        <f t="shared" si="83"/>
        <v>0</v>
      </c>
      <c r="AO124" s="301"/>
      <c r="AP124" s="302"/>
    </row>
    <row r="125" spans="1:42" s="61" customFormat="1" ht="22.5" customHeight="1" x14ac:dyDescent="0.35">
      <c r="A125" s="144" t="b">
        <f t="shared" si="40"/>
        <v>1</v>
      </c>
      <c r="B125" s="145"/>
      <c r="C125" s="409" t="str">
        <f t="shared" si="41"/>
        <v/>
      </c>
      <c r="D125" s="406">
        <f t="shared" ref="D125" si="84">D37*D81</f>
        <v>0</v>
      </c>
      <c r="E125" s="406">
        <f t="shared" ref="E125:AN125" si="85">E37*E81</f>
        <v>0</v>
      </c>
      <c r="F125" s="406">
        <f t="shared" si="85"/>
        <v>0</v>
      </c>
      <c r="G125" s="406">
        <f t="shared" si="85"/>
        <v>0</v>
      </c>
      <c r="H125" s="406">
        <f t="shared" si="85"/>
        <v>0</v>
      </c>
      <c r="I125" s="406">
        <f t="shared" si="85"/>
        <v>0</v>
      </c>
      <c r="J125" s="406">
        <f t="shared" si="85"/>
        <v>0</v>
      </c>
      <c r="K125" s="406">
        <f t="shared" si="85"/>
        <v>0</v>
      </c>
      <c r="L125" s="406">
        <f t="shared" si="85"/>
        <v>0</v>
      </c>
      <c r="M125" s="406">
        <f t="shared" si="85"/>
        <v>0</v>
      </c>
      <c r="N125" s="406">
        <f t="shared" si="85"/>
        <v>0</v>
      </c>
      <c r="O125" s="406">
        <f t="shared" si="85"/>
        <v>0</v>
      </c>
      <c r="P125" s="406">
        <f t="shared" si="85"/>
        <v>0</v>
      </c>
      <c r="Q125" s="406">
        <f t="shared" si="85"/>
        <v>0</v>
      </c>
      <c r="R125" s="406">
        <f t="shared" si="85"/>
        <v>0</v>
      </c>
      <c r="S125" s="406">
        <f t="shared" si="85"/>
        <v>0</v>
      </c>
      <c r="T125" s="406">
        <f t="shared" si="85"/>
        <v>0</v>
      </c>
      <c r="U125" s="406">
        <f t="shared" si="85"/>
        <v>0</v>
      </c>
      <c r="V125" s="406">
        <f t="shared" si="85"/>
        <v>0</v>
      </c>
      <c r="W125" s="406">
        <f t="shared" si="85"/>
        <v>0</v>
      </c>
      <c r="X125" s="406">
        <f t="shared" si="85"/>
        <v>0</v>
      </c>
      <c r="Y125" s="406">
        <f t="shared" si="85"/>
        <v>0</v>
      </c>
      <c r="Z125" s="406">
        <f t="shared" si="85"/>
        <v>0</v>
      </c>
      <c r="AA125" s="406">
        <f t="shared" si="85"/>
        <v>0</v>
      </c>
      <c r="AB125" s="406">
        <f t="shared" si="85"/>
        <v>0</v>
      </c>
      <c r="AC125" s="406">
        <f t="shared" si="85"/>
        <v>0</v>
      </c>
      <c r="AD125" s="406">
        <f t="shared" si="85"/>
        <v>0</v>
      </c>
      <c r="AE125" s="406">
        <f t="shared" si="85"/>
        <v>0</v>
      </c>
      <c r="AF125" s="406">
        <f t="shared" si="85"/>
        <v>0</v>
      </c>
      <c r="AG125" s="406">
        <f t="shared" si="85"/>
        <v>0</v>
      </c>
      <c r="AH125" s="406">
        <f t="shared" si="85"/>
        <v>0</v>
      </c>
      <c r="AI125" s="406">
        <f t="shared" si="85"/>
        <v>0</v>
      </c>
      <c r="AJ125" s="406">
        <f t="shared" si="85"/>
        <v>0</v>
      </c>
      <c r="AK125" s="406">
        <f t="shared" si="85"/>
        <v>0</v>
      </c>
      <c r="AL125" s="406">
        <f t="shared" si="85"/>
        <v>0</v>
      </c>
      <c r="AM125" s="406">
        <f t="shared" si="85"/>
        <v>0</v>
      </c>
      <c r="AN125" s="406">
        <f t="shared" si="85"/>
        <v>0</v>
      </c>
      <c r="AO125" s="301"/>
      <c r="AP125" s="302"/>
    </row>
    <row r="126" spans="1:42" s="61" customFormat="1" ht="22.5" customHeight="1" x14ac:dyDescent="0.35">
      <c r="A126" s="144" t="b">
        <f t="shared" si="40"/>
        <v>1</v>
      </c>
      <c r="B126" s="145"/>
      <c r="C126" s="409" t="str">
        <f t="shared" si="41"/>
        <v/>
      </c>
      <c r="D126" s="406">
        <f t="shared" ref="D126" si="86">D38*D82</f>
        <v>0</v>
      </c>
      <c r="E126" s="406">
        <f t="shared" ref="E126:AN126" si="87">E38*E82</f>
        <v>0</v>
      </c>
      <c r="F126" s="406">
        <f t="shared" si="87"/>
        <v>0</v>
      </c>
      <c r="G126" s="406">
        <f t="shared" si="87"/>
        <v>0</v>
      </c>
      <c r="H126" s="406">
        <f t="shared" si="87"/>
        <v>0</v>
      </c>
      <c r="I126" s="406">
        <f t="shared" si="87"/>
        <v>0</v>
      </c>
      <c r="J126" s="406">
        <f t="shared" si="87"/>
        <v>0</v>
      </c>
      <c r="K126" s="406">
        <f t="shared" si="87"/>
        <v>0</v>
      </c>
      <c r="L126" s="406">
        <f t="shared" si="87"/>
        <v>0</v>
      </c>
      <c r="M126" s="406">
        <f t="shared" si="87"/>
        <v>0</v>
      </c>
      <c r="N126" s="406">
        <f t="shared" si="87"/>
        <v>0</v>
      </c>
      <c r="O126" s="406">
        <f t="shared" si="87"/>
        <v>0</v>
      </c>
      <c r="P126" s="406">
        <f t="shared" si="87"/>
        <v>0</v>
      </c>
      <c r="Q126" s="406">
        <f t="shared" si="87"/>
        <v>0</v>
      </c>
      <c r="R126" s="406">
        <f t="shared" si="87"/>
        <v>0</v>
      </c>
      <c r="S126" s="406">
        <f t="shared" si="87"/>
        <v>0</v>
      </c>
      <c r="T126" s="406">
        <f t="shared" si="87"/>
        <v>0</v>
      </c>
      <c r="U126" s="406">
        <f t="shared" si="87"/>
        <v>0</v>
      </c>
      <c r="V126" s="406">
        <f t="shared" si="87"/>
        <v>0</v>
      </c>
      <c r="W126" s="406">
        <f t="shared" si="87"/>
        <v>0</v>
      </c>
      <c r="X126" s="406">
        <f t="shared" si="87"/>
        <v>0</v>
      </c>
      <c r="Y126" s="406">
        <f t="shared" si="87"/>
        <v>0</v>
      </c>
      <c r="Z126" s="406">
        <f t="shared" si="87"/>
        <v>0</v>
      </c>
      <c r="AA126" s="406">
        <f t="shared" si="87"/>
        <v>0</v>
      </c>
      <c r="AB126" s="406">
        <f t="shared" si="87"/>
        <v>0</v>
      </c>
      <c r="AC126" s="406">
        <f t="shared" si="87"/>
        <v>0</v>
      </c>
      <c r="AD126" s="406">
        <f t="shared" si="87"/>
        <v>0</v>
      </c>
      <c r="AE126" s="406">
        <f t="shared" si="87"/>
        <v>0</v>
      </c>
      <c r="AF126" s="406">
        <f t="shared" si="87"/>
        <v>0</v>
      </c>
      <c r="AG126" s="406">
        <f t="shared" si="87"/>
        <v>0</v>
      </c>
      <c r="AH126" s="406">
        <f t="shared" si="87"/>
        <v>0</v>
      </c>
      <c r="AI126" s="406">
        <f t="shared" si="87"/>
        <v>0</v>
      </c>
      <c r="AJ126" s="406">
        <f t="shared" si="87"/>
        <v>0</v>
      </c>
      <c r="AK126" s="406">
        <f t="shared" si="87"/>
        <v>0</v>
      </c>
      <c r="AL126" s="406">
        <f t="shared" si="87"/>
        <v>0</v>
      </c>
      <c r="AM126" s="406">
        <f t="shared" si="87"/>
        <v>0</v>
      </c>
      <c r="AN126" s="406">
        <f t="shared" si="87"/>
        <v>0</v>
      </c>
      <c r="AO126" s="301"/>
      <c r="AP126" s="302"/>
    </row>
    <row r="127" spans="1:42" s="61" customFormat="1" ht="22.5" customHeight="1" x14ac:dyDescent="0.35">
      <c r="A127" s="144" t="b">
        <f t="shared" si="40"/>
        <v>1</v>
      </c>
      <c r="B127" s="145"/>
      <c r="C127" s="409" t="str">
        <f t="shared" si="41"/>
        <v/>
      </c>
      <c r="D127" s="406">
        <f t="shared" ref="D127" si="88">D39*D83</f>
        <v>0</v>
      </c>
      <c r="E127" s="406">
        <f t="shared" ref="E127:AN127" si="89">E39*E83</f>
        <v>0</v>
      </c>
      <c r="F127" s="406">
        <f t="shared" si="89"/>
        <v>0</v>
      </c>
      <c r="G127" s="406">
        <f t="shared" si="89"/>
        <v>0</v>
      </c>
      <c r="H127" s="406">
        <f t="shared" si="89"/>
        <v>0</v>
      </c>
      <c r="I127" s="406">
        <f t="shared" si="89"/>
        <v>0</v>
      </c>
      <c r="J127" s="406">
        <f t="shared" si="89"/>
        <v>0</v>
      </c>
      <c r="K127" s="406">
        <f t="shared" si="89"/>
        <v>0</v>
      </c>
      <c r="L127" s="406">
        <f t="shared" si="89"/>
        <v>0</v>
      </c>
      <c r="M127" s="406">
        <f t="shared" si="89"/>
        <v>0</v>
      </c>
      <c r="N127" s="406">
        <f t="shared" si="89"/>
        <v>0</v>
      </c>
      <c r="O127" s="406">
        <f t="shared" si="89"/>
        <v>0</v>
      </c>
      <c r="P127" s="406">
        <f t="shared" si="89"/>
        <v>0</v>
      </c>
      <c r="Q127" s="406">
        <f t="shared" si="89"/>
        <v>0</v>
      </c>
      <c r="R127" s="406">
        <f t="shared" si="89"/>
        <v>0</v>
      </c>
      <c r="S127" s="406">
        <f t="shared" si="89"/>
        <v>0</v>
      </c>
      <c r="T127" s="406">
        <f t="shared" si="89"/>
        <v>0</v>
      </c>
      <c r="U127" s="406">
        <f t="shared" si="89"/>
        <v>0</v>
      </c>
      <c r="V127" s="406">
        <f t="shared" si="89"/>
        <v>0</v>
      </c>
      <c r="W127" s="406">
        <f t="shared" si="89"/>
        <v>0</v>
      </c>
      <c r="X127" s="406">
        <f t="shared" si="89"/>
        <v>0</v>
      </c>
      <c r="Y127" s="406">
        <f t="shared" si="89"/>
        <v>0</v>
      </c>
      <c r="Z127" s="406">
        <f t="shared" si="89"/>
        <v>0</v>
      </c>
      <c r="AA127" s="406">
        <f t="shared" si="89"/>
        <v>0</v>
      </c>
      <c r="AB127" s="406">
        <f t="shared" si="89"/>
        <v>0</v>
      </c>
      <c r="AC127" s="406">
        <f t="shared" si="89"/>
        <v>0</v>
      </c>
      <c r="AD127" s="406">
        <f t="shared" si="89"/>
        <v>0</v>
      </c>
      <c r="AE127" s="406">
        <f t="shared" si="89"/>
        <v>0</v>
      </c>
      <c r="AF127" s="406">
        <f t="shared" si="89"/>
        <v>0</v>
      </c>
      <c r="AG127" s="406">
        <f t="shared" si="89"/>
        <v>0</v>
      </c>
      <c r="AH127" s="406">
        <f t="shared" si="89"/>
        <v>0</v>
      </c>
      <c r="AI127" s="406">
        <f t="shared" si="89"/>
        <v>0</v>
      </c>
      <c r="AJ127" s="406">
        <f t="shared" si="89"/>
        <v>0</v>
      </c>
      <c r="AK127" s="406">
        <f t="shared" si="89"/>
        <v>0</v>
      </c>
      <c r="AL127" s="406">
        <f t="shared" si="89"/>
        <v>0</v>
      </c>
      <c r="AM127" s="406">
        <f t="shared" si="89"/>
        <v>0</v>
      </c>
      <c r="AN127" s="406">
        <f t="shared" si="89"/>
        <v>0</v>
      </c>
      <c r="AO127" s="301"/>
      <c r="AP127" s="302"/>
    </row>
    <row r="128" spans="1:42" s="61" customFormat="1" ht="22.5" customHeight="1" x14ac:dyDescent="0.35">
      <c r="A128" s="144" t="b">
        <f t="shared" si="40"/>
        <v>1</v>
      </c>
      <c r="B128" s="145"/>
      <c r="C128" s="409" t="str">
        <f t="shared" si="41"/>
        <v/>
      </c>
      <c r="D128" s="406">
        <f t="shared" ref="D128" si="90">D40*D84</f>
        <v>0</v>
      </c>
      <c r="E128" s="406">
        <f t="shared" ref="E128:AN128" si="91">E40*E84</f>
        <v>0</v>
      </c>
      <c r="F128" s="406">
        <f t="shared" si="91"/>
        <v>0</v>
      </c>
      <c r="G128" s="406">
        <f t="shared" si="91"/>
        <v>0</v>
      </c>
      <c r="H128" s="406">
        <f t="shared" si="91"/>
        <v>0</v>
      </c>
      <c r="I128" s="406">
        <f t="shared" si="91"/>
        <v>0</v>
      </c>
      <c r="J128" s="406">
        <f t="shared" si="91"/>
        <v>0</v>
      </c>
      <c r="K128" s="406">
        <f t="shared" si="91"/>
        <v>0</v>
      </c>
      <c r="L128" s="406">
        <f t="shared" si="91"/>
        <v>0</v>
      </c>
      <c r="M128" s="406">
        <f t="shared" si="91"/>
        <v>0</v>
      </c>
      <c r="N128" s="406">
        <f t="shared" si="91"/>
        <v>0</v>
      </c>
      <c r="O128" s="406">
        <f t="shared" si="91"/>
        <v>0</v>
      </c>
      <c r="P128" s="406">
        <f t="shared" si="91"/>
        <v>0</v>
      </c>
      <c r="Q128" s="406">
        <f t="shared" si="91"/>
        <v>0</v>
      </c>
      <c r="R128" s="406">
        <f t="shared" si="91"/>
        <v>0</v>
      </c>
      <c r="S128" s="406">
        <f t="shared" si="91"/>
        <v>0</v>
      </c>
      <c r="T128" s="406">
        <f t="shared" si="91"/>
        <v>0</v>
      </c>
      <c r="U128" s="406">
        <f t="shared" si="91"/>
        <v>0</v>
      </c>
      <c r="V128" s="406">
        <f t="shared" si="91"/>
        <v>0</v>
      </c>
      <c r="W128" s="406">
        <f t="shared" si="91"/>
        <v>0</v>
      </c>
      <c r="X128" s="406">
        <f t="shared" si="91"/>
        <v>0</v>
      </c>
      <c r="Y128" s="406">
        <f t="shared" si="91"/>
        <v>0</v>
      </c>
      <c r="Z128" s="406">
        <f t="shared" si="91"/>
        <v>0</v>
      </c>
      <c r="AA128" s="406">
        <f t="shared" si="91"/>
        <v>0</v>
      </c>
      <c r="AB128" s="406">
        <f t="shared" si="91"/>
        <v>0</v>
      </c>
      <c r="AC128" s="406">
        <f t="shared" si="91"/>
        <v>0</v>
      </c>
      <c r="AD128" s="406">
        <f t="shared" si="91"/>
        <v>0</v>
      </c>
      <c r="AE128" s="406">
        <f t="shared" si="91"/>
        <v>0</v>
      </c>
      <c r="AF128" s="406">
        <f t="shared" si="91"/>
        <v>0</v>
      </c>
      <c r="AG128" s="406">
        <f t="shared" si="91"/>
        <v>0</v>
      </c>
      <c r="AH128" s="406">
        <f t="shared" si="91"/>
        <v>0</v>
      </c>
      <c r="AI128" s="406">
        <f t="shared" si="91"/>
        <v>0</v>
      </c>
      <c r="AJ128" s="406">
        <f t="shared" si="91"/>
        <v>0</v>
      </c>
      <c r="AK128" s="406">
        <f t="shared" si="91"/>
        <v>0</v>
      </c>
      <c r="AL128" s="406">
        <f t="shared" si="91"/>
        <v>0</v>
      </c>
      <c r="AM128" s="406">
        <f t="shared" si="91"/>
        <v>0</v>
      </c>
      <c r="AN128" s="406">
        <f t="shared" si="91"/>
        <v>0</v>
      </c>
      <c r="AO128" s="301"/>
      <c r="AP128" s="302"/>
    </row>
    <row r="129" spans="1:46" s="61" customFormat="1" ht="22.5" customHeight="1" x14ac:dyDescent="0.35">
      <c r="A129" s="144" t="b">
        <f t="shared" si="40"/>
        <v>1</v>
      </c>
      <c r="B129" s="145"/>
      <c r="C129" s="409" t="str">
        <f t="shared" si="41"/>
        <v/>
      </c>
      <c r="D129" s="406">
        <f t="shared" ref="D129" si="92">D41*D85</f>
        <v>0</v>
      </c>
      <c r="E129" s="406">
        <f t="shared" ref="E129:AN129" si="93">E41*E85</f>
        <v>0</v>
      </c>
      <c r="F129" s="406">
        <f t="shared" si="93"/>
        <v>0</v>
      </c>
      <c r="G129" s="406">
        <f t="shared" si="93"/>
        <v>0</v>
      </c>
      <c r="H129" s="406">
        <f t="shared" si="93"/>
        <v>0</v>
      </c>
      <c r="I129" s="406">
        <f t="shared" si="93"/>
        <v>0</v>
      </c>
      <c r="J129" s="406">
        <f t="shared" si="93"/>
        <v>0</v>
      </c>
      <c r="K129" s="406">
        <f t="shared" si="93"/>
        <v>0</v>
      </c>
      <c r="L129" s="406">
        <f t="shared" si="93"/>
        <v>0</v>
      </c>
      <c r="M129" s="406">
        <f t="shared" si="93"/>
        <v>0</v>
      </c>
      <c r="N129" s="406">
        <f t="shared" si="93"/>
        <v>0</v>
      </c>
      <c r="O129" s="406">
        <f t="shared" si="93"/>
        <v>0</v>
      </c>
      <c r="P129" s="406">
        <f t="shared" si="93"/>
        <v>0</v>
      </c>
      <c r="Q129" s="406">
        <f t="shared" si="93"/>
        <v>0</v>
      </c>
      <c r="R129" s="406">
        <f t="shared" si="93"/>
        <v>0</v>
      </c>
      <c r="S129" s="406">
        <f t="shared" si="93"/>
        <v>0</v>
      </c>
      <c r="T129" s="406">
        <f t="shared" si="93"/>
        <v>0</v>
      </c>
      <c r="U129" s="406">
        <f t="shared" si="93"/>
        <v>0</v>
      </c>
      <c r="V129" s="406">
        <f t="shared" si="93"/>
        <v>0</v>
      </c>
      <c r="W129" s="406">
        <f t="shared" si="93"/>
        <v>0</v>
      </c>
      <c r="X129" s="406">
        <f t="shared" si="93"/>
        <v>0</v>
      </c>
      <c r="Y129" s="406">
        <f t="shared" si="93"/>
        <v>0</v>
      </c>
      <c r="Z129" s="406">
        <f t="shared" si="93"/>
        <v>0</v>
      </c>
      <c r="AA129" s="406">
        <f t="shared" si="93"/>
        <v>0</v>
      </c>
      <c r="AB129" s="406">
        <f t="shared" si="93"/>
        <v>0</v>
      </c>
      <c r="AC129" s="406">
        <f t="shared" si="93"/>
        <v>0</v>
      </c>
      <c r="AD129" s="406">
        <f t="shared" si="93"/>
        <v>0</v>
      </c>
      <c r="AE129" s="406">
        <f t="shared" si="93"/>
        <v>0</v>
      </c>
      <c r="AF129" s="406">
        <f t="shared" si="93"/>
        <v>0</v>
      </c>
      <c r="AG129" s="406">
        <f t="shared" si="93"/>
        <v>0</v>
      </c>
      <c r="AH129" s="406">
        <f t="shared" si="93"/>
        <v>0</v>
      </c>
      <c r="AI129" s="406">
        <f t="shared" si="93"/>
        <v>0</v>
      </c>
      <c r="AJ129" s="406">
        <f t="shared" si="93"/>
        <v>0</v>
      </c>
      <c r="AK129" s="406">
        <f t="shared" si="93"/>
        <v>0</v>
      </c>
      <c r="AL129" s="406">
        <f t="shared" si="93"/>
        <v>0</v>
      </c>
      <c r="AM129" s="406">
        <f t="shared" si="93"/>
        <v>0</v>
      </c>
      <c r="AN129" s="406">
        <f t="shared" si="93"/>
        <v>0</v>
      </c>
      <c r="AO129" s="301"/>
      <c r="AP129" s="302"/>
    </row>
    <row r="130" spans="1:46" s="61" customFormat="1" ht="22.5" customHeight="1" x14ac:dyDescent="0.35">
      <c r="A130" s="144" t="b">
        <f t="shared" si="40"/>
        <v>1</v>
      </c>
      <c r="B130" s="145"/>
      <c r="C130" s="409" t="str">
        <f t="shared" si="41"/>
        <v/>
      </c>
      <c r="D130" s="406">
        <f t="shared" ref="D130" si="94">D42*D86</f>
        <v>0</v>
      </c>
      <c r="E130" s="406">
        <f t="shared" ref="E130:AN130" si="95">E42*E86</f>
        <v>0</v>
      </c>
      <c r="F130" s="406">
        <f t="shared" si="95"/>
        <v>0</v>
      </c>
      <c r="G130" s="406">
        <f t="shared" si="95"/>
        <v>0</v>
      </c>
      <c r="H130" s="406">
        <f t="shared" si="95"/>
        <v>0</v>
      </c>
      <c r="I130" s="406">
        <f t="shared" si="95"/>
        <v>0</v>
      </c>
      <c r="J130" s="406">
        <f t="shared" si="95"/>
        <v>0</v>
      </c>
      <c r="K130" s="406">
        <f t="shared" si="95"/>
        <v>0</v>
      </c>
      <c r="L130" s="406">
        <f t="shared" si="95"/>
        <v>0</v>
      </c>
      <c r="M130" s="406">
        <f t="shared" si="95"/>
        <v>0</v>
      </c>
      <c r="N130" s="406">
        <f t="shared" si="95"/>
        <v>0</v>
      </c>
      <c r="O130" s="406">
        <f t="shared" si="95"/>
        <v>0</v>
      </c>
      <c r="P130" s="406">
        <f t="shared" si="95"/>
        <v>0</v>
      </c>
      <c r="Q130" s="406">
        <f t="shared" si="95"/>
        <v>0</v>
      </c>
      <c r="R130" s="406">
        <f t="shared" si="95"/>
        <v>0</v>
      </c>
      <c r="S130" s="406">
        <f t="shared" si="95"/>
        <v>0</v>
      </c>
      <c r="T130" s="406">
        <f t="shared" si="95"/>
        <v>0</v>
      </c>
      <c r="U130" s="406">
        <f t="shared" si="95"/>
        <v>0</v>
      </c>
      <c r="V130" s="406">
        <f t="shared" si="95"/>
        <v>0</v>
      </c>
      <c r="W130" s="406">
        <f t="shared" si="95"/>
        <v>0</v>
      </c>
      <c r="X130" s="406">
        <f t="shared" si="95"/>
        <v>0</v>
      </c>
      <c r="Y130" s="406">
        <f t="shared" si="95"/>
        <v>0</v>
      </c>
      <c r="Z130" s="406">
        <f t="shared" si="95"/>
        <v>0</v>
      </c>
      <c r="AA130" s="406">
        <f t="shared" si="95"/>
        <v>0</v>
      </c>
      <c r="AB130" s="406">
        <f t="shared" si="95"/>
        <v>0</v>
      </c>
      <c r="AC130" s="406">
        <f t="shared" si="95"/>
        <v>0</v>
      </c>
      <c r="AD130" s="406">
        <f t="shared" si="95"/>
        <v>0</v>
      </c>
      <c r="AE130" s="406">
        <f t="shared" si="95"/>
        <v>0</v>
      </c>
      <c r="AF130" s="406">
        <f t="shared" si="95"/>
        <v>0</v>
      </c>
      <c r="AG130" s="406">
        <f t="shared" si="95"/>
        <v>0</v>
      </c>
      <c r="AH130" s="406">
        <f t="shared" si="95"/>
        <v>0</v>
      </c>
      <c r="AI130" s="406">
        <f t="shared" si="95"/>
        <v>0</v>
      </c>
      <c r="AJ130" s="406">
        <f t="shared" si="95"/>
        <v>0</v>
      </c>
      <c r="AK130" s="406">
        <f t="shared" si="95"/>
        <v>0</v>
      </c>
      <c r="AL130" s="406">
        <f t="shared" si="95"/>
        <v>0</v>
      </c>
      <c r="AM130" s="406">
        <f t="shared" si="95"/>
        <v>0</v>
      </c>
      <c r="AN130" s="406">
        <f t="shared" si="95"/>
        <v>0</v>
      </c>
      <c r="AO130" s="301"/>
      <c r="AP130" s="302"/>
    </row>
    <row r="131" spans="1:46" s="61" customFormat="1" ht="22.5" customHeight="1" x14ac:dyDescent="0.35">
      <c r="A131" s="144" t="b">
        <f t="shared" si="40"/>
        <v>1</v>
      </c>
      <c r="B131" s="145"/>
      <c r="C131" s="409" t="str">
        <f t="shared" si="41"/>
        <v/>
      </c>
      <c r="D131" s="406">
        <f t="shared" ref="D131" si="96">D43*D87</f>
        <v>0</v>
      </c>
      <c r="E131" s="406">
        <f t="shared" ref="E131:AN131" si="97">E43*E87</f>
        <v>0</v>
      </c>
      <c r="F131" s="406">
        <f t="shared" si="97"/>
        <v>0</v>
      </c>
      <c r="G131" s="406">
        <f t="shared" si="97"/>
        <v>0</v>
      </c>
      <c r="H131" s="406">
        <f t="shared" si="97"/>
        <v>0</v>
      </c>
      <c r="I131" s="406">
        <f t="shared" si="97"/>
        <v>0</v>
      </c>
      <c r="J131" s="406">
        <f t="shared" si="97"/>
        <v>0</v>
      </c>
      <c r="K131" s="406">
        <f t="shared" si="97"/>
        <v>0</v>
      </c>
      <c r="L131" s="406">
        <f t="shared" si="97"/>
        <v>0</v>
      </c>
      <c r="M131" s="406">
        <f t="shared" si="97"/>
        <v>0</v>
      </c>
      <c r="N131" s="406">
        <f t="shared" si="97"/>
        <v>0</v>
      </c>
      <c r="O131" s="406">
        <f t="shared" si="97"/>
        <v>0</v>
      </c>
      <c r="P131" s="406">
        <f t="shared" si="97"/>
        <v>0</v>
      </c>
      <c r="Q131" s="406">
        <f t="shared" si="97"/>
        <v>0</v>
      </c>
      <c r="R131" s="406">
        <f t="shared" si="97"/>
        <v>0</v>
      </c>
      <c r="S131" s="406">
        <f t="shared" si="97"/>
        <v>0</v>
      </c>
      <c r="T131" s="406">
        <f t="shared" si="97"/>
        <v>0</v>
      </c>
      <c r="U131" s="406">
        <f t="shared" si="97"/>
        <v>0</v>
      </c>
      <c r="V131" s="406">
        <f t="shared" si="97"/>
        <v>0</v>
      </c>
      <c r="W131" s="406">
        <f t="shared" si="97"/>
        <v>0</v>
      </c>
      <c r="X131" s="406">
        <f t="shared" si="97"/>
        <v>0</v>
      </c>
      <c r="Y131" s="406">
        <f t="shared" si="97"/>
        <v>0</v>
      </c>
      <c r="Z131" s="406">
        <f t="shared" si="97"/>
        <v>0</v>
      </c>
      <c r="AA131" s="406">
        <f t="shared" si="97"/>
        <v>0</v>
      </c>
      <c r="AB131" s="406">
        <f t="shared" si="97"/>
        <v>0</v>
      </c>
      <c r="AC131" s="406">
        <f t="shared" si="97"/>
        <v>0</v>
      </c>
      <c r="AD131" s="406">
        <f t="shared" si="97"/>
        <v>0</v>
      </c>
      <c r="AE131" s="406">
        <f t="shared" si="97"/>
        <v>0</v>
      </c>
      <c r="AF131" s="406">
        <f t="shared" si="97"/>
        <v>0</v>
      </c>
      <c r="AG131" s="406">
        <f t="shared" si="97"/>
        <v>0</v>
      </c>
      <c r="AH131" s="406">
        <f t="shared" si="97"/>
        <v>0</v>
      </c>
      <c r="AI131" s="406">
        <f t="shared" si="97"/>
        <v>0</v>
      </c>
      <c r="AJ131" s="406">
        <f t="shared" si="97"/>
        <v>0</v>
      </c>
      <c r="AK131" s="406">
        <f t="shared" si="97"/>
        <v>0</v>
      </c>
      <c r="AL131" s="406">
        <f t="shared" si="97"/>
        <v>0</v>
      </c>
      <c r="AM131" s="406">
        <f t="shared" si="97"/>
        <v>0</v>
      </c>
      <c r="AN131" s="406">
        <f t="shared" si="97"/>
        <v>0</v>
      </c>
      <c r="AO131" s="301"/>
      <c r="AP131" s="302"/>
    </row>
    <row r="132" spans="1:46" s="61" customFormat="1" ht="22.5" customHeight="1" x14ac:dyDescent="0.35">
      <c r="A132" s="144" t="b">
        <f t="shared" si="40"/>
        <v>1</v>
      </c>
      <c r="B132" s="145"/>
      <c r="C132" s="409" t="str">
        <f t="shared" si="41"/>
        <v/>
      </c>
      <c r="D132" s="406">
        <f t="shared" ref="D132" si="98">D44*D88</f>
        <v>0</v>
      </c>
      <c r="E132" s="406">
        <f t="shared" ref="E132:AN132" si="99">E44*E88</f>
        <v>0</v>
      </c>
      <c r="F132" s="406">
        <f t="shared" si="99"/>
        <v>0</v>
      </c>
      <c r="G132" s="406">
        <f t="shared" si="99"/>
        <v>0</v>
      </c>
      <c r="H132" s="406">
        <f t="shared" si="99"/>
        <v>0</v>
      </c>
      <c r="I132" s="406">
        <f t="shared" si="99"/>
        <v>0</v>
      </c>
      <c r="J132" s="406">
        <f t="shared" si="99"/>
        <v>0</v>
      </c>
      <c r="K132" s="406">
        <f t="shared" si="99"/>
        <v>0</v>
      </c>
      <c r="L132" s="406">
        <f t="shared" si="99"/>
        <v>0</v>
      </c>
      <c r="M132" s="406">
        <f t="shared" si="99"/>
        <v>0</v>
      </c>
      <c r="N132" s="406">
        <f t="shared" si="99"/>
        <v>0</v>
      </c>
      <c r="O132" s="406">
        <f t="shared" si="99"/>
        <v>0</v>
      </c>
      <c r="P132" s="406">
        <f t="shared" si="99"/>
        <v>0</v>
      </c>
      <c r="Q132" s="406">
        <f t="shared" si="99"/>
        <v>0</v>
      </c>
      <c r="R132" s="406">
        <f t="shared" si="99"/>
        <v>0</v>
      </c>
      <c r="S132" s="406">
        <f t="shared" si="99"/>
        <v>0</v>
      </c>
      <c r="T132" s="406">
        <f t="shared" si="99"/>
        <v>0</v>
      </c>
      <c r="U132" s="406">
        <f t="shared" si="99"/>
        <v>0</v>
      </c>
      <c r="V132" s="406">
        <f t="shared" si="99"/>
        <v>0</v>
      </c>
      <c r="W132" s="406">
        <f t="shared" si="99"/>
        <v>0</v>
      </c>
      <c r="X132" s="406">
        <f t="shared" si="99"/>
        <v>0</v>
      </c>
      <c r="Y132" s="406">
        <f t="shared" si="99"/>
        <v>0</v>
      </c>
      <c r="Z132" s="406">
        <f t="shared" si="99"/>
        <v>0</v>
      </c>
      <c r="AA132" s="406">
        <f t="shared" si="99"/>
        <v>0</v>
      </c>
      <c r="AB132" s="406">
        <f t="shared" si="99"/>
        <v>0</v>
      </c>
      <c r="AC132" s="406">
        <f t="shared" si="99"/>
        <v>0</v>
      </c>
      <c r="AD132" s="406">
        <f t="shared" si="99"/>
        <v>0</v>
      </c>
      <c r="AE132" s="406">
        <f t="shared" si="99"/>
        <v>0</v>
      </c>
      <c r="AF132" s="406">
        <f t="shared" si="99"/>
        <v>0</v>
      </c>
      <c r="AG132" s="406">
        <f t="shared" si="99"/>
        <v>0</v>
      </c>
      <c r="AH132" s="406">
        <f t="shared" si="99"/>
        <v>0</v>
      </c>
      <c r="AI132" s="406">
        <f t="shared" si="99"/>
        <v>0</v>
      </c>
      <c r="AJ132" s="406">
        <f t="shared" si="99"/>
        <v>0</v>
      </c>
      <c r="AK132" s="406">
        <f t="shared" si="99"/>
        <v>0</v>
      </c>
      <c r="AL132" s="406">
        <f t="shared" si="99"/>
        <v>0</v>
      </c>
      <c r="AM132" s="406">
        <f t="shared" si="99"/>
        <v>0</v>
      </c>
      <c r="AN132" s="406">
        <f t="shared" si="99"/>
        <v>0</v>
      </c>
      <c r="AO132" s="301"/>
      <c r="AP132" s="302"/>
    </row>
    <row r="133" spans="1:46" s="61" customFormat="1" ht="22.5" customHeight="1" x14ac:dyDescent="0.35">
      <c r="A133" s="144" t="b">
        <f t="shared" si="40"/>
        <v>1</v>
      </c>
      <c r="B133" s="145"/>
      <c r="C133" s="409" t="str">
        <f t="shared" si="41"/>
        <v/>
      </c>
      <c r="D133" s="406">
        <f t="shared" ref="D133" si="100">D45*D89</f>
        <v>0</v>
      </c>
      <c r="E133" s="406">
        <f t="shared" ref="E133:AN133" si="101">E45*E89</f>
        <v>0</v>
      </c>
      <c r="F133" s="406">
        <f t="shared" si="101"/>
        <v>0</v>
      </c>
      <c r="G133" s="406">
        <f t="shared" si="101"/>
        <v>0</v>
      </c>
      <c r="H133" s="406">
        <f t="shared" si="101"/>
        <v>0</v>
      </c>
      <c r="I133" s="406">
        <f t="shared" si="101"/>
        <v>0</v>
      </c>
      <c r="J133" s="406">
        <f t="shared" si="101"/>
        <v>0</v>
      </c>
      <c r="K133" s="406">
        <f t="shared" si="101"/>
        <v>0</v>
      </c>
      <c r="L133" s="406">
        <f t="shared" si="101"/>
        <v>0</v>
      </c>
      <c r="M133" s="406">
        <f t="shared" si="101"/>
        <v>0</v>
      </c>
      <c r="N133" s="406">
        <f t="shared" si="101"/>
        <v>0</v>
      </c>
      <c r="O133" s="406">
        <f t="shared" si="101"/>
        <v>0</v>
      </c>
      <c r="P133" s="406">
        <f t="shared" si="101"/>
        <v>0</v>
      </c>
      <c r="Q133" s="406">
        <f t="shared" si="101"/>
        <v>0</v>
      </c>
      <c r="R133" s="406">
        <f t="shared" si="101"/>
        <v>0</v>
      </c>
      <c r="S133" s="406">
        <f t="shared" si="101"/>
        <v>0</v>
      </c>
      <c r="T133" s="406">
        <f t="shared" si="101"/>
        <v>0</v>
      </c>
      <c r="U133" s="406">
        <f t="shared" si="101"/>
        <v>0</v>
      </c>
      <c r="V133" s="406">
        <f t="shared" si="101"/>
        <v>0</v>
      </c>
      <c r="W133" s="406">
        <f t="shared" si="101"/>
        <v>0</v>
      </c>
      <c r="X133" s="406">
        <f t="shared" si="101"/>
        <v>0</v>
      </c>
      <c r="Y133" s="406">
        <f t="shared" si="101"/>
        <v>0</v>
      </c>
      <c r="Z133" s="406">
        <f t="shared" si="101"/>
        <v>0</v>
      </c>
      <c r="AA133" s="406">
        <f t="shared" si="101"/>
        <v>0</v>
      </c>
      <c r="AB133" s="406">
        <f t="shared" si="101"/>
        <v>0</v>
      </c>
      <c r="AC133" s="406">
        <f t="shared" si="101"/>
        <v>0</v>
      </c>
      <c r="AD133" s="406">
        <f t="shared" si="101"/>
        <v>0</v>
      </c>
      <c r="AE133" s="406">
        <f t="shared" si="101"/>
        <v>0</v>
      </c>
      <c r="AF133" s="406">
        <f t="shared" si="101"/>
        <v>0</v>
      </c>
      <c r="AG133" s="406">
        <f t="shared" si="101"/>
        <v>0</v>
      </c>
      <c r="AH133" s="406">
        <f t="shared" si="101"/>
        <v>0</v>
      </c>
      <c r="AI133" s="406">
        <f t="shared" si="101"/>
        <v>0</v>
      </c>
      <c r="AJ133" s="406">
        <f t="shared" si="101"/>
        <v>0</v>
      </c>
      <c r="AK133" s="406">
        <f t="shared" si="101"/>
        <v>0</v>
      </c>
      <c r="AL133" s="406">
        <f t="shared" si="101"/>
        <v>0</v>
      </c>
      <c r="AM133" s="406">
        <f t="shared" si="101"/>
        <v>0</v>
      </c>
      <c r="AN133" s="406">
        <f t="shared" si="101"/>
        <v>0</v>
      </c>
      <c r="AO133" s="301"/>
      <c r="AP133" s="302"/>
    </row>
    <row r="134" spans="1:46" s="61" customFormat="1" ht="22.5" customHeight="1" x14ac:dyDescent="0.35">
      <c r="A134" s="144" t="b">
        <f t="shared" si="40"/>
        <v>1</v>
      </c>
      <c r="B134" s="145"/>
      <c r="C134" s="409" t="str">
        <f t="shared" si="41"/>
        <v/>
      </c>
      <c r="D134" s="406">
        <f t="shared" ref="D134" si="102">D46*D90</f>
        <v>0</v>
      </c>
      <c r="E134" s="406">
        <f t="shared" ref="E134:AN134" si="103">E46*E90</f>
        <v>0</v>
      </c>
      <c r="F134" s="406">
        <f t="shared" si="103"/>
        <v>0</v>
      </c>
      <c r="G134" s="406">
        <f t="shared" si="103"/>
        <v>0</v>
      </c>
      <c r="H134" s="406">
        <f t="shared" si="103"/>
        <v>0</v>
      </c>
      <c r="I134" s="406">
        <f t="shared" si="103"/>
        <v>0</v>
      </c>
      <c r="J134" s="406">
        <f t="shared" si="103"/>
        <v>0</v>
      </c>
      <c r="K134" s="406">
        <f t="shared" si="103"/>
        <v>0</v>
      </c>
      <c r="L134" s="406">
        <f t="shared" si="103"/>
        <v>0</v>
      </c>
      <c r="M134" s="406">
        <f t="shared" si="103"/>
        <v>0</v>
      </c>
      <c r="N134" s="406">
        <f t="shared" si="103"/>
        <v>0</v>
      </c>
      <c r="O134" s="406">
        <f t="shared" si="103"/>
        <v>0</v>
      </c>
      <c r="P134" s="406">
        <f t="shared" si="103"/>
        <v>0</v>
      </c>
      <c r="Q134" s="406">
        <f t="shared" si="103"/>
        <v>0</v>
      </c>
      <c r="R134" s="406">
        <f t="shared" si="103"/>
        <v>0</v>
      </c>
      <c r="S134" s="406">
        <f t="shared" si="103"/>
        <v>0</v>
      </c>
      <c r="T134" s="406">
        <f t="shared" si="103"/>
        <v>0</v>
      </c>
      <c r="U134" s="406">
        <f t="shared" si="103"/>
        <v>0</v>
      </c>
      <c r="V134" s="406">
        <f t="shared" si="103"/>
        <v>0</v>
      </c>
      <c r="W134" s="406">
        <f t="shared" si="103"/>
        <v>0</v>
      </c>
      <c r="X134" s="406">
        <f t="shared" si="103"/>
        <v>0</v>
      </c>
      <c r="Y134" s="406">
        <f t="shared" si="103"/>
        <v>0</v>
      </c>
      <c r="Z134" s="406">
        <f t="shared" si="103"/>
        <v>0</v>
      </c>
      <c r="AA134" s="406">
        <f t="shared" si="103"/>
        <v>0</v>
      </c>
      <c r="AB134" s="406">
        <f t="shared" si="103"/>
        <v>0</v>
      </c>
      <c r="AC134" s="406">
        <f t="shared" si="103"/>
        <v>0</v>
      </c>
      <c r="AD134" s="406">
        <f t="shared" si="103"/>
        <v>0</v>
      </c>
      <c r="AE134" s="406">
        <f t="shared" si="103"/>
        <v>0</v>
      </c>
      <c r="AF134" s="406">
        <f t="shared" si="103"/>
        <v>0</v>
      </c>
      <c r="AG134" s="406">
        <f t="shared" si="103"/>
        <v>0</v>
      </c>
      <c r="AH134" s="406">
        <f t="shared" si="103"/>
        <v>0</v>
      </c>
      <c r="AI134" s="406">
        <f t="shared" si="103"/>
        <v>0</v>
      </c>
      <c r="AJ134" s="406">
        <f t="shared" si="103"/>
        <v>0</v>
      </c>
      <c r="AK134" s="406">
        <f t="shared" si="103"/>
        <v>0</v>
      </c>
      <c r="AL134" s="406">
        <f t="shared" si="103"/>
        <v>0</v>
      </c>
      <c r="AM134" s="406">
        <f t="shared" si="103"/>
        <v>0</v>
      </c>
      <c r="AN134" s="406">
        <f t="shared" si="103"/>
        <v>0</v>
      </c>
      <c r="AO134" s="301"/>
      <c r="AP134" s="302"/>
    </row>
    <row r="135" spans="1:46" s="61" customFormat="1" ht="22.5" customHeight="1" x14ac:dyDescent="0.35">
      <c r="A135" s="144" t="b">
        <f t="shared" si="40"/>
        <v>1</v>
      </c>
      <c r="B135" s="145"/>
      <c r="C135" s="409" t="str">
        <f t="shared" si="41"/>
        <v/>
      </c>
      <c r="D135" s="406">
        <f t="shared" ref="D135" si="104">D47*D91</f>
        <v>0</v>
      </c>
      <c r="E135" s="406">
        <f t="shared" ref="E135:AN135" si="105">E47*E91</f>
        <v>0</v>
      </c>
      <c r="F135" s="406">
        <f t="shared" si="105"/>
        <v>0</v>
      </c>
      <c r="G135" s="406">
        <f t="shared" si="105"/>
        <v>0</v>
      </c>
      <c r="H135" s="406">
        <f t="shared" si="105"/>
        <v>0</v>
      </c>
      <c r="I135" s="406">
        <f t="shared" si="105"/>
        <v>0</v>
      </c>
      <c r="J135" s="406">
        <f t="shared" si="105"/>
        <v>0</v>
      </c>
      <c r="K135" s="406">
        <f t="shared" si="105"/>
        <v>0</v>
      </c>
      <c r="L135" s="406">
        <f t="shared" si="105"/>
        <v>0</v>
      </c>
      <c r="M135" s="406">
        <f t="shared" si="105"/>
        <v>0</v>
      </c>
      <c r="N135" s="406">
        <f t="shared" si="105"/>
        <v>0</v>
      </c>
      <c r="O135" s="406">
        <f t="shared" si="105"/>
        <v>0</v>
      </c>
      <c r="P135" s="406">
        <f t="shared" si="105"/>
        <v>0</v>
      </c>
      <c r="Q135" s="406">
        <f t="shared" si="105"/>
        <v>0</v>
      </c>
      <c r="R135" s="406">
        <f t="shared" si="105"/>
        <v>0</v>
      </c>
      <c r="S135" s="406">
        <f t="shared" si="105"/>
        <v>0</v>
      </c>
      <c r="T135" s="406">
        <f t="shared" si="105"/>
        <v>0</v>
      </c>
      <c r="U135" s="406">
        <f t="shared" si="105"/>
        <v>0</v>
      </c>
      <c r="V135" s="406">
        <f t="shared" si="105"/>
        <v>0</v>
      </c>
      <c r="W135" s="406">
        <f t="shared" si="105"/>
        <v>0</v>
      </c>
      <c r="X135" s="406">
        <f t="shared" si="105"/>
        <v>0</v>
      </c>
      <c r="Y135" s="406">
        <f t="shared" si="105"/>
        <v>0</v>
      </c>
      <c r="Z135" s="406">
        <f t="shared" si="105"/>
        <v>0</v>
      </c>
      <c r="AA135" s="406">
        <f t="shared" si="105"/>
        <v>0</v>
      </c>
      <c r="AB135" s="406">
        <f t="shared" si="105"/>
        <v>0</v>
      </c>
      <c r="AC135" s="406">
        <f t="shared" si="105"/>
        <v>0</v>
      </c>
      <c r="AD135" s="406">
        <f t="shared" si="105"/>
        <v>0</v>
      </c>
      <c r="AE135" s="406">
        <f t="shared" si="105"/>
        <v>0</v>
      </c>
      <c r="AF135" s="406">
        <f t="shared" si="105"/>
        <v>0</v>
      </c>
      <c r="AG135" s="406">
        <f t="shared" si="105"/>
        <v>0</v>
      </c>
      <c r="AH135" s="406">
        <f t="shared" si="105"/>
        <v>0</v>
      </c>
      <c r="AI135" s="406">
        <f t="shared" si="105"/>
        <v>0</v>
      </c>
      <c r="AJ135" s="406">
        <f t="shared" si="105"/>
        <v>0</v>
      </c>
      <c r="AK135" s="406">
        <f t="shared" si="105"/>
        <v>0</v>
      </c>
      <c r="AL135" s="406">
        <f t="shared" si="105"/>
        <v>0</v>
      </c>
      <c r="AM135" s="406">
        <f t="shared" si="105"/>
        <v>0</v>
      </c>
      <c r="AN135" s="406">
        <f t="shared" si="105"/>
        <v>0</v>
      </c>
      <c r="AO135" s="301"/>
      <c r="AP135" s="302"/>
    </row>
    <row r="136" spans="1:46" s="61" customFormat="1" ht="22.5" customHeight="1" x14ac:dyDescent="0.35">
      <c r="A136" s="144" t="b">
        <f t="shared" si="40"/>
        <v>1</v>
      </c>
      <c r="B136" s="145"/>
      <c r="C136" s="409" t="str">
        <f t="shared" si="41"/>
        <v/>
      </c>
      <c r="D136" s="406">
        <f t="shared" ref="D136" si="106">D48*D92</f>
        <v>0</v>
      </c>
      <c r="E136" s="406">
        <f t="shared" ref="E136:AN136" si="107">E48*E92</f>
        <v>0</v>
      </c>
      <c r="F136" s="406">
        <f t="shared" si="107"/>
        <v>0</v>
      </c>
      <c r="G136" s="406">
        <f t="shared" si="107"/>
        <v>0</v>
      </c>
      <c r="H136" s="406">
        <f t="shared" si="107"/>
        <v>0</v>
      </c>
      <c r="I136" s="406">
        <f t="shared" si="107"/>
        <v>0</v>
      </c>
      <c r="J136" s="406">
        <f t="shared" si="107"/>
        <v>0</v>
      </c>
      <c r="K136" s="406">
        <f t="shared" si="107"/>
        <v>0</v>
      </c>
      <c r="L136" s="406">
        <f t="shared" si="107"/>
        <v>0</v>
      </c>
      <c r="M136" s="406">
        <f t="shared" si="107"/>
        <v>0</v>
      </c>
      <c r="N136" s="406">
        <f t="shared" si="107"/>
        <v>0</v>
      </c>
      <c r="O136" s="406">
        <f t="shared" si="107"/>
        <v>0</v>
      </c>
      <c r="P136" s="406">
        <f t="shared" si="107"/>
        <v>0</v>
      </c>
      <c r="Q136" s="406">
        <f t="shared" si="107"/>
        <v>0</v>
      </c>
      <c r="R136" s="406">
        <f t="shared" si="107"/>
        <v>0</v>
      </c>
      <c r="S136" s="406">
        <f t="shared" si="107"/>
        <v>0</v>
      </c>
      <c r="T136" s="406">
        <f t="shared" si="107"/>
        <v>0</v>
      </c>
      <c r="U136" s="406">
        <f t="shared" si="107"/>
        <v>0</v>
      </c>
      <c r="V136" s="406">
        <f t="shared" si="107"/>
        <v>0</v>
      </c>
      <c r="W136" s="406">
        <f t="shared" si="107"/>
        <v>0</v>
      </c>
      <c r="X136" s="406">
        <f t="shared" si="107"/>
        <v>0</v>
      </c>
      <c r="Y136" s="406">
        <f t="shared" si="107"/>
        <v>0</v>
      </c>
      <c r="Z136" s="406">
        <f t="shared" si="107"/>
        <v>0</v>
      </c>
      <c r="AA136" s="406">
        <f t="shared" si="107"/>
        <v>0</v>
      </c>
      <c r="AB136" s="406">
        <f t="shared" si="107"/>
        <v>0</v>
      </c>
      <c r="AC136" s="406">
        <f t="shared" si="107"/>
        <v>0</v>
      </c>
      <c r="AD136" s="406">
        <f t="shared" si="107"/>
        <v>0</v>
      </c>
      <c r="AE136" s="406">
        <f t="shared" si="107"/>
        <v>0</v>
      </c>
      <c r="AF136" s="406">
        <f t="shared" si="107"/>
        <v>0</v>
      </c>
      <c r="AG136" s="406">
        <f t="shared" si="107"/>
        <v>0</v>
      </c>
      <c r="AH136" s="406">
        <f t="shared" si="107"/>
        <v>0</v>
      </c>
      <c r="AI136" s="406">
        <f t="shared" si="107"/>
        <v>0</v>
      </c>
      <c r="AJ136" s="406">
        <f t="shared" si="107"/>
        <v>0</v>
      </c>
      <c r="AK136" s="406">
        <f t="shared" si="107"/>
        <v>0</v>
      </c>
      <c r="AL136" s="406">
        <f t="shared" si="107"/>
        <v>0</v>
      </c>
      <c r="AM136" s="406">
        <f t="shared" si="107"/>
        <v>0</v>
      </c>
      <c r="AN136" s="406">
        <f t="shared" si="107"/>
        <v>0</v>
      </c>
      <c r="AO136" s="301"/>
      <c r="AP136" s="302"/>
    </row>
    <row r="137" spans="1:46" s="61" customFormat="1" ht="22.5" customHeight="1" x14ac:dyDescent="0.35">
      <c r="A137" s="144" t="b">
        <f t="shared" si="40"/>
        <v>1</v>
      </c>
      <c r="B137" s="145"/>
      <c r="C137" s="409" t="str">
        <f t="shared" si="41"/>
        <v/>
      </c>
      <c r="D137" s="406">
        <f t="shared" ref="D137" si="108">D49*D93</f>
        <v>0</v>
      </c>
      <c r="E137" s="406">
        <f t="shared" ref="E137:AN137" si="109">E49*E93</f>
        <v>0</v>
      </c>
      <c r="F137" s="406">
        <f t="shared" si="109"/>
        <v>0</v>
      </c>
      <c r="G137" s="406">
        <f t="shared" si="109"/>
        <v>0</v>
      </c>
      <c r="H137" s="406">
        <f t="shared" si="109"/>
        <v>0</v>
      </c>
      <c r="I137" s="406">
        <f t="shared" si="109"/>
        <v>0</v>
      </c>
      <c r="J137" s="406">
        <f t="shared" si="109"/>
        <v>0</v>
      </c>
      <c r="K137" s="406">
        <f t="shared" si="109"/>
        <v>0</v>
      </c>
      <c r="L137" s="406">
        <f t="shared" si="109"/>
        <v>0</v>
      </c>
      <c r="M137" s="406">
        <f t="shared" si="109"/>
        <v>0</v>
      </c>
      <c r="N137" s="406">
        <f t="shared" si="109"/>
        <v>0</v>
      </c>
      <c r="O137" s="406">
        <f t="shared" si="109"/>
        <v>0</v>
      </c>
      <c r="P137" s="406">
        <f t="shared" si="109"/>
        <v>0</v>
      </c>
      <c r="Q137" s="406">
        <f t="shared" si="109"/>
        <v>0</v>
      </c>
      <c r="R137" s="406">
        <f t="shared" si="109"/>
        <v>0</v>
      </c>
      <c r="S137" s="406">
        <f t="shared" si="109"/>
        <v>0</v>
      </c>
      <c r="T137" s="406">
        <f t="shared" si="109"/>
        <v>0</v>
      </c>
      <c r="U137" s="406">
        <f t="shared" si="109"/>
        <v>0</v>
      </c>
      <c r="V137" s="406">
        <f t="shared" si="109"/>
        <v>0</v>
      </c>
      <c r="W137" s="406">
        <f t="shared" si="109"/>
        <v>0</v>
      </c>
      <c r="X137" s="406">
        <f t="shared" si="109"/>
        <v>0</v>
      </c>
      <c r="Y137" s="406">
        <f t="shared" si="109"/>
        <v>0</v>
      </c>
      <c r="Z137" s="406">
        <f t="shared" si="109"/>
        <v>0</v>
      </c>
      <c r="AA137" s="406">
        <f t="shared" si="109"/>
        <v>0</v>
      </c>
      <c r="AB137" s="406">
        <f t="shared" si="109"/>
        <v>0</v>
      </c>
      <c r="AC137" s="406">
        <f t="shared" si="109"/>
        <v>0</v>
      </c>
      <c r="AD137" s="406">
        <f t="shared" si="109"/>
        <v>0</v>
      </c>
      <c r="AE137" s="406">
        <f t="shared" si="109"/>
        <v>0</v>
      </c>
      <c r="AF137" s="406">
        <f t="shared" si="109"/>
        <v>0</v>
      </c>
      <c r="AG137" s="406">
        <f t="shared" si="109"/>
        <v>0</v>
      </c>
      <c r="AH137" s="406">
        <f t="shared" si="109"/>
        <v>0</v>
      </c>
      <c r="AI137" s="406">
        <f t="shared" si="109"/>
        <v>0</v>
      </c>
      <c r="AJ137" s="406">
        <f t="shared" si="109"/>
        <v>0</v>
      </c>
      <c r="AK137" s="406">
        <f t="shared" si="109"/>
        <v>0</v>
      </c>
      <c r="AL137" s="406">
        <f t="shared" si="109"/>
        <v>0</v>
      </c>
      <c r="AM137" s="406">
        <f t="shared" si="109"/>
        <v>0</v>
      </c>
      <c r="AN137" s="406">
        <f t="shared" si="109"/>
        <v>0</v>
      </c>
      <c r="AO137" s="301"/>
      <c r="AP137" s="302"/>
    </row>
    <row r="138" spans="1:46" s="61" customFormat="1" ht="22.5" customHeight="1" x14ac:dyDescent="0.35">
      <c r="A138" s="144" t="b">
        <f t="shared" si="40"/>
        <v>1</v>
      </c>
      <c r="B138" s="145"/>
      <c r="C138" s="409" t="str">
        <f t="shared" si="41"/>
        <v/>
      </c>
      <c r="D138" s="406">
        <f t="shared" ref="D138" si="110">D50*D94</f>
        <v>0</v>
      </c>
      <c r="E138" s="406">
        <f t="shared" ref="E138:AN138" si="111">E50*E94</f>
        <v>0</v>
      </c>
      <c r="F138" s="406">
        <f t="shared" si="111"/>
        <v>0</v>
      </c>
      <c r="G138" s="406">
        <f t="shared" si="111"/>
        <v>0</v>
      </c>
      <c r="H138" s="406">
        <f t="shared" si="111"/>
        <v>0</v>
      </c>
      <c r="I138" s="406">
        <f t="shared" si="111"/>
        <v>0</v>
      </c>
      <c r="J138" s="406">
        <f t="shared" si="111"/>
        <v>0</v>
      </c>
      <c r="K138" s="406">
        <f t="shared" si="111"/>
        <v>0</v>
      </c>
      <c r="L138" s="406">
        <f t="shared" si="111"/>
        <v>0</v>
      </c>
      <c r="M138" s="406">
        <f t="shared" si="111"/>
        <v>0</v>
      </c>
      <c r="N138" s="406">
        <f t="shared" si="111"/>
        <v>0</v>
      </c>
      <c r="O138" s="406">
        <f t="shared" si="111"/>
        <v>0</v>
      </c>
      <c r="P138" s="406">
        <f t="shared" si="111"/>
        <v>0</v>
      </c>
      <c r="Q138" s="406">
        <f t="shared" si="111"/>
        <v>0</v>
      </c>
      <c r="R138" s="406">
        <f t="shared" si="111"/>
        <v>0</v>
      </c>
      <c r="S138" s="406">
        <f t="shared" si="111"/>
        <v>0</v>
      </c>
      <c r="T138" s="406">
        <f t="shared" si="111"/>
        <v>0</v>
      </c>
      <c r="U138" s="406">
        <f t="shared" si="111"/>
        <v>0</v>
      </c>
      <c r="V138" s="406">
        <f t="shared" si="111"/>
        <v>0</v>
      </c>
      <c r="W138" s="406">
        <f t="shared" si="111"/>
        <v>0</v>
      </c>
      <c r="X138" s="406">
        <f t="shared" si="111"/>
        <v>0</v>
      </c>
      <c r="Y138" s="406">
        <f t="shared" si="111"/>
        <v>0</v>
      </c>
      <c r="Z138" s="406">
        <f t="shared" si="111"/>
        <v>0</v>
      </c>
      <c r="AA138" s="406">
        <f t="shared" si="111"/>
        <v>0</v>
      </c>
      <c r="AB138" s="406">
        <f t="shared" si="111"/>
        <v>0</v>
      </c>
      <c r="AC138" s="406">
        <f t="shared" si="111"/>
        <v>0</v>
      </c>
      <c r="AD138" s="406">
        <f t="shared" si="111"/>
        <v>0</v>
      </c>
      <c r="AE138" s="406">
        <f t="shared" si="111"/>
        <v>0</v>
      </c>
      <c r="AF138" s="406">
        <f t="shared" si="111"/>
        <v>0</v>
      </c>
      <c r="AG138" s="406">
        <f t="shared" si="111"/>
        <v>0</v>
      </c>
      <c r="AH138" s="406">
        <f t="shared" si="111"/>
        <v>0</v>
      </c>
      <c r="AI138" s="406">
        <f t="shared" si="111"/>
        <v>0</v>
      </c>
      <c r="AJ138" s="406">
        <f t="shared" si="111"/>
        <v>0</v>
      </c>
      <c r="AK138" s="406">
        <f t="shared" si="111"/>
        <v>0</v>
      </c>
      <c r="AL138" s="406">
        <f t="shared" si="111"/>
        <v>0</v>
      </c>
      <c r="AM138" s="406">
        <f t="shared" si="111"/>
        <v>0</v>
      </c>
      <c r="AN138" s="406">
        <f t="shared" si="111"/>
        <v>0</v>
      </c>
      <c r="AO138" s="301"/>
      <c r="AP138" s="302"/>
    </row>
    <row r="139" spans="1:46" s="61" customFormat="1" ht="22.5" customHeight="1" x14ac:dyDescent="0.35">
      <c r="A139" s="144" t="b">
        <f t="shared" si="40"/>
        <v>1</v>
      </c>
      <c r="B139" s="145"/>
      <c r="C139" s="409" t="str">
        <f t="shared" si="41"/>
        <v/>
      </c>
      <c r="D139" s="406">
        <f t="shared" ref="D139" si="112">D51*D95</f>
        <v>0</v>
      </c>
      <c r="E139" s="406">
        <f t="shared" ref="E139:AN139" si="113">E51*E95</f>
        <v>0</v>
      </c>
      <c r="F139" s="406">
        <f t="shared" si="113"/>
        <v>0</v>
      </c>
      <c r="G139" s="406">
        <f t="shared" si="113"/>
        <v>0</v>
      </c>
      <c r="H139" s="406">
        <f t="shared" si="113"/>
        <v>0</v>
      </c>
      <c r="I139" s="406">
        <f t="shared" si="113"/>
        <v>0</v>
      </c>
      <c r="J139" s="406">
        <f t="shared" si="113"/>
        <v>0</v>
      </c>
      <c r="K139" s="406">
        <f t="shared" si="113"/>
        <v>0</v>
      </c>
      <c r="L139" s="406">
        <f t="shared" si="113"/>
        <v>0</v>
      </c>
      <c r="M139" s="406">
        <f t="shared" si="113"/>
        <v>0</v>
      </c>
      <c r="N139" s="406">
        <f t="shared" si="113"/>
        <v>0</v>
      </c>
      <c r="O139" s="406">
        <f t="shared" si="113"/>
        <v>0</v>
      </c>
      <c r="P139" s="406">
        <f t="shared" si="113"/>
        <v>0</v>
      </c>
      <c r="Q139" s="406">
        <f t="shared" si="113"/>
        <v>0</v>
      </c>
      <c r="R139" s="406">
        <f t="shared" si="113"/>
        <v>0</v>
      </c>
      <c r="S139" s="406">
        <f t="shared" si="113"/>
        <v>0</v>
      </c>
      <c r="T139" s="406">
        <f t="shared" si="113"/>
        <v>0</v>
      </c>
      <c r="U139" s="406">
        <f t="shared" si="113"/>
        <v>0</v>
      </c>
      <c r="V139" s="406">
        <f t="shared" si="113"/>
        <v>0</v>
      </c>
      <c r="W139" s="406">
        <f t="shared" si="113"/>
        <v>0</v>
      </c>
      <c r="X139" s="406">
        <f t="shared" si="113"/>
        <v>0</v>
      </c>
      <c r="Y139" s="406">
        <f t="shared" si="113"/>
        <v>0</v>
      </c>
      <c r="Z139" s="406">
        <f t="shared" si="113"/>
        <v>0</v>
      </c>
      <c r="AA139" s="406">
        <f t="shared" si="113"/>
        <v>0</v>
      </c>
      <c r="AB139" s="406">
        <f t="shared" si="113"/>
        <v>0</v>
      </c>
      <c r="AC139" s="406">
        <f t="shared" si="113"/>
        <v>0</v>
      </c>
      <c r="AD139" s="406">
        <f t="shared" si="113"/>
        <v>0</v>
      </c>
      <c r="AE139" s="406">
        <f t="shared" si="113"/>
        <v>0</v>
      </c>
      <c r="AF139" s="406">
        <f t="shared" si="113"/>
        <v>0</v>
      </c>
      <c r="AG139" s="406">
        <f t="shared" si="113"/>
        <v>0</v>
      </c>
      <c r="AH139" s="406">
        <f t="shared" si="113"/>
        <v>0</v>
      </c>
      <c r="AI139" s="406">
        <f t="shared" si="113"/>
        <v>0</v>
      </c>
      <c r="AJ139" s="406">
        <f t="shared" si="113"/>
        <v>0</v>
      </c>
      <c r="AK139" s="406">
        <f t="shared" si="113"/>
        <v>0</v>
      </c>
      <c r="AL139" s="406">
        <f t="shared" si="113"/>
        <v>0</v>
      </c>
      <c r="AM139" s="406">
        <f t="shared" si="113"/>
        <v>0</v>
      </c>
      <c r="AN139" s="406">
        <f t="shared" si="113"/>
        <v>0</v>
      </c>
      <c r="AO139" s="301"/>
      <c r="AP139" s="302"/>
    </row>
    <row r="140" spans="1:46" s="61" customFormat="1" ht="22.5" customHeight="1" x14ac:dyDescent="0.35">
      <c r="A140" s="144" t="b">
        <f t="shared" si="40"/>
        <v>1</v>
      </c>
      <c r="B140" s="145"/>
      <c r="C140" s="409" t="str">
        <f t="shared" si="41"/>
        <v/>
      </c>
      <c r="D140" s="406">
        <f t="shared" ref="D140" si="114">D52*D96</f>
        <v>0</v>
      </c>
      <c r="E140" s="406">
        <f t="shared" ref="E140:AN140" si="115">E52*E96</f>
        <v>0</v>
      </c>
      <c r="F140" s="406">
        <f t="shared" si="115"/>
        <v>0</v>
      </c>
      <c r="G140" s="406">
        <f t="shared" si="115"/>
        <v>0</v>
      </c>
      <c r="H140" s="406">
        <f t="shared" si="115"/>
        <v>0</v>
      </c>
      <c r="I140" s="406">
        <f t="shared" si="115"/>
        <v>0</v>
      </c>
      <c r="J140" s="406">
        <f t="shared" si="115"/>
        <v>0</v>
      </c>
      <c r="K140" s="406">
        <f t="shared" si="115"/>
        <v>0</v>
      </c>
      <c r="L140" s="406">
        <f t="shared" si="115"/>
        <v>0</v>
      </c>
      <c r="M140" s="406">
        <f t="shared" si="115"/>
        <v>0</v>
      </c>
      <c r="N140" s="406">
        <f t="shared" si="115"/>
        <v>0</v>
      </c>
      <c r="O140" s="406">
        <f t="shared" si="115"/>
        <v>0</v>
      </c>
      <c r="P140" s="406">
        <f t="shared" si="115"/>
        <v>0</v>
      </c>
      <c r="Q140" s="406">
        <f t="shared" si="115"/>
        <v>0</v>
      </c>
      <c r="R140" s="406">
        <f t="shared" si="115"/>
        <v>0</v>
      </c>
      <c r="S140" s="406">
        <f t="shared" si="115"/>
        <v>0</v>
      </c>
      <c r="T140" s="406">
        <f t="shared" si="115"/>
        <v>0</v>
      </c>
      <c r="U140" s="406">
        <f t="shared" si="115"/>
        <v>0</v>
      </c>
      <c r="V140" s="406">
        <f t="shared" si="115"/>
        <v>0</v>
      </c>
      <c r="W140" s="406">
        <f t="shared" si="115"/>
        <v>0</v>
      </c>
      <c r="X140" s="406">
        <f t="shared" si="115"/>
        <v>0</v>
      </c>
      <c r="Y140" s="406">
        <f t="shared" si="115"/>
        <v>0</v>
      </c>
      <c r="Z140" s="406">
        <f t="shared" si="115"/>
        <v>0</v>
      </c>
      <c r="AA140" s="406">
        <f t="shared" si="115"/>
        <v>0</v>
      </c>
      <c r="AB140" s="406">
        <f t="shared" si="115"/>
        <v>0</v>
      </c>
      <c r="AC140" s="406">
        <f t="shared" si="115"/>
        <v>0</v>
      </c>
      <c r="AD140" s="406">
        <f t="shared" si="115"/>
        <v>0</v>
      </c>
      <c r="AE140" s="406">
        <f t="shared" si="115"/>
        <v>0</v>
      </c>
      <c r="AF140" s="406">
        <f t="shared" si="115"/>
        <v>0</v>
      </c>
      <c r="AG140" s="406">
        <f t="shared" si="115"/>
        <v>0</v>
      </c>
      <c r="AH140" s="406">
        <f t="shared" si="115"/>
        <v>0</v>
      </c>
      <c r="AI140" s="406">
        <f t="shared" si="115"/>
        <v>0</v>
      </c>
      <c r="AJ140" s="406">
        <f t="shared" si="115"/>
        <v>0</v>
      </c>
      <c r="AK140" s="406">
        <f t="shared" si="115"/>
        <v>0</v>
      </c>
      <c r="AL140" s="406">
        <f t="shared" si="115"/>
        <v>0</v>
      </c>
      <c r="AM140" s="406">
        <f t="shared" si="115"/>
        <v>0</v>
      </c>
      <c r="AN140" s="406">
        <f t="shared" si="115"/>
        <v>0</v>
      </c>
      <c r="AO140" s="301"/>
      <c r="AP140" s="302"/>
    </row>
    <row r="141" spans="1:46" s="61" customFormat="1" ht="22.5" customHeight="1" x14ac:dyDescent="0.35">
      <c r="A141" s="144" t="b">
        <f t="shared" si="40"/>
        <v>1</v>
      </c>
      <c r="B141" s="145"/>
      <c r="C141" s="409" t="str">
        <f t="shared" si="41"/>
        <v/>
      </c>
      <c r="D141" s="406">
        <f t="shared" ref="D141" si="116">D53*D97</f>
        <v>0</v>
      </c>
      <c r="E141" s="406">
        <f t="shared" ref="E141:AN141" si="117">E53*E97</f>
        <v>0</v>
      </c>
      <c r="F141" s="406">
        <f t="shared" si="117"/>
        <v>0</v>
      </c>
      <c r="G141" s="406">
        <f t="shared" si="117"/>
        <v>0</v>
      </c>
      <c r="H141" s="406">
        <f t="shared" si="117"/>
        <v>0</v>
      </c>
      <c r="I141" s="406">
        <f t="shared" si="117"/>
        <v>0</v>
      </c>
      <c r="J141" s="406">
        <f t="shared" si="117"/>
        <v>0</v>
      </c>
      <c r="K141" s="406">
        <f t="shared" si="117"/>
        <v>0</v>
      </c>
      <c r="L141" s="406">
        <f t="shared" si="117"/>
        <v>0</v>
      </c>
      <c r="M141" s="406">
        <f t="shared" si="117"/>
        <v>0</v>
      </c>
      <c r="N141" s="406">
        <f t="shared" si="117"/>
        <v>0</v>
      </c>
      <c r="O141" s="406">
        <f t="shared" si="117"/>
        <v>0</v>
      </c>
      <c r="P141" s="406">
        <f t="shared" si="117"/>
        <v>0</v>
      </c>
      <c r="Q141" s="406">
        <f t="shared" si="117"/>
        <v>0</v>
      </c>
      <c r="R141" s="406">
        <f t="shared" si="117"/>
        <v>0</v>
      </c>
      <c r="S141" s="406">
        <f t="shared" si="117"/>
        <v>0</v>
      </c>
      <c r="T141" s="406">
        <f t="shared" si="117"/>
        <v>0</v>
      </c>
      <c r="U141" s="406">
        <f t="shared" si="117"/>
        <v>0</v>
      </c>
      <c r="V141" s="406">
        <f t="shared" si="117"/>
        <v>0</v>
      </c>
      <c r="W141" s="406">
        <f t="shared" si="117"/>
        <v>0</v>
      </c>
      <c r="X141" s="406">
        <f t="shared" si="117"/>
        <v>0</v>
      </c>
      <c r="Y141" s="406">
        <f t="shared" si="117"/>
        <v>0</v>
      </c>
      <c r="Z141" s="406">
        <f t="shared" si="117"/>
        <v>0</v>
      </c>
      <c r="AA141" s="406">
        <f t="shared" si="117"/>
        <v>0</v>
      </c>
      <c r="AB141" s="406">
        <f t="shared" si="117"/>
        <v>0</v>
      </c>
      <c r="AC141" s="406">
        <f t="shared" si="117"/>
        <v>0</v>
      </c>
      <c r="AD141" s="406">
        <f t="shared" si="117"/>
        <v>0</v>
      </c>
      <c r="AE141" s="406">
        <f t="shared" si="117"/>
        <v>0</v>
      </c>
      <c r="AF141" s="406">
        <f t="shared" si="117"/>
        <v>0</v>
      </c>
      <c r="AG141" s="406">
        <f t="shared" si="117"/>
        <v>0</v>
      </c>
      <c r="AH141" s="406">
        <f t="shared" si="117"/>
        <v>0</v>
      </c>
      <c r="AI141" s="406">
        <f t="shared" si="117"/>
        <v>0</v>
      </c>
      <c r="AJ141" s="406">
        <f t="shared" si="117"/>
        <v>0</v>
      </c>
      <c r="AK141" s="406">
        <f t="shared" si="117"/>
        <v>0</v>
      </c>
      <c r="AL141" s="406">
        <f t="shared" si="117"/>
        <v>0</v>
      </c>
      <c r="AM141" s="406">
        <f t="shared" si="117"/>
        <v>0</v>
      </c>
      <c r="AN141" s="406">
        <f t="shared" si="117"/>
        <v>0</v>
      </c>
      <c r="AO141" s="301"/>
      <c r="AP141" s="302"/>
    </row>
    <row r="142" spans="1:46" s="61" customFormat="1" ht="22.5" customHeight="1" x14ac:dyDescent="0.35">
      <c r="A142" s="144" t="b">
        <f t="shared" si="40"/>
        <v>1</v>
      </c>
      <c r="B142" s="145"/>
      <c r="C142" s="409" t="str">
        <f t="shared" si="41"/>
        <v/>
      </c>
      <c r="D142" s="406">
        <f t="shared" ref="D142" si="118">D54*D98</f>
        <v>0</v>
      </c>
      <c r="E142" s="406">
        <f t="shared" ref="E142:AN142" si="119">E54*E98</f>
        <v>0</v>
      </c>
      <c r="F142" s="406">
        <f t="shared" si="119"/>
        <v>0</v>
      </c>
      <c r="G142" s="406">
        <f t="shared" si="119"/>
        <v>0</v>
      </c>
      <c r="H142" s="406">
        <f t="shared" si="119"/>
        <v>0</v>
      </c>
      <c r="I142" s="406">
        <f t="shared" si="119"/>
        <v>0</v>
      </c>
      <c r="J142" s="406">
        <f t="shared" si="119"/>
        <v>0</v>
      </c>
      <c r="K142" s="406">
        <f t="shared" si="119"/>
        <v>0</v>
      </c>
      <c r="L142" s="406">
        <f t="shared" si="119"/>
        <v>0</v>
      </c>
      <c r="M142" s="406">
        <f t="shared" si="119"/>
        <v>0</v>
      </c>
      <c r="N142" s="406">
        <f t="shared" si="119"/>
        <v>0</v>
      </c>
      <c r="O142" s="406">
        <f t="shared" si="119"/>
        <v>0</v>
      </c>
      <c r="P142" s="406">
        <f t="shared" si="119"/>
        <v>0</v>
      </c>
      <c r="Q142" s="406">
        <f t="shared" si="119"/>
        <v>0</v>
      </c>
      <c r="R142" s="406">
        <f t="shared" si="119"/>
        <v>0</v>
      </c>
      <c r="S142" s="406">
        <f t="shared" si="119"/>
        <v>0</v>
      </c>
      <c r="T142" s="406">
        <f t="shared" si="119"/>
        <v>0</v>
      </c>
      <c r="U142" s="406">
        <f t="shared" si="119"/>
        <v>0</v>
      </c>
      <c r="V142" s="406">
        <f t="shared" si="119"/>
        <v>0</v>
      </c>
      <c r="W142" s="406">
        <f t="shared" si="119"/>
        <v>0</v>
      </c>
      <c r="X142" s="406">
        <f t="shared" si="119"/>
        <v>0</v>
      </c>
      <c r="Y142" s="406">
        <f t="shared" si="119"/>
        <v>0</v>
      </c>
      <c r="Z142" s="406">
        <f t="shared" si="119"/>
        <v>0</v>
      </c>
      <c r="AA142" s="406">
        <f t="shared" si="119"/>
        <v>0</v>
      </c>
      <c r="AB142" s="406">
        <f t="shared" si="119"/>
        <v>0</v>
      </c>
      <c r="AC142" s="406">
        <f t="shared" si="119"/>
        <v>0</v>
      </c>
      <c r="AD142" s="406">
        <f t="shared" si="119"/>
        <v>0</v>
      </c>
      <c r="AE142" s="406">
        <f t="shared" si="119"/>
        <v>0</v>
      </c>
      <c r="AF142" s="406">
        <f t="shared" si="119"/>
        <v>0</v>
      </c>
      <c r="AG142" s="406">
        <f t="shared" si="119"/>
        <v>0</v>
      </c>
      <c r="AH142" s="406">
        <f t="shared" si="119"/>
        <v>0</v>
      </c>
      <c r="AI142" s="406">
        <f t="shared" si="119"/>
        <v>0</v>
      </c>
      <c r="AJ142" s="406">
        <f t="shared" si="119"/>
        <v>0</v>
      </c>
      <c r="AK142" s="406">
        <f t="shared" si="119"/>
        <v>0</v>
      </c>
      <c r="AL142" s="406">
        <f t="shared" si="119"/>
        <v>0</v>
      </c>
      <c r="AM142" s="406">
        <f t="shared" si="119"/>
        <v>0</v>
      </c>
      <c r="AN142" s="406">
        <f t="shared" si="119"/>
        <v>0</v>
      </c>
      <c r="AO142" s="301"/>
      <c r="AP142" s="302"/>
    </row>
    <row r="143" spans="1:46" s="61" customFormat="1" ht="22.5" customHeight="1" x14ac:dyDescent="0.35">
      <c r="A143" s="144" t="b">
        <f t="shared" si="40"/>
        <v>1</v>
      </c>
      <c r="B143" s="145"/>
      <c r="C143" s="409" t="str">
        <f t="shared" si="41"/>
        <v/>
      </c>
      <c r="D143" s="406">
        <f t="shared" ref="D143" si="120">D55*D99</f>
        <v>0</v>
      </c>
      <c r="E143" s="406">
        <f t="shared" ref="E143:AM143" si="121">E55*E99</f>
        <v>0</v>
      </c>
      <c r="F143" s="406">
        <f t="shared" si="121"/>
        <v>0</v>
      </c>
      <c r="G143" s="406">
        <f t="shared" si="121"/>
        <v>0</v>
      </c>
      <c r="H143" s="406">
        <f t="shared" si="121"/>
        <v>0</v>
      </c>
      <c r="I143" s="406">
        <f t="shared" si="121"/>
        <v>0</v>
      </c>
      <c r="J143" s="406">
        <f t="shared" si="121"/>
        <v>0</v>
      </c>
      <c r="K143" s="406">
        <f t="shared" si="121"/>
        <v>0</v>
      </c>
      <c r="L143" s="406">
        <f t="shared" si="121"/>
        <v>0</v>
      </c>
      <c r="M143" s="406">
        <f t="shared" si="121"/>
        <v>0</v>
      </c>
      <c r="N143" s="406">
        <f t="shared" si="121"/>
        <v>0</v>
      </c>
      <c r="O143" s="406">
        <f t="shared" si="121"/>
        <v>0</v>
      </c>
      <c r="P143" s="406">
        <f t="shared" si="121"/>
        <v>0</v>
      </c>
      <c r="Q143" s="406">
        <f t="shared" si="121"/>
        <v>0</v>
      </c>
      <c r="R143" s="406">
        <f t="shared" si="121"/>
        <v>0</v>
      </c>
      <c r="S143" s="406">
        <f t="shared" si="121"/>
        <v>0</v>
      </c>
      <c r="T143" s="406">
        <f t="shared" si="121"/>
        <v>0</v>
      </c>
      <c r="U143" s="406">
        <f t="shared" si="121"/>
        <v>0</v>
      </c>
      <c r="V143" s="406">
        <f t="shared" si="121"/>
        <v>0</v>
      </c>
      <c r="W143" s="406">
        <f t="shared" si="121"/>
        <v>0</v>
      </c>
      <c r="X143" s="406">
        <f t="shared" si="121"/>
        <v>0</v>
      </c>
      <c r="Y143" s="406">
        <f t="shared" si="121"/>
        <v>0</v>
      </c>
      <c r="Z143" s="406">
        <f t="shared" si="121"/>
        <v>0</v>
      </c>
      <c r="AA143" s="406">
        <f t="shared" si="121"/>
        <v>0</v>
      </c>
      <c r="AB143" s="406">
        <f t="shared" si="121"/>
        <v>0</v>
      </c>
      <c r="AC143" s="406">
        <f t="shared" si="121"/>
        <v>0</v>
      </c>
      <c r="AD143" s="406">
        <f t="shared" si="121"/>
        <v>0</v>
      </c>
      <c r="AE143" s="406">
        <f t="shared" si="121"/>
        <v>0</v>
      </c>
      <c r="AF143" s="406">
        <f t="shared" si="121"/>
        <v>0</v>
      </c>
      <c r="AG143" s="406">
        <f t="shared" si="121"/>
        <v>0</v>
      </c>
      <c r="AH143" s="406">
        <f t="shared" si="121"/>
        <v>0</v>
      </c>
      <c r="AI143" s="406">
        <f t="shared" si="121"/>
        <v>0</v>
      </c>
      <c r="AJ143" s="406">
        <f t="shared" si="121"/>
        <v>0</v>
      </c>
      <c r="AK143" s="406">
        <f t="shared" si="121"/>
        <v>0</v>
      </c>
      <c r="AL143" s="406">
        <f t="shared" si="121"/>
        <v>0</v>
      </c>
      <c r="AM143" s="406">
        <f t="shared" si="121"/>
        <v>0</v>
      </c>
      <c r="AN143" s="406">
        <f>AN55*AN99</f>
        <v>0</v>
      </c>
      <c r="AO143" s="301"/>
      <c r="AP143" s="302"/>
      <c r="AQ143" s="145"/>
      <c r="AR143" s="145"/>
      <c r="AS143" s="145"/>
      <c r="AT143" s="145"/>
    </row>
    <row r="144" spans="1:46" s="300" customFormat="1" ht="24" customHeight="1" x14ac:dyDescent="0.35">
      <c r="A144" s="1"/>
      <c r="B144" s="1"/>
      <c r="C144" s="297" t="s">
        <v>32</v>
      </c>
      <c r="D144" s="406">
        <f>SUM(D104:D143)</f>
        <v>0</v>
      </c>
      <c r="E144" s="406">
        <f t="shared" ref="E144:M144" si="122">SUM(E104:E143)</f>
        <v>0</v>
      </c>
      <c r="F144" s="406">
        <f t="shared" si="122"/>
        <v>0</v>
      </c>
      <c r="G144" s="406">
        <f t="shared" si="122"/>
        <v>0</v>
      </c>
      <c r="H144" s="406">
        <f t="shared" si="122"/>
        <v>0</v>
      </c>
      <c r="I144" s="406">
        <f t="shared" si="122"/>
        <v>0</v>
      </c>
      <c r="J144" s="406">
        <f t="shared" si="122"/>
        <v>0</v>
      </c>
      <c r="K144" s="406">
        <f t="shared" si="122"/>
        <v>0</v>
      </c>
      <c r="L144" s="406">
        <f t="shared" si="122"/>
        <v>0</v>
      </c>
      <c r="M144" s="406">
        <f t="shared" si="122"/>
        <v>0</v>
      </c>
      <c r="N144" s="406">
        <f t="shared" ref="N144:X144" si="123">SUM(N104:N143)</f>
        <v>0</v>
      </c>
      <c r="O144" s="406">
        <f t="shared" si="123"/>
        <v>0</v>
      </c>
      <c r="P144" s="406">
        <f t="shared" si="123"/>
        <v>0</v>
      </c>
      <c r="Q144" s="406">
        <f t="shared" si="123"/>
        <v>0</v>
      </c>
      <c r="R144" s="406">
        <f t="shared" si="123"/>
        <v>0</v>
      </c>
      <c r="S144" s="406">
        <f t="shared" si="123"/>
        <v>0</v>
      </c>
      <c r="T144" s="406">
        <f t="shared" si="123"/>
        <v>0</v>
      </c>
      <c r="U144" s="406">
        <f t="shared" si="123"/>
        <v>0</v>
      </c>
      <c r="V144" s="406">
        <f t="shared" si="123"/>
        <v>0</v>
      </c>
      <c r="W144" s="406">
        <f t="shared" si="123"/>
        <v>0</v>
      </c>
      <c r="X144" s="406">
        <f t="shared" si="123"/>
        <v>0</v>
      </c>
      <c r="Y144" s="406">
        <f t="shared" ref="Y144:AN144" si="124">SUM(Y104:Y143)</f>
        <v>0</v>
      </c>
      <c r="Z144" s="406">
        <f t="shared" si="124"/>
        <v>0</v>
      </c>
      <c r="AA144" s="406">
        <f t="shared" si="124"/>
        <v>0</v>
      </c>
      <c r="AB144" s="406">
        <f t="shared" si="124"/>
        <v>0</v>
      </c>
      <c r="AC144" s="406">
        <f t="shared" si="124"/>
        <v>0</v>
      </c>
      <c r="AD144" s="406">
        <f t="shared" si="124"/>
        <v>0</v>
      </c>
      <c r="AE144" s="406">
        <f t="shared" si="124"/>
        <v>0</v>
      </c>
      <c r="AF144" s="406">
        <f t="shared" si="124"/>
        <v>0</v>
      </c>
      <c r="AG144" s="406">
        <f t="shared" si="124"/>
        <v>0</v>
      </c>
      <c r="AH144" s="406">
        <f t="shared" si="124"/>
        <v>0</v>
      </c>
      <c r="AI144" s="406">
        <f t="shared" si="124"/>
        <v>0</v>
      </c>
      <c r="AJ144" s="406">
        <f t="shared" si="124"/>
        <v>0</v>
      </c>
      <c r="AK144" s="406">
        <f t="shared" si="124"/>
        <v>0</v>
      </c>
      <c r="AL144" s="406">
        <f t="shared" si="124"/>
        <v>0</v>
      </c>
      <c r="AM144" s="406">
        <f t="shared" si="124"/>
        <v>0</v>
      </c>
      <c r="AN144" s="406">
        <f t="shared" si="124"/>
        <v>0</v>
      </c>
      <c r="AO144" s="303"/>
      <c r="AP144" s="304">
        <f>SUM(D144:AO144)</f>
        <v>0</v>
      </c>
      <c r="AQ144" s="113"/>
      <c r="AR144" s="113"/>
      <c r="AS144" s="113"/>
      <c r="AT144" s="113"/>
    </row>
    <row r="145" spans="1:46" s="1" customFormat="1" x14ac:dyDescent="0.35">
      <c r="A145" s="39"/>
      <c r="B145" s="39"/>
    </row>
    <row r="146" spans="1:46" s="39" customFormat="1" ht="35.5" customHeight="1" x14ac:dyDescent="0.35">
      <c r="C146" s="428" t="s">
        <v>235</v>
      </c>
      <c r="D146" s="429"/>
      <c r="E146" s="429"/>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29"/>
      <c r="AF146" s="429"/>
      <c r="AG146" s="429"/>
      <c r="AH146" s="429"/>
      <c r="AI146" s="429"/>
      <c r="AJ146" s="429"/>
      <c r="AK146" s="429"/>
      <c r="AL146" s="429"/>
      <c r="AM146" s="429"/>
      <c r="AN146" s="430"/>
      <c r="AO146" s="1"/>
      <c r="AP146" s="1"/>
      <c r="AQ146" s="61"/>
      <c r="AR146" s="61"/>
      <c r="AS146" s="61"/>
      <c r="AT146" s="61"/>
    </row>
    <row r="147" spans="1:46" s="1" customFormat="1" ht="200.15" customHeight="1" x14ac:dyDescent="0.35">
      <c r="C147" s="576"/>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7"/>
      <c r="AL147" s="577"/>
      <c r="AM147" s="577"/>
      <c r="AN147" s="578"/>
      <c r="AQ147" s="61"/>
      <c r="AR147" s="61"/>
      <c r="AS147" s="61"/>
      <c r="AT147" s="61"/>
    </row>
    <row r="148" spans="1:46" s="1" customFormat="1" x14ac:dyDescent="0.35">
      <c r="AQ148" s="61"/>
      <c r="AR148" s="61"/>
      <c r="AS148" s="61"/>
      <c r="AT148" s="61"/>
    </row>
    <row r="149" spans="1:46" customFormat="1" x14ac:dyDescent="0.35">
      <c r="A149" s="1"/>
      <c r="B149" s="1"/>
      <c r="C149" s="443" t="s">
        <v>74</v>
      </c>
      <c r="D149" s="443"/>
      <c r="E149" s="443"/>
      <c r="F149" s="443"/>
      <c r="G149" s="443"/>
      <c r="H149" s="443"/>
      <c r="I149" s="443"/>
      <c r="J149" s="443"/>
      <c r="K149" s="443"/>
      <c r="L149" s="443"/>
      <c r="M149" s="443"/>
      <c r="N149" s="443"/>
      <c r="O149" s="443"/>
      <c r="P149" s="443"/>
      <c r="Q149" s="443"/>
      <c r="R149" s="443"/>
      <c r="S149" s="443"/>
      <c r="T149" s="443"/>
      <c r="U149" s="443"/>
      <c r="V149" s="443"/>
      <c r="W149" s="443"/>
      <c r="X149" s="443"/>
      <c r="Y149" s="443"/>
      <c r="Z149" s="443"/>
      <c r="AA149" s="443"/>
      <c r="AB149" s="443"/>
      <c r="AC149" s="443"/>
      <c r="AD149" s="443"/>
      <c r="AE149" s="443"/>
      <c r="AF149" s="443"/>
      <c r="AG149" s="443"/>
      <c r="AH149" s="443"/>
      <c r="AI149" s="443"/>
      <c r="AJ149" s="443"/>
      <c r="AK149" s="443"/>
      <c r="AL149" s="443"/>
      <c r="AM149" s="443"/>
      <c r="AN149" s="443"/>
      <c r="AO149" s="1"/>
      <c r="AP149" s="1"/>
      <c r="AQ149" s="61"/>
      <c r="AR149" s="61"/>
      <c r="AS149" s="61"/>
      <c r="AT149" s="61"/>
    </row>
    <row r="150" spans="1:46" s="1" customFormat="1" x14ac:dyDescent="0.35">
      <c r="AQ150" s="61"/>
      <c r="AR150" s="61"/>
      <c r="AS150" s="61"/>
      <c r="AT150" s="61"/>
    </row>
    <row r="151" spans="1:46" s="1" customFormat="1" x14ac:dyDescent="0.35">
      <c r="AQ151" s="61"/>
      <c r="AR151" s="61"/>
      <c r="AS151" s="61"/>
      <c r="AT151" s="61"/>
    </row>
    <row r="152" spans="1:46" s="1" customFormat="1" x14ac:dyDescent="0.35"/>
    <row r="153" spans="1:46" s="1" customFormat="1" x14ac:dyDescent="0.35"/>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sheetData>
  <sheetProtection algorithmName="SHA-512" hashValue="eQuNJaswNyhNjCNj5dhaY7sPORcCZmXS2+RQqNcBjuopGFAiAzrK/92WUmopcajKaho3FrL1v/Ofhm+P8qAcBw==" saltValue="602HfCdjX+6DCVZyWnxntQ==" spinCount="100000" sheet="1" objects="1" scenarios="1"/>
  <mergeCells count="24">
    <mergeCell ref="C146:AN146"/>
    <mergeCell ref="C147:AN147"/>
    <mergeCell ref="E2:F2"/>
    <mergeCell ref="E4:F4"/>
    <mergeCell ref="E6:F6"/>
    <mergeCell ref="C2:D2"/>
    <mergeCell ref="C4:D4"/>
    <mergeCell ref="C6:D6"/>
    <mergeCell ref="C149:AN149"/>
    <mergeCell ref="E8:F8"/>
    <mergeCell ref="AP14:AP15"/>
    <mergeCell ref="C8:D8"/>
    <mergeCell ref="C11:N11"/>
    <mergeCell ref="E14:P14"/>
    <mergeCell ref="Q14:AB14"/>
    <mergeCell ref="AC14:AN14"/>
    <mergeCell ref="E58:P58"/>
    <mergeCell ref="Q58:AB58"/>
    <mergeCell ref="AC58:AN58"/>
    <mergeCell ref="E102:P102"/>
    <mergeCell ref="Q102:AB102"/>
    <mergeCell ref="AC102:AN102"/>
    <mergeCell ref="AP58:AP59"/>
    <mergeCell ref="AP102:AP103"/>
  </mergeCells>
  <conditionalFormatting sqref="A16:A55">
    <cfRule type="cellIs" dxfId="75" priority="13" operator="equal">
      <formula>TRUE</formula>
    </cfRule>
    <cfRule type="cellIs" dxfId="74" priority="14" operator="equal">
      <formula>FALSE</formula>
    </cfRule>
  </conditionalFormatting>
  <conditionalFormatting sqref="A60:A99">
    <cfRule type="cellIs" dxfId="73" priority="7" operator="equal">
      <formula>TRUE</formula>
    </cfRule>
    <cfRule type="cellIs" dxfId="72" priority="8" operator="equal">
      <formula>FALSE</formula>
    </cfRule>
  </conditionalFormatting>
  <conditionalFormatting sqref="A104:A143">
    <cfRule type="cellIs" dxfId="71" priority="3" operator="equal">
      <formula>TRUE</formula>
    </cfRule>
    <cfRule type="cellIs" dxfId="70" priority="4" operator="equal">
      <formula>FALSE</formula>
    </cfRule>
  </conditionalFormatting>
  <conditionalFormatting sqref="I6">
    <cfRule type="containsText" dxfId="69" priority="1" operator="containsText" text="WORKBOOK:   No Errors Detected">
      <formula>NOT(ISERROR(SEARCH("WORKBOOK:   No Errors Detected",I6)))</formula>
    </cfRule>
    <cfRule type="cellIs" dxfId="68" priority="2" operator="equal">
      <formula>"Warning: Errors detected"</formula>
    </cfRule>
  </conditionalFormatting>
  <dataValidations count="1">
    <dataValidation type="decimal" allowBlank="1" showInputMessage="1" showErrorMessage="1" sqref="D60:AN99 D16:AN55" xr:uid="{00000000-0002-0000-0300-000000000000}">
      <formula1>-1000000000</formula1>
      <formula2>1000000000</formula2>
    </dataValidation>
  </dataValidations>
  <pageMargins left="0.7" right="0.7" top="0.75" bottom="0.75" header="0.3" footer="0.3"/>
  <headerFooter>
    <oddHeader>&amp;C&amp;"Aptos"&amp;12&amp;K000000 Official - DWP Use Only&amp;1#_x000D_</oddHeader>
    <oddFooter>&amp;C_x000D_&amp;1#&amp;"Aptos"&amp;12&amp;K000000 Official - DWP Use Only</oddFooter>
  </headerFooter>
  <ignoredErrors>
    <ignoredError sqref="C60:C100" unlockedFormula="1"/>
    <ignoredError sqref="A60:A9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60DE348D658D24993A931635F4C7A99" ma:contentTypeVersion="19" ma:contentTypeDescription="Create a new document." ma:contentTypeScope="" ma:versionID="f1401e604fe488ef4485067b251ac085">
  <xsd:schema xmlns:xsd="http://www.w3.org/2001/XMLSchema" xmlns:xs="http://www.w3.org/2001/XMLSchema" xmlns:p="http://schemas.microsoft.com/office/2006/metadata/properties" xmlns:ns1="http://schemas.microsoft.com/sharepoint/v3" xmlns:ns2="50c72f5b-9401-418d-a9d7-112b2e13aed0" xmlns:ns3="423ef7b1-2d80-49f6-a1e3-bf87f80564a3" xmlns:ns4="a04dbe3e-63b4-48d2-9d03-f0eb0c7bc09d" targetNamespace="http://schemas.microsoft.com/office/2006/metadata/properties" ma:root="true" ma:fieldsID="8e4a1bfb4e04df2c83a2f3c7ac8ac852" ns1:_="" ns2:_="" ns3:_="" ns4:_="">
    <xsd:import namespace="http://schemas.microsoft.com/sharepoint/v3"/>
    <xsd:import namespace="50c72f5b-9401-418d-a9d7-112b2e13aed0"/>
    <xsd:import namespace="423ef7b1-2d80-49f6-a1e3-bf87f80564a3"/>
    <xsd:import namespace="a04dbe3e-63b4-48d2-9d03-f0eb0c7bc0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DateTaken" minOccurs="0"/>
                <xsd:element ref="ns2:MediaServiceObjectDetectorVersions" minOccurs="0"/>
                <xsd:element ref="ns2:MediaLengthInSecond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c72f5b-9401-418d-a9d7-112b2e13ae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3ebcec-c535-4b75-bbfd-3283b9d6285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ate" ma:index="26" nillable="true" ma:displayName="date" ma:format="Dropdown" ma:internalName="dat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23ef7b1-2d80-49f6-a1e3-bf87f80564a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4dbe3e-63b4-48d2-9d03-f0eb0c7bc09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11c1cdf-5bcb-4dc2-bb62-34cb011e7a78}" ma:internalName="TaxCatchAll" ma:showField="CatchAllData" ma:web="423ef7b1-2d80-49f6-a1e3-bf87f80564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a04dbe3e-63b4-48d2-9d03-f0eb0c7bc09d" xsi:nil="true"/>
    <lcf76f155ced4ddcb4097134ff3c332f xmlns="50c72f5b-9401-418d-a9d7-112b2e13aed0">
      <Terms xmlns="http://schemas.microsoft.com/office/infopath/2007/PartnerControls"/>
    </lcf76f155ced4ddcb4097134ff3c332f>
    <date xmlns="50c72f5b-9401-418d-a9d7-112b2e13aed0" xsi:nil="true"/>
  </documentManagement>
</p:properties>
</file>

<file path=customXml/itemProps1.xml><?xml version="1.0" encoding="utf-8"?>
<ds:datastoreItem xmlns:ds="http://schemas.openxmlformats.org/officeDocument/2006/customXml" ds:itemID="{7DA9CE3E-1BAB-46B1-8F0D-E3E477373E8E}">
  <ds:schemaRefs>
    <ds:schemaRef ds:uri="http://schemas.microsoft.com/sharepoint/v3/contenttype/forms"/>
  </ds:schemaRefs>
</ds:datastoreItem>
</file>

<file path=customXml/itemProps2.xml><?xml version="1.0" encoding="utf-8"?>
<ds:datastoreItem xmlns:ds="http://schemas.openxmlformats.org/officeDocument/2006/customXml" ds:itemID="{89A4A085-0976-4C72-8217-7945CA8953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0c72f5b-9401-418d-a9d7-112b2e13aed0"/>
    <ds:schemaRef ds:uri="423ef7b1-2d80-49f6-a1e3-bf87f80564a3"/>
    <ds:schemaRef ds:uri="a04dbe3e-63b4-48d2-9d03-f0eb0c7bc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B0167E-02F2-45C7-8816-CF93B33C67A5}">
  <ds:schemaRefs>
    <ds:schemaRef ds:uri="http://schemas.microsoft.com/office/2006/documentManagement/types"/>
    <ds:schemaRef ds:uri="50c72f5b-9401-418d-a9d7-112b2e13aed0"/>
    <ds:schemaRef ds:uri="http://purl.org/dc/terms/"/>
    <ds:schemaRef ds:uri="http://schemas.microsoft.com/office/infopath/2007/PartnerControls"/>
    <ds:schemaRef ds:uri="http://purl.org/dc/dcmitype/"/>
    <ds:schemaRef ds:uri="http://www.w3.org/XML/1998/namespace"/>
    <ds:schemaRef ds:uri="http://purl.org/dc/elements/1.1/"/>
    <ds:schemaRef ds:uri="http://schemas.microsoft.com/sharepoint/v3"/>
    <ds:schemaRef ds:uri="http://schemas.openxmlformats.org/package/2006/metadata/core-properties"/>
    <ds:schemaRef ds:uri="a04dbe3e-63b4-48d2-9d03-f0eb0c7bc09d"/>
    <ds:schemaRef ds:uri="423ef7b1-2d80-49f6-a1e3-bf87f80564a3"/>
    <ds:schemaRef ds:uri="http://schemas.microsoft.com/office/2006/metadata/properties"/>
  </ds:schemaRefs>
</ds:datastoreItem>
</file>

<file path=docMetadata/LabelInfo.xml><?xml version="1.0" encoding="utf-8"?>
<clbl:labelList xmlns:clbl="http://schemas.microsoft.com/office/2020/mipLabelMetadata">
  <clbl:label id="{af0d0528-6c7f-46d4-8e8a-b1e66ed9d67e}" enabled="1" method="Privileged" siteId="{96f1f6e9-1057-4117-ac28-80cdfe86f8c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Volume By DA</vt:lpstr>
      <vt:lpstr>Instructions</vt:lpstr>
      <vt:lpstr>Checklist</vt:lpstr>
      <vt:lpstr>Error Checks</vt:lpstr>
      <vt:lpstr>1. Declaration</vt:lpstr>
      <vt:lpstr>2. Direct Staff Profile</vt:lpstr>
      <vt:lpstr>3. Indirect Staff Profile</vt:lpstr>
      <vt:lpstr>4. Subcontractor Profile</vt:lpstr>
      <vt:lpstr>5. Cost Profile</vt:lpstr>
      <vt:lpstr>6. Volumes</vt:lpstr>
      <vt:lpstr>7. Additional Information</vt:lpstr>
    </vt:vector>
  </TitlesOfParts>
  <Manager/>
  <Company>DWP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Mundy Brian DWP BUSINESS FINANCE</dc:creator>
  <cp:keywords/>
  <dc:description/>
  <cp:lastModifiedBy>Heron Steven POLICY GROUP Labour Market Directorate</cp:lastModifiedBy>
  <cp:revision/>
  <dcterms:created xsi:type="dcterms:W3CDTF">2020-03-19T14:37:14Z</dcterms:created>
  <dcterms:modified xsi:type="dcterms:W3CDTF">2026-06-26T13:38:52Z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0x010100A60DE348D658D24993A931635F4C7A99</vt:lpwstr>
  </property>
  <property fmtid="{D5CDD505-2E9C-101B-9397-08002B2CF9AE}" pid="3" name="MediaServiceImageTags">
    <vt:lpwstr/>
  </property>
</Properties>
</file>