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09"/>
  <fileSharing readOnlyRecommended="1"/>
  <workbookPr codeName="ThisWorkbook"/>
  <mc:AlternateContent xmlns:mc="http://schemas.openxmlformats.org/markup-compatibility/2006">
    <mc:Choice Requires="x15">
      <x15ac:absPath xmlns:x15ac="http://schemas.microsoft.com/office/spreadsheetml/2010/11/ac" url="https://defra.sharepoint.com/sites/T_WorkDelivery367/ITA Docs/Working drafts/"/>
    </mc:Choice>
  </mc:AlternateContent>
  <xr:revisionPtr revIDLastSave="721" documentId="13_ncr:1_{C68D1FCC-BB63-4AAC-856C-9828CFFB1FC9}" xr6:coauthVersionLast="47" xr6:coauthVersionMax="47" xr10:uidLastSave="{08B2384D-709B-4A82-B74D-71B7AA1EF0BA}"/>
  <bookViews>
    <workbookView xWindow="-120" yWindow="-120" windowWidth="29040" windowHeight="15720" tabRatio="800" firstSheet="2" activeTab="4" xr2:uid="{E375FFBE-DF43-4862-9F2A-C9B2A7D6B0B7}"/>
  </bookViews>
  <sheets>
    <sheet name="Source data" sheetId="5" state="hidden" r:id="rId1"/>
    <sheet name="Overview" sheetId="2" state="hidden" r:id="rId2"/>
    <sheet name="Instructions" sheetId="47" r:id="rId3"/>
    <sheet name="Budget Plan" sheetId="3" r:id="rId4"/>
    <sheet name="Claim 1" sheetId="14" r:id="rId5"/>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13" i="3" l="1"/>
  <c r="X13" i="3"/>
  <c r="W14" i="3"/>
  <c r="X14" i="3"/>
  <c r="W15" i="3"/>
  <c r="X15" i="3"/>
  <c r="W16" i="3"/>
  <c r="X16" i="3"/>
  <c r="W17" i="3"/>
  <c r="X17" i="3"/>
  <c r="W18" i="3"/>
  <c r="X18" i="3"/>
  <c r="W19" i="3"/>
  <c r="X19" i="3"/>
  <c r="W20" i="3"/>
  <c r="X20" i="3"/>
  <c r="W21" i="3"/>
  <c r="X21" i="3"/>
  <c r="W22" i="3"/>
  <c r="X22" i="3"/>
  <c r="W23" i="3"/>
  <c r="X23" i="3"/>
  <c r="W24" i="3"/>
  <c r="X24" i="3"/>
  <c r="W25" i="3"/>
  <c r="X25" i="3"/>
  <c r="W26" i="3"/>
  <c r="X26" i="3"/>
  <c r="W27" i="3"/>
  <c r="X27" i="3"/>
  <c r="W28" i="3"/>
  <c r="X28" i="3"/>
  <c r="W29" i="3"/>
  <c r="X29" i="3"/>
  <c r="W30" i="3"/>
  <c r="X30" i="3"/>
  <c r="W31" i="3"/>
  <c r="X31" i="3"/>
  <c r="W32" i="3"/>
  <c r="X32" i="3"/>
  <c r="W33" i="3"/>
  <c r="X33" i="3"/>
  <c r="W34" i="3"/>
  <c r="X34" i="3"/>
  <c r="W35" i="3"/>
  <c r="X35" i="3"/>
  <c r="W36" i="3"/>
  <c r="X36" i="3"/>
  <c r="W37" i="3"/>
  <c r="X37" i="3"/>
  <c r="W38" i="3"/>
  <c r="X38" i="3"/>
  <c r="W39" i="3"/>
  <c r="X39" i="3"/>
  <c r="W40" i="3"/>
  <c r="X40" i="3"/>
  <c r="W41" i="3"/>
  <c r="X41" i="3"/>
  <c r="X12" i="3"/>
  <c r="W12" i="3"/>
  <c r="U13" i="3"/>
  <c r="V13" i="3"/>
  <c r="U14" i="3"/>
  <c r="V14" i="3"/>
  <c r="U15" i="3"/>
  <c r="V15" i="3"/>
  <c r="U16" i="3"/>
  <c r="V16" i="3"/>
  <c r="U17" i="3"/>
  <c r="V17" i="3"/>
  <c r="U18" i="3"/>
  <c r="V18" i="3"/>
  <c r="U19" i="3"/>
  <c r="V19" i="3"/>
  <c r="U20" i="3"/>
  <c r="V20" i="3"/>
  <c r="U21" i="3"/>
  <c r="V21" i="3"/>
  <c r="U22" i="3"/>
  <c r="V22" i="3"/>
  <c r="U23" i="3"/>
  <c r="V23" i="3"/>
  <c r="U24" i="3"/>
  <c r="V24" i="3"/>
  <c r="U25" i="3"/>
  <c r="V25" i="3"/>
  <c r="U26" i="3"/>
  <c r="V26" i="3"/>
  <c r="U27" i="3"/>
  <c r="V27" i="3"/>
  <c r="U28" i="3"/>
  <c r="V28" i="3"/>
  <c r="U29" i="3"/>
  <c r="V29" i="3"/>
  <c r="U30" i="3"/>
  <c r="V30" i="3"/>
  <c r="U31" i="3"/>
  <c r="V31" i="3"/>
  <c r="U32" i="3"/>
  <c r="V32" i="3"/>
  <c r="U33" i="3"/>
  <c r="V33" i="3"/>
  <c r="U34" i="3"/>
  <c r="V34" i="3"/>
  <c r="U35" i="3"/>
  <c r="V35" i="3"/>
  <c r="U36" i="3"/>
  <c r="V36" i="3"/>
  <c r="U37" i="3"/>
  <c r="V37" i="3"/>
  <c r="U38" i="3"/>
  <c r="V38" i="3"/>
  <c r="U39" i="3"/>
  <c r="V39" i="3"/>
  <c r="U40" i="3"/>
  <c r="V40" i="3"/>
  <c r="U41" i="3"/>
  <c r="V41" i="3"/>
  <c r="V12" i="3"/>
  <c r="X42" i="3"/>
  <c r="B61" i="3" s="1"/>
  <c r="W42" i="3"/>
  <c r="B60" i="3" s="1"/>
  <c r="U12" i="3"/>
  <c r="L42" i="3"/>
  <c r="D84" i="14"/>
  <c r="D83" i="14"/>
  <c r="D80" i="14"/>
  <c r="B5" i="14"/>
  <c r="B4" i="14"/>
  <c r="B3" i="14"/>
  <c r="B5" i="3"/>
  <c r="B4" i="3"/>
  <c r="B3" i="3"/>
  <c r="G16" i="3"/>
  <c r="L58" i="14"/>
  <c r="L60" i="14"/>
  <c r="AB56" i="14" l="1"/>
  <c r="AC12" i="14"/>
  <c r="AC13" i="14"/>
  <c r="AC14" i="14"/>
  <c r="AC15" i="14"/>
  <c r="AC16" i="14"/>
  <c r="AC17" i="14"/>
  <c r="AC18" i="14"/>
  <c r="AC19" i="14"/>
  <c r="AC20" i="14"/>
  <c r="AC21" i="14"/>
  <c r="AC22" i="14"/>
  <c r="AC23" i="14"/>
  <c r="AC24" i="14"/>
  <c r="AC25" i="14"/>
  <c r="AC26" i="14"/>
  <c r="AC27" i="14"/>
  <c r="AC28" i="14"/>
  <c r="AC29" i="14"/>
  <c r="AC30" i="14"/>
  <c r="AC31" i="14"/>
  <c r="AC32" i="14"/>
  <c r="AC33" i="14"/>
  <c r="AC34" i="14"/>
  <c r="AC35" i="14"/>
  <c r="AC36" i="14"/>
  <c r="AC37" i="14"/>
  <c r="AC38" i="14"/>
  <c r="AC39" i="14"/>
  <c r="AC40" i="14"/>
  <c r="AC41" i="14"/>
  <c r="AC42" i="14"/>
  <c r="AC43" i="14"/>
  <c r="AC44" i="14"/>
  <c r="AC45" i="14"/>
  <c r="AC46" i="14"/>
  <c r="AC47" i="14"/>
  <c r="AC48" i="14"/>
  <c r="AC49" i="14"/>
  <c r="AC50" i="14"/>
  <c r="AC51" i="14"/>
  <c r="AC52" i="14"/>
  <c r="AC53" i="14"/>
  <c r="AC54" i="14"/>
  <c r="AC55" i="14"/>
  <c r="AC11" i="14"/>
  <c r="AC56" i="14" l="1"/>
  <c r="R56" i="14"/>
  <c r="B83" i="14" s="1"/>
  <c r="D51" i="3"/>
  <c r="D52" i="3"/>
  <c r="G44" i="3"/>
  <c r="F5" i="14" l="1"/>
  <c r="F3" i="14"/>
  <c r="B6" i="14"/>
  <c r="B11" i="14" a="1"/>
  <c r="S42" i="3"/>
  <c r="B12" i="3" a="1"/>
  <c r="Q36" i="3"/>
  <c r="L36" i="3"/>
  <c r="G36" i="3"/>
  <c r="Q35" i="3"/>
  <c r="L35" i="3"/>
  <c r="G35" i="3"/>
  <c r="Q34" i="3"/>
  <c r="L34" i="3"/>
  <c r="G34" i="3"/>
  <c r="Q27" i="3"/>
  <c r="L27" i="3"/>
  <c r="G27" i="3"/>
  <c r="Q26" i="3"/>
  <c r="L26" i="3"/>
  <c r="G26" i="3"/>
  <c r="Q25" i="3"/>
  <c r="L25" i="3"/>
  <c r="G25" i="3"/>
  <c r="Q24" i="3"/>
  <c r="L24" i="3"/>
  <c r="G24" i="3"/>
  <c r="Q23" i="3"/>
  <c r="L23" i="3"/>
  <c r="G23" i="3"/>
  <c r="Q22" i="3"/>
  <c r="L22" i="3"/>
  <c r="G22" i="3"/>
  <c r="Q21" i="3"/>
  <c r="L21" i="3"/>
  <c r="G21" i="3"/>
  <c r="Q20" i="3"/>
  <c r="L20" i="3"/>
  <c r="G20" i="3"/>
  <c r="Q19" i="3"/>
  <c r="L19" i="3"/>
  <c r="G19" i="3"/>
  <c r="Q18" i="3"/>
  <c r="L18" i="3"/>
  <c r="G18" i="3"/>
  <c r="N52" i="3"/>
  <c r="N51" i="3"/>
  <c r="O52" i="3"/>
  <c r="O51" i="3"/>
  <c r="L40" i="3"/>
  <c r="G40" i="3"/>
  <c r="Q40" i="3"/>
  <c r="Q45" i="3"/>
  <c r="Q46" i="3"/>
  <c r="Q47" i="3"/>
  <c r="Q48" i="3"/>
  <c r="Q44" i="3"/>
  <c r="P52" i="3"/>
  <c r="P51" i="3"/>
  <c r="M52" i="3"/>
  <c r="M51" i="3"/>
  <c r="Q13" i="3"/>
  <c r="Q14" i="3"/>
  <c r="Q15" i="3"/>
  <c r="Q16" i="3"/>
  <c r="Q17" i="3"/>
  <c r="Q28" i="3"/>
  <c r="Q29" i="3"/>
  <c r="Q30" i="3"/>
  <c r="Q31" i="3"/>
  <c r="Q32" i="3"/>
  <c r="Q33" i="3"/>
  <c r="Q37" i="3"/>
  <c r="Q38" i="3"/>
  <c r="Q39" i="3"/>
  <c r="Q41" i="3"/>
  <c r="Q12" i="3"/>
  <c r="L39" i="3"/>
  <c r="G39" i="3"/>
  <c r="Q42" i="3" l="1"/>
  <c r="Q49" i="3"/>
  <c r="B55" i="3"/>
  <c r="B12" i="3"/>
  <c r="B11" i="14"/>
  <c r="AF12" i="14"/>
  <c r="AF13" i="14"/>
  <c r="AF14" i="14"/>
  <c r="AF17" i="14"/>
  <c r="AF18" i="14"/>
  <c r="AF19" i="14"/>
  <c r="AF20" i="14"/>
  <c r="AF21" i="14"/>
  <c r="AF22" i="14"/>
  <c r="AF23" i="14"/>
  <c r="AF24" i="14"/>
  <c r="AF25" i="14"/>
  <c r="AF26" i="14"/>
  <c r="AF27" i="14"/>
  <c r="AF28" i="14"/>
  <c r="AF29" i="14"/>
  <c r="AF30" i="14"/>
  <c r="AF31" i="14"/>
  <c r="AF32" i="14"/>
  <c r="AF33" i="14"/>
  <c r="AF34" i="14"/>
  <c r="AF35" i="14"/>
  <c r="AF36" i="14"/>
  <c r="AF37" i="14"/>
  <c r="AF38" i="14"/>
  <c r="AF39" i="14"/>
  <c r="AF40" i="14"/>
  <c r="AF41" i="14"/>
  <c r="AF42" i="14"/>
  <c r="AF43" i="14"/>
  <c r="AF44" i="14"/>
  <c r="AF45" i="14"/>
  <c r="AF46" i="14"/>
  <c r="AF47" i="14"/>
  <c r="AF48" i="14"/>
  <c r="AF49" i="14"/>
  <c r="AF50" i="14"/>
  <c r="AF51" i="14"/>
  <c r="AF52" i="14"/>
  <c r="AF53" i="14"/>
  <c r="AF54" i="14"/>
  <c r="AF55" i="14"/>
  <c r="AE14" i="14"/>
  <c r="AE15" i="14"/>
  <c r="AE16" i="14"/>
  <c r="AE19" i="14"/>
  <c r="AE20" i="14"/>
  <c r="AE21" i="14"/>
  <c r="AE22" i="14"/>
  <c r="AE23" i="14"/>
  <c r="AE24" i="14"/>
  <c r="AE25" i="14"/>
  <c r="AE26" i="14"/>
  <c r="AE27" i="14"/>
  <c r="AE28" i="14"/>
  <c r="AE29" i="14"/>
  <c r="AE30" i="14"/>
  <c r="AE31" i="14"/>
  <c r="AE32" i="14"/>
  <c r="AE33" i="14"/>
  <c r="AE34" i="14"/>
  <c r="AE35" i="14"/>
  <c r="AE36" i="14"/>
  <c r="AE37" i="14"/>
  <c r="AE38" i="14"/>
  <c r="AE39" i="14"/>
  <c r="AE40" i="14"/>
  <c r="AE41" i="14"/>
  <c r="AE42" i="14"/>
  <c r="AE43" i="14"/>
  <c r="AE44" i="14"/>
  <c r="AE45" i="14"/>
  <c r="AE46" i="14"/>
  <c r="AE47" i="14"/>
  <c r="AE48" i="14"/>
  <c r="AE49" i="14"/>
  <c r="AE50" i="14"/>
  <c r="AE51" i="14"/>
  <c r="AE52" i="14"/>
  <c r="AE53" i="14"/>
  <c r="AE54" i="14"/>
  <c r="AE55" i="14"/>
  <c r="R34" i="3"/>
  <c r="R23" i="3"/>
  <c r="R35" i="3"/>
  <c r="R24" i="3"/>
  <c r="R36" i="3"/>
  <c r="R21" i="3"/>
  <c r="R19" i="3"/>
  <c r="R22" i="3"/>
  <c r="R27" i="3"/>
  <c r="R25" i="3"/>
  <c r="R20" i="3"/>
  <c r="R18" i="3"/>
  <c r="R26" i="3"/>
  <c r="Q52" i="3"/>
  <c r="R40" i="3"/>
  <c r="R39" i="3"/>
  <c r="Q51" i="3"/>
  <c r="AF11" i="14" l="1"/>
  <c r="AE11" i="14"/>
  <c r="G13" i="3" l="1"/>
  <c r="G14" i="3"/>
  <c r="G15" i="3"/>
  <c r="G17" i="3"/>
  <c r="G28" i="3"/>
  <c r="G29" i="3"/>
  <c r="G30" i="3"/>
  <c r="G31" i="3"/>
  <c r="G32" i="3"/>
  <c r="G33" i="3"/>
  <c r="G37" i="3"/>
  <c r="G38" i="3"/>
  <c r="G41" i="3"/>
  <c r="K52" i="3"/>
  <c r="J52" i="3"/>
  <c r="I52" i="3"/>
  <c r="H52" i="3"/>
  <c r="F52" i="3"/>
  <c r="E52" i="3"/>
  <c r="K51" i="3"/>
  <c r="J51" i="3"/>
  <c r="I51" i="3"/>
  <c r="H51" i="3"/>
  <c r="F51" i="3"/>
  <c r="E51" i="3"/>
  <c r="L48" i="3"/>
  <c r="G48" i="3"/>
  <c r="L47" i="3"/>
  <c r="G47" i="3"/>
  <c r="L46" i="3"/>
  <c r="G46" i="3"/>
  <c r="L45" i="3"/>
  <c r="G45" i="3"/>
  <c r="G49" i="3" s="1"/>
  <c r="L44" i="3"/>
  <c r="L41" i="3"/>
  <c r="L38" i="3"/>
  <c r="L37" i="3"/>
  <c r="L33" i="3"/>
  <c r="L32" i="3"/>
  <c r="L31" i="3"/>
  <c r="L30" i="3"/>
  <c r="L29" i="3"/>
  <c r="L28" i="3"/>
  <c r="L17" i="3"/>
  <c r="L16" i="3"/>
  <c r="L15" i="3"/>
  <c r="L14" i="3"/>
  <c r="L13" i="3"/>
  <c r="L12" i="3"/>
  <c r="G12" i="3"/>
  <c r="V56" i="14"/>
  <c r="V73" i="14"/>
  <c r="I73" i="14"/>
  <c r="H73" i="14"/>
  <c r="K72" i="14"/>
  <c r="L72" i="14" s="1"/>
  <c r="K71" i="14"/>
  <c r="K70" i="14"/>
  <c r="K69" i="14"/>
  <c r="K68" i="14"/>
  <c r="K67" i="14"/>
  <c r="K66" i="14"/>
  <c r="K65" i="14"/>
  <c r="K64" i="14"/>
  <c r="K63" i="14"/>
  <c r="K62" i="14"/>
  <c r="K61" i="14"/>
  <c r="K60" i="14"/>
  <c r="K59" i="14"/>
  <c r="K58" i="14"/>
  <c r="J56" i="14"/>
  <c r="I56" i="14"/>
  <c r="H56" i="14"/>
  <c r="K55" i="14"/>
  <c r="K54" i="14"/>
  <c r="L54" i="14" s="1"/>
  <c r="K53" i="14"/>
  <c r="K52" i="14"/>
  <c r="L52" i="14" s="1"/>
  <c r="K51" i="14"/>
  <c r="K50" i="14"/>
  <c r="K49" i="14"/>
  <c r="K48" i="14"/>
  <c r="K47" i="14"/>
  <c r="K46" i="14"/>
  <c r="K45" i="14"/>
  <c r="K44" i="14"/>
  <c r="L44" i="14" s="1"/>
  <c r="K43" i="14"/>
  <c r="K42" i="14"/>
  <c r="L42" i="14" s="1"/>
  <c r="K41" i="14"/>
  <c r="K40" i="14"/>
  <c r="L40" i="14" s="1"/>
  <c r="K39" i="14"/>
  <c r="K38" i="14"/>
  <c r="K37" i="14"/>
  <c r="K36" i="14"/>
  <c r="K35" i="14"/>
  <c r="K34" i="14"/>
  <c r="L34" i="14" s="1"/>
  <c r="K33" i="14"/>
  <c r="K32" i="14"/>
  <c r="L32" i="14" s="1"/>
  <c r="K31" i="14"/>
  <c r="K30" i="14"/>
  <c r="K29" i="14"/>
  <c r="K28" i="14"/>
  <c r="L28" i="14" s="1"/>
  <c r="K27" i="14"/>
  <c r="K26" i="14"/>
  <c r="L26" i="14" s="1"/>
  <c r="K25" i="14"/>
  <c r="K24" i="14"/>
  <c r="L24" i="14" s="1"/>
  <c r="K23" i="14"/>
  <c r="K22" i="14"/>
  <c r="L22" i="14" s="1"/>
  <c r="K21" i="14"/>
  <c r="K20" i="14"/>
  <c r="L20" i="14" s="1"/>
  <c r="K19" i="14"/>
  <c r="K18" i="14"/>
  <c r="K17" i="14"/>
  <c r="K16" i="14"/>
  <c r="K15" i="14"/>
  <c r="L15" i="14" s="1"/>
  <c r="K14" i="14"/>
  <c r="K13" i="14"/>
  <c r="L13" i="14" s="1"/>
  <c r="K12" i="14"/>
  <c r="L12" i="14" s="1"/>
  <c r="K11" i="14"/>
  <c r="L11" i="14" s="1"/>
  <c r="G42" i="3" l="1"/>
  <c r="L49" i="3"/>
  <c r="L59" i="14"/>
  <c r="X66" i="14"/>
  <c r="L66" i="14"/>
  <c r="X60" i="14"/>
  <c r="X68" i="14"/>
  <c r="L68" i="14"/>
  <c r="X63" i="14"/>
  <c r="L63" i="14"/>
  <c r="X71" i="14"/>
  <c r="L71" i="14"/>
  <c r="X59" i="14"/>
  <c r="X67" i="14"/>
  <c r="L67" i="14"/>
  <c r="X69" i="14"/>
  <c r="L69" i="14"/>
  <c r="X62" i="14"/>
  <c r="L62" i="14"/>
  <c r="X70" i="14"/>
  <c r="L70" i="14"/>
  <c r="X64" i="14"/>
  <c r="L64" i="14"/>
  <c r="X61" i="14"/>
  <c r="L61" i="14"/>
  <c r="X65" i="14"/>
  <c r="L65" i="14"/>
  <c r="X23" i="14"/>
  <c r="L23" i="14"/>
  <c r="X31" i="14"/>
  <c r="L31" i="14"/>
  <c r="X39" i="14"/>
  <c r="L39" i="14"/>
  <c r="X47" i="14"/>
  <c r="L47" i="14"/>
  <c r="X55" i="14"/>
  <c r="L55" i="14"/>
  <c r="X45" i="14"/>
  <c r="L45" i="14"/>
  <c r="X38" i="14"/>
  <c r="L38" i="14"/>
  <c r="X48" i="14"/>
  <c r="L48" i="14"/>
  <c r="X19" i="14"/>
  <c r="L19" i="14"/>
  <c r="X27" i="14"/>
  <c r="L27" i="14"/>
  <c r="X35" i="14"/>
  <c r="L35" i="14"/>
  <c r="X43" i="14"/>
  <c r="L43" i="14"/>
  <c r="X51" i="14"/>
  <c r="L51" i="14"/>
  <c r="X36" i="14"/>
  <c r="L36" i="14"/>
  <c r="X21" i="14"/>
  <c r="L21" i="14"/>
  <c r="X29" i="14"/>
  <c r="L29" i="14"/>
  <c r="X37" i="14"/>
  <c r="L37" i="14"/>
  <c r="X53" i="14"/>
  <c r="L53" i="14"/>
  <c r="L14" i="14"/>
  <c r="X30" i="14"/>
  <c r="L30" i="14"/>
  <c r="X46" i="14"/>
  <c r="L46" i="14"/>
  <c r="L16" i="14"/>
  <c r="X17" i="14"/>
  <c r="AE17" i="14" s="1"/>
  <c r="L17" i="14"/>
  <c r="X25" i="14"/>
  <c r="L25" i="14"/>
  <c r="X33" i="14"/>
  <c r="L33" i="14"/>
  <c r="X41" i="14"/>
  <c r="L41" i="14"/>
  <c r="X49" i="14"/>
  <c r="L49" i="14"/>
  <c r="X18" i="14"/>
  <c r="AE18" i="14" s="1"/>
  <c r="L18" i="14"/>
  <c r="X50" i="14"/>
  <c r="L50" i="14"/>
  <c r="X15" i="14"/>
  <c r="AF15" i="14" s="1"/>
  <c r="X12" i="14"/>
  <c r="AE12" i="14" s="1"/>
  <c r="X14" i="14"/>
  <c r="X72" i="14"/>
  <c r="R46" i="3"/>
  <c r="R45" i="3"/>
  <c r="R44" i="3"/>
  <c r="R48" i="3"/>
  <c r="R47" i="3"/>
  <c r="R12" i="3"/>
  <c r="R41" i="3"/>
  <c r="R38" i="3"/>
  <c r="R37" i="3"/>
  <c r="R33" i="3"/>
  <c r="R32" i="3"/>
  <c r="R31" i="3"/>
  <c r="R30" i="3"/>
  <c r="R29" i="3"/>
  <c r="R28" i="3"/>
  <c r="R17" i="3"/>
  <c r="R16" i="3"/>
  <c r="R15" i="3"/>
  <c r="R14" i="3"/>
  <c r="R13" i="3"/>
  <c r="L51" i="3"/>
  <c r="L52" i="3"/>
  <c r="X11" i="14"/>
  <c r="X22" i="14"/>
  <c r="X24" i="14"/>
  <c r="X26" i="14"/>
  <c r="X34" i="14"/>
  <c r="X42" i="14"/>
  <c r="X54" i="14"/>
  <c r="G51" i="3"/>
  <c r="G52" i="3"/>
  <c r="X52" i="14"/>
  <c r="X44" i="14"/>
  <c r="X28" i="14"/>
  <c r="X20" i="14"/>
  <c r="K73" i="14"/>
  <c r="B84" i="14" s="1"/>
  <c r="X40" i="14"/>
  <c r="X32" i="14"/>
  <c r="X16" i="14"/>
  <c r="AF16" i="14" s="1"/>
  <c r="X58" i="14"/>
  <c r="X13" i="14"/>
  <c r="K56" i="14"/>
  <c r="B80" i="14" s="1"/>
  <c r="AF56" i="14" l="1"/>
  <c r="AE13" i="14"/>
  <c r="AE56" i="14" s="1"/>
  <c r="B82" i="14"/>
  <c r="U42" i="3"/>
  <c r="R49" i="3"/>
  <c r="B56" i="3" s="1"/>
  <c r="X73" i="14"/>
  <c r="R42" i="3"/>
  <c r="X56" i="14"/>
  <c r="B81" i="14" l="1"/>
  <c r="B54" i="3"/>
  <c r="B57" i="3" s="1"/>
  <c r="B58" i="3" s="1"/>
  <c r="C8" i="2" s="1"/>
  <c r="V42" i="3"/>
  <c r="R52" i="3"/>
  <c r="R51" i="3"/>
  <c r="B78" i="14" l="1"/>
  <c r="D86" i="14" s="1"/>
  <c r="D88" i="14" s="1"/>
  <c r="F6" i="14"/>
  <c r="B86" i="14" l="1"/>
  <c r="B88" i="14" s="1"/>
  <c r="B95" i="1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Shelley-Jones, Karen</author>
    <author>Karen Shelley-Jones</author>
  </authors>
  <commentList>
    <comment ref="S10" authorId="0" shapeId="0" xr:uid="{22CFEEC2-0E35-42B7-BD1D-FC420ADA988B}">
      <text>
        <r>
          <rPr>
            <sz val="11"/>
            <color theme="1"/>
            <rFont val="Calibri"/>
            <family val="2"/>
            <scheme val="minor"/>
          </rPr>
          <t>Cash Match Contributed: Enter the amount of cash match funding you will provide for this item</t>
        </r>
      </text>
    </comment>
    <comment ref="T10" authorId="1" shapeId="0" xr:uid="{5AC198AC-5E79-4256-A32C-DD85EB0EAC78}">
      <text>
        <r>
          <rPr>
            <sz val="11"/>
            <color theme="1"/>
            <rFont val="Calibri"/>
            <family val="2"/>
            <scheme val="minor"/>
          </rPr>
          <t xml:space="preserve">Source of Match Funding: Enter text to tell us where this cash match funding is coming from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Morley, Matthew (NE)</author>
    <author>Brewis, Vicky</author>
    <author>Brewis, Vicky (NE)</author>
  </authors>
  <commentList>
    <comment ref="A9" authorId="0" shapeId="0" xr:uid="{07B29A34-28A5-43CC-9CD1-7DEA1F469C74}">
      <text>
        <r>
          <rPr>
            <b/>
            <sz val="11"/>
            <color theme="1"/>
            <rFont val="Calibri"/>
            <family val="2"/>
            <scheme val="minor"/>
          </rPr>
          <t xml:space="preserve">Cost Category - Instructions: </t>
        </r>
        <r>
          <rPr>
            <sz val="11"/>
            <color theme="1"/>
            <rFont val="Calibri"/>
            <family val="2"/>
            <scheme val="minor"/>
          </rPr>
          <t>This column is split into 2 sections (Costs and Non-Cash). From the drop down in each section, select the relevant category.
NOTE: These should match the cost categories as set out in the Budget Plan. You can enter the same category multiple times.</t>
        </r>
      </text>
    </comment>
    <comment ref="C9" authorId="0" shapeId="0" xr:uid="{211E4ED4-F309-4F8A-BAAD-3EFAC2543E14}">
      <text>
        <r>
          <rPr>
            <b/>
            <sz val="11"/>
            <color indexed="81"/>
            <rFont val="Calibri"/>
            <family val="2"/>
            <scheme val="minor"/>
          </rPr>
          <t xml:space="preserve">Description - Instructions: </t>
        </r>
        <r>
          <rPr>
            <sz val="11"/>
            <color indexed="81"/>
            <rFont val="Calibri"/>
            <family val="2"/>
            <scheme val="minor"/>
          </rPr>
          <t xml:space="preserve"> In this column describe the items in each category, e.g. what it is, why it was needed, how many were required, unit cost etc. For staff costs then provide staff name and/or job title.</t>
        </r>
        <r>
          <rPr>
            <sz val="9"/>
            <color indexed="81"/>
            <rFont val="Tahoma"/>
            <family val="2"/>
          </rPr>
          <t xml:space="preserve">
</t>
        </r>
        <r>
          <rPr>
            <b/>
            <sz val="11"/>
            <color indexed="81"/>
            <rFont val="Calibri"/>
            <family val="2"/>
            <scheme val="minor"/>
          </rPr>
          <t>NOTE: These should match the descriptions as set out in the Budget Plan</t>
        </r>
      </text>
    </comment>
    <comment ref="D9" authorId="1" shapeId="0" xr:uid="{30A44612-1238-48A5-B49D-A560AF7E9E6D}">
      <text>
        <r>
          <rPr>
            <b/>
            <sz val="11"/>
            <color indexed="81"/>
            <rFont val="Calibri"/>
            <family val="2"/>
            <scheme val="minor"/>
          </rPr>
          <t>Budget Plan Row:</t>
        </r>
        <r>
          <rPr>
            <sz val="11"/>
            <color indexed="81"/>
            <rFont val="Calibri"/>
            <family val="2"/>
            <scheme val="minor"/>
          </rPr>
          <t xml:space="preserve">
Please enter the Budget plan row number that this cost relates to.</t>
        </r>
      </text>
    </comment>
    <comment ref="E9" authorId="0" shapeId="0" xr:uid="{9F8420DA-6D6B-42E2-BCEB-19898511AA92}">
      <text>
        <r>
          <rPr>
            <b/>
            <sz val="11"/>
            <color indexed="81"/>
            <rFont val="Calibri"/>
            <family val="2"/>
            <scheme val="minor"/>
          </rPr>
          <t>Supplier Name - Instructions:</t>
        </r>
        <r>
          <rPr>
            <sz val="11"/>
            <color indexed="81"/>
            <rFont val="Calibri"/>
            <family val="2"/>
            <scheme val="minor"/>
          </rPr>
          <t xml:space="preserve"> In this column you should name each supplier who provided the item (this could be your organisation).</t>
        </r>
      </text>
    </comment>
    <comment ref="F9" authorId="2" shapeId="0" xr:uid="{3E80E17D-BC6F-4023-A4D3-FFD6CB4A37E3}">
      <text>
        <r>
          <rPr>
            <b/>
            <sz val="11"/>
            <color indexed="81"/>
            <rFont val="Calibri"/>
            <family val="2"/>
            <scheme val="minor"/>
          </rPr>
          <t>Type - Instructions:</t>
        </r>
        <r>
          <rPr>
            <sz val="11"/>
            <color indexed="81"/>
            <rFont val="Calibri"/>
            <family val="2"/>
            <scheme val="minor"/>
          </rPr>
          <t xml:space="preserve"> From the drop downs, please select the relevant cost type for this item, e.g. invoice, salary.</t>
        </r>
        <r>
          <rPr>
            <sz val="9"/>
            <color indexed="81"/>
            <rFont val="Tahoma"/>
            <family val="2"/>
          </rPr>
          <t xml:space="preserve">
</t>
        </r>
      </text>
    </comment>
    <comment ref="G9" authorId="0" shapeId="0" xr:uid="{ECEAC4FF-0C5C-4173-9093-4A9050980107}">
      <text>
        <r>
          <rPr>
            <b/>
            <sz val="11"/>
            <color indexed="81"/>
            <rFont val="Calibri"/>
            <family val="2"/>
            <scheme val="minor"/>
          </rPr>
          <t xml:space="preserve">Reference number - Instructions: </t>
        </r>
        <r>
          <rPr>
            <sz val="11"/>
            <color indexed="81"/>
            <rFont val="Calibri"/>
            <family val="2"/>
            <scheme val="minor"/>
          </rPr>
          <t>If applicable insert the reference number, e.g., invoice number, for this item.</t>
        </r>
      </text>
    </comment>
    <comment ref="H9" authorId="0" shapeId="0" xr:uid="{CA52F2A0-3396-4F1D-AA7D-1E6C5780671A}">
      <text>
        <r>
          <rPr>
            <sz val="11"/>
            <color theme="1"/>
            <rFont val="Calibri"/>
            <family val="2"/>
            <scheme val="minor"/>
          </rPr>
          <t>Total value  - Instructions: In pounds (£), record the total value of the item, e.g., if it is an invoice record the total net value. Please ensure that this excludes VAT.</t>
        </r>
      </text>
    </comment>
    <comment ref="I9" authorId="0" shapeId="0" xr:uid="{ACE1E307-D06D-4171-8062-325FAC2C145D}">
      <text>
        <r>
          <rPr>
            <sz val="11"/>
            <color theme="1"/>
            <rFont val="Calibri"/>
            <family val="2"/>
            <scheme val="minor"/>
          </rPr>
          <t>Value of relevant costs claimed - Instructions: In pounds (£), record the net value of the costs you are claiming through the grant scheme. This may be full or part value of the total cost. This must exclude VAT.</t>
        </r>
      </text>
    </comment>
    <comment ref="J9" authorId="0" shapeId="0" xr:uid="{1E6AED01-D942-4921-A608-DB6615AF7598}">
      <text>
        <r>
          <rPr>
            <b/>
            <sz val="11"/>
            <color indexed="81"/>
            <rFont val="Calibri"/>
            <family val="2"/>
            <scheme val="minor"/>
          </rPr>
          <t xml:space="preserve">Irrecoverable VAT if claimed Instructions: </t>
        </r>
        <r>
          <rPr>
            <sz val="11"/>
            <color indexed="81"/>
            <rFont val="Calibri"/>
            <family val="2"/>
            <scheme val="minor"/>
          </rPr>
          <t>In pounds (£) insert value of irrecoverable VAT for each item. This is any VAT that your organisation CANNOT claim back from HMRC.</t>
        </r>
        <r>
          <rPr>
            <sz val="9"/>
            <color indexed="81"/>
            <rFont val="Tahoma"/>
            <family val="2"/>
          </rPr>
          <t xml:space="preserve">
</t>
        </r>
      </text>
    </comment>
    <comment ref="L9" authorId="0" shapeId="0" xr:uid="{5B237A68-5388-442A-805F-0BA1B63C0DE8}">
      <text>
        <r>
          <rPr>
            <b/>
            <sz val="11"/>
            <color indexed="81"/>
            <rFont val="Calibri"/>
            <family val="2"/>
            <scheme val="minor"/>
          </rPr>
          <t xml:space="preserve">Evidence Required Instructions:
</t>
        </r>
        <r>
          <rPr>
            <sz val="11"/>
            <color indexed="81"/>
            <rFont val="Calibri"/>
            <family val="2"/>
            <scheme val="minor"/>
          </rPr>
          <t>This column will state whether evidence is required for this expenditure.</t>
        </r>
      </text>
    </comment>
    <comment ref="M9" authorId="0" shapeId="0" xr:uid="{D0AE12F8-8F57-4ECD-93B2-229DB470FC59}">
      <text>
        <r>
          <rPr>
            <b/>
            <sz val="11"/>
            <color indexed="81"/>
            <rFont val="Calibri"/>
            <family val="2"/>
          </rPr>
          <t xml:space="preserve">Evidence provided - Instructions: </t>
        </r>
        <r>
          <rPr>
            <sz val="11"/>
            <color indexed="81"/>
            <rFont val="Calibri"/>
            <family val="2"/>
          </rPr>
          <t>From the drop down, select Yes or No depending on whether you have provided any evidence for this item. If the Evidence Required column has stated that evidence is NOT required, then please select n/a.</t>
        </r>
      </text>
    </comment>
    <comment ref="N9" authorId="0" shapeId="0" xr:uid="{DD9EB209-AD18-49AC-9D91-3457C4603A93}">
      <text>
        <r>
          <rPr>
            <b/>
            <sz val="11"/>
            <color theme="1"/>
            <rFont val="Calibri"/>
            <family val="2"/>
            <scheme val="minor"/>
          </rPr>
          <t>Type of evidence provided - Instructions:</t>
        </r>
        <r>
          <rPr>
            <sz val="11"/>
            <color theme="1"/>
            <rFont val="Calibri"/>
            <family val="2"/>
            <scheme val="minor"/>
          </rPr>
          <t xml:space="preserve">
From the drop downs, please select the relevant evidence you have for this item. Where relevant please provide two different types of evidence. If the type of evidence is not on the list then select 'Other' and describe the evidence in the notes column.
If evidence is NOT required, please select 'Not required'</t>
        </r>
      </text>
    </comment>
    <comment ref="P9" authorId="1" shapeId="0" xr:uid="{E78A3932-1E1B-48CA-90EC-3BDC64656671}">
      <text>
        <r>
          <rPr>
            <sz val="11"/>
            <color theme="1"/>
            <rFont val="Calibri"/>
            <family val="2"/>
            <scheme val="minor"/>
          </rPr>
          <t>Proof of payment (defrayal) - Instructions:
You should provide proof of payment if the expenditure is £500 or more. PLEASE NOTE, proof of payment is required for all staff costs regardless of the value.
From the drop down, please select the relevant evidence you have provided for this item.  If the type of evidence is not on the list then select 'Other' and describe the evidence in the notes column.
Note: If evidence is NOT required, please select 'Not required'</t>
        </r>
      </text>
    </comment>
    <comment ref="R9" authorId="1" shapeId="0" xr:uid="{ADF59D48-A48C-4FF9-9522-518D41ED44C5}">
      <text>
        <r>
          <rPr>
            <sz val="11"/>
            <color theme="1"/>
            <rFont val="Calibri"/>
            <family val="2"/>
            <scheme val="minor"/>
          </rPr>
          <t>Match value:
Enter the amount of match funding you have provided for this item</t>
        </r>
      </text>
    </comment>
    <comment ref="D57" authorId="1" shapeId="0" xr:uid="{6E3865A5-D021-4323-BD88-5435B4E94637}">
      <text>
        <r>
          <rPr>
            <sz val="11"/>
            <color theme="1"/>
            <rFont val="Calibri"/>
            <family val="2"/>
            <scheme val="minor"/>
          </rPr>
          <t>Budget Plan Row:
Please enter the Budget plan row number that this value relates to.</t>
        </r>
      </text>
    </comment>
    <comment ref="M57" authorId="2" shapeId="0" xr:uid="{9BC018F7-F677-42FD-8D81-89D17E7568AF}">
      <text>
        <r>
          <rPr>
            <b/>
            <sz val="11"/>
            <color indexed="81"/>
            <rFont val="Calibri"/>
            <family val="2"/>
            <scheme val="minor"/>
          </rPr>
          <t>Evidence provided - Instructions:</t>
        </r>
        <r>
          <rPr>
            <sz val="11"/>
            <color indexed="81"/>
            <rFont val="Calibri"/>
            <family val="2"/>
            <scheme val="minor"/>
          </rPr>
          <t xml:space="preserve"> Summary evidence for In-kind and Volunteer contributions is</t>
        </r>
        <r>
          <rPr>
            <b/>
            <sz val="11"/>
            <color indexed="81"/>
            <rFont val="Calibri"/>
            <family val="2"/>
            <scheme val="minor"/>
          </rPr>
          <t xml:space="preserve"> mandatory</t>
        </r>
        <r>
          <rPr>
            <sz val="11"/>
            <color indexed="81"/>
            <rFont val="Calibri"/>
            <family val="2"/>
            <scheme val="minor"/>
          </rPr>
          <t>.
From the drop down, select Yes or No dependent on whether you have provided any evidence for this item.</t>
        </r>
      </text>
    </comment>
    <comment ref="N57" authorId="2" shapeId="0" xr:uid="{36212506-970E-4F0C-9C37-6E98B1000DC6}">
      <text>
        <r>
          <rPr>
            <b/>
            <sz val="11"/>
            <color indexed="81"/>
            <rFont val="Calibri"/>
            <family val="2"/>
            <scheme val="minor"/>
          </rPr>
          <t xml:space="preserve">Type of evidence provided - Instructions: </t>
        </r>
        <r>
          <rPr>
            <sz val="11"/>
            <color indexed="81"/>
            <rFont val="Calibri"/>
            <family val="2"/>
            <scheme val="minor"/>
          </rPr>
          <t>Please select from drop-down type of evidence provided. If the type of evidence is not on the list then select 'Other' and describe the evidence in the notes column.</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<sst xmlns="http://schemas.openxmlformats.org/spreadsheetml/2006/main" count="498" uniqueCount="293">
  <si>
    <t>Source data sheet - do not alter, tab is protected</t>
  </si>
  <si>
    <t>For claims</t>
  </si>
  <si>
    <t>Cost Category</t>
  </si>
  <si>
    <t>Type of funding</t>
  </si>
  <si>
    <t>Year</t>
  </si>
  <si>
    <t>Type</t>
  </si>
  <si>
    <t>General responses</t>
  </si>
  <si>
    <t>Reason for adjustment</t>
  </si>
  <si>
    <t>Audit costs</t>
  </si>
  <si>
    <t>RDEL</t>
  </si>
  <si>
    <t>2026-27</t>
  </si>
  <si>
    <t>Invoice</t>
  </si>
  <si>
    <t>Yes</t>
  </si>
  <si>
    <t>Budget exceeded</t>
  </si>
  <si>
    <t>Conservation translocation</t>
  </si>
  <si>
    <t>CDEL</t>
  </si>
  <si>
    <t>2027-28</t>
  </si>
  <si>
    <t>Salaries</t>
  </si>
  <si>
    <t>No</t>
  </si>
  <si>
    <t>Ineligible item</t>
  </si>
  <si>
    <t>Consumables</t>
  </si>
  <si>
    <t>2028-29</t>
  </si>
  <si>
    <t>Bill</t>
  </si>
  <si>
    <t>n/a</t>
  </si>
  <si>
    <t>Mathematical error</t>
  </si>
  <si>
    <t>Contractor fees</t>
  </si>
  <si>
    <t>Receipt</t>
  </si>
  <si>
    <t>No evidence provided</t>
  </si>
  <si>
    <t>Equipment/machinery hire</t>
  </si>
  <si>
    <t>Quarter</t>
  </si>
  <si>
    <t>Expense</t>
  </si>
  <si>
    <t>Evidence Required</t>
  </si>
  <si>
    <t>VAT error</t>
  </si>
  <si>
    <t>Equipment/machinery purchase</t>
  </si>
  <si>
    <t>Other</t>
  </si>
  <si>
    <t>Wrong evidence provided</t>
  </si>
  <si>
    <t>Habitat creation</t>
  </si>
  <si>
    <t>Habitat management</t>
  </si>
  <si>
    <t>Type of evidence - financial</t>
  </si>
  <si>
    <t>Proof of payment</t>
  </si>
  <si>
    <t>Land purchase</t>
  </si>
  <si>
    <t>Expenses report</t>
  </si>
  <si>
    <t>Monitoring (targeted)</t>
  </si>
  <si>
    <t>Financial statement</t>
  </si>
  <si>
    <t>Outstanding</t>
  </si>
  <si>
    <t>Overheads/FCR</t>
  </si>
  <si>
    <t>Professional fees</t>
  </si>
  <si>
    <t>Payroll report</t>
  </si>
  <si>
    <t>Project travel &amp; subsistence</t>
  </si>
  <si>
    <t>Payslip</t>
  </si>
  <si>
    <t>Publicity &amp; promotion</t>
  </si>
  <si>
    <t>Claim period</t>
  </si>
  <si>
    <t>Recruitment</t>
  </si>
  <si>
    <t>Y1Q2: 01/07/2026 - 30/09/2026</t>
  </si>
  <si>
    <t>Scientific research</t>
  </si>
  <si>
    <t>Not Required</t>
  </si>
  <si>
    <t>Y1Q3: 01/10/2026 - 31/12/2026</t>
  </si>
  <si>
    <t>Site infrastructure</t>
  </si>
  <si>
    <t>Y1Q4: 01/01/2027 - 31/03/2027</t>
  </si>
  <si>
    <t>Staff costs - education/awareness raising</t>
  </si>
  <si>
    <t>Type of evidence - supporting</t>
  </si>
  <si>
    <t>Y2Q1: 01/04/2027 - 30/06/2027</t>
  </si>
  <si>
    <t>Staff costs - finance/admin</t>
  </si>
  <si>
    <t>Consent/Permission</t>
  </si>
  <si>
    <t>Y2Q2: 01/07/2027 - 30/09/2027</t>
  </si>
  <si>
    <t>Staff costs - landowner advice &amp; support</t>
  </si>
  <si>
    <t>Letter</t>
  </si>
  <si>
    <t>Y2Q3: 01/10/2027 - 31/12/2027</t>
  </si>
  <si>
    <t>Staff costs - project delivery &amp; management</t>
  </si>
  <si>
    <t>Letter of authorisation</t>
  </si>
  <si>
    <t>Y2Q4: 01/01/2028 - 31/03/2028</t>
  </si>
  <si>
    <t>Survey costs</t>
  </si>
  <si>
    <t>Photograph</t>
  </si>
  <si>
    <t>Y3Q1: 01/04/2028 - 30/06/2028</t>
  </si>
  <si>
    <t>Training</t>
  </si>
  <si>
    <t>Report</t>
  </si>
  <si>
    <t>Y3Q2: 01/07/2028 - 30/09/2028</t>
  </si>
  <si>
    <t>Timesheet</t>
  </si>
  <si>
    <t>Y3Q3: 01/10/2028 - 31/12/2028</t>
  </si>
  <si>
    <t>Y3Q4: 01/01/2029 - 31/03/2029</t>
  </si>
  <si>
    <t>Non-cash</t>
  </si>
  <si>
    <t>In-kind contribution</t>
  </si>
  <si>
    <t>Volunteer value</t>
  </si>
  <si>
    <t>Non-Cash: Type of evidence - supporting</t>
  </si>
  <si>
    <t>In-kind</t>
  </si>
  <si>
    <t>Volunteer Timesheet</t>
  </si>
  <si>
    <t>Proof of payment (defrayal)</t>
  </si>
  <si>
    <t>BACS/SAGE reports</t>
  </si>
  <si>
    <t>Bank statement</t>
  </si>
  <si>
    <t>Credit card statement</t>
  </si>
  <si>
    <t>Payslips/P60</t>
  </si>
  <si>
    <t>Receipting documents</t>
  </si>
  <si>
    <t>Remittance advice</t>
  </si>
  <si>
    <t>Species Recovery Programme</t>
  </si>
  <si>
    <t>Overview</t>
  </si>
  <si>
    <t>Grant Recipient:</t>
  </si>
  <si>
    <t>Applicant name</t>
  </si>
  <si>
    <t>Deadline for submission:</t>
  </si>
  <si>
    <t>Project Name:</t>
  </si>
  <si>
    <t>Project name</t>
  </si>
  <si>
    <t>Claim period 1</t>
  </si>
  <si>
    <t>SRP Project Reference:</t>
  </si>
  <si>
    <t>SRP-2026-123-G</t>
  </si>
  <si>
    <t>Claim period 2</t>
  </si>
  <si>
    <t>Grant Reference:</t>
  </si>
  <si>
    <t>C#####</t>
  </si>
  <si>
    <t>Claim period 3</t>
  </si>
  <si>
    <t>Intervention Rate:</t>
  </si>
  <si>
    <t>Claim period 4</t>
  </si>
  <si>
    <t>Claim period 5</t>
  </si>
  <si>
    <t>Claim period 6</t>
  </si>
  <si>
    <t>Purchase Order No. :</t>
  </si>
  <si>
    <t>Claim period 7</t>
  </si>
  <si>
    <t>Year 1</t>
  </si>
  <si>
    <t>Claim period 8</t>
  </si>
  <si>
    <t>Year 2</t>
  </si>
  <si>
    <t>Claim period 9</t>
  </si>
  <si>
    <t>Year 3</t>
  </si>
  <si>
    <t>Claim period 10</t>
  </si>
  <si>
    <t>Claim period 11</t>
  </si>
  <si>
    <t>structions</t>
  </si>
  <si>
    <t>Species Recovery Programme - Budget Plan Template</t>
  </si>
  <si>
    <t>How to use this spreadsheet</t>
  </si>
  <si>
    <r>
      <rPr>
        <sz val="12"/>
        <color rgb="FF000000"/>
        <rFont val="Calibri"/>
      </rPr>
      <t>Please read the '</t>
    </r>
    <r>
      <rPr>
        <b/>
        <sz val="12"/>
        <color rgb="FF000000"/>
        <rFont val="Calibri"/>
      </rPr>
      <t>ITA Guidance for Applicants</t>
    </r>
    <r>
      <rPr>
        <sz val="12"/>
        <color rgb="FF000000"/>
        <rFont val="Calibri"/>
      </rPr>
      <t>' document prior to completing this budget plan tamplate</t>
    </r>
  </si>
  <si>
    <r>
      <rPr>
        <sz val="12"/>
        <color rgb="FF000000"/>
        <rFont val="Calibri"/>
      </rPr>
      <t xml:space="preserve">The </t>
    </r>
    <r>
      <rPr>
        <b/>
        <sz val="12"/>
        <color rgb="FF000000"/>
        <rFont val="Calibri"/>
      </rPr>
      <t xml:space="preserve">Budget Plan </t>
    </r>
    <r>
      <rPr>
        <sz val="12"/>
        <color rgb="FF000000"/>
        <rFont val="Calibri"/>
      </rPr>
      <t>sheet is the sheet you need to complete as part of your SRP funding application. All eligible project costs must be shown on this sheet, using the correct cost category and giving accurate costs following the information provided in the ITA Guidance for Applicants.</t>
    </r>
  </si>
  <si>
    <t>You can only enter information into certain cells in each sheet. The background colour of the cell will show whether you can type in text.</t>
  </si>
  <si>
    <t>Cells that require you to enter information are yellow</t>
  </si>
  <si>
    <t>Cells that include data or a calculation based on the information inputted are blue - these will auto-populate</t>
  </si>
  <si>
    <t>Cells with information or headings are in white</t>
  </si>
  <si>
    <t>Cells that are for office use only are grey</t>
  </si>
  <si>
    <t>Enter your organisation name here:</t>
  </si>
  <si>
    <t>County Wildlife Charity</t>
  </si>
  <si>
    <t>Enter your project name here:</t>
  </si>
  <si>
    <t>Our Species Recovery Project</t>
  </si>
  <si>
    <t>Enter your SRP reference code here:</t>
  </si>
  <si>
    <t>unique reference code</t>
  </si>
  <si>
    <t>Project costs rows 12 to 41</t>
  </si>
  <si>
    <t>In column A select the appropriate cost category from the dropdown list</t>
  </si>
  <si>
    <t>In column C enter a clear description of the item in that cost category</t>
  </si>
  <si>
    <t>In columns D to F enter all costs for financial year 1</t>
  </si>
  <si>
    <t>In columns H to K enter all costs for financial year 2</t>
  </si>
  <si>
    <t>In columns M to P enter all costs for financial year 2</t>
  </si>
  <si>
    <t>Match funding column S</t>
  </si>
  <si>
    <t>In column S enter the value of cash match funding you will proivde towards each relevant item</t>
  </si>
  <si>
    <t>Non-cash contributions rows 44 to 48</t>
  </si>
  <si>
    <t>In columns D to F enter all contributions for financial year 1</t>
  </si>
  <si>
    <t>In columns H to K enter all contributions for financial year 2</t>
  </si>
  <si>
    <t>In columns M to P enter all contributions for financial year 2</t>
  </si>
  <si>
    <t>Project Budget Plan</t>
  </si>
  <si>
    <t>Organisation Name:</t>
  </si>
  <si>
    <t>Explanatory text - how to use this spreadsheet</t>
  </si>
  <si>
    <t>NOTE THAT NE SPECIES RECOVERY PROGRAMME CAN ONLY FUND ELIGIBLE EXPENDITURE - SEE ITA GUIDANCE FOR APPLICANTS DOCUMENT FOR FULL DETAILS.
Cost values: Do not insert formulas. Values should only be entered to 2 decimal places. Insert 0.00 where there is no cost</t>
  </si>
  <si>
    <t>Cost category</t>
  </si>
  <si>
    <t>Description</t>
  </si>
  <si>
    <t>Cost FY 2026-27</t>
  </si>
  <si>
    <t>Cost FY 2027-28</t>
  </si>
  <si>
    <t>Cost FY 2028-29</t>
  </si>
  <si>
    <t>Q2 Jul-Sep</t>
  </si>
  <si>
    <t>Q3 Oct-Dec</t>
  </si>
  <si>
    <t>Q4 Jan-Mar</t>
  </si>
  <si>
    <t>Year 1 Total</t>
  </si>
  <si>
    <t>Q1 Apr-Jun</t>
  </si>
  <si>
    <t>Year 2 Total</t>
  </si>
  <si>
    <t>Year 3 Total</t>
  </si>
  <si>
    <t>Project Total</t>
  </si>
  <si>
    <t>Cash Match Contributed</t>
  </si>
  <si>
    <t>Source of Match Funding</t>
  </si>
  <si>
    <t>CDEL minus match</t>
  </si>
  <si>
    <t>RDEL minus match</t>
  </si>
  <si>
    <t>Choose from dropdown</t>
  </si>
  <si>
    <t>(autofill)</t>
  </si>
  <si>
    <t xml:space="preserve">Enter a description </t>
  </si>
  <si>
    <t>Claim 1</t>
  </si>
  <si>
    <t>Claim 2</t>
  </si>
  <si>
    <t>Claim 3</t>
  </si>
  <si>
    <t>Claim 4</t>
  </si>
  <si>
    <t>Claim 5</t>
  </si>
  <si>
    <t>Claim 6</t>
  </si>
  <si>
    <t>Claim 7</t>
  </si>
  <si>
    <t>Claim 8</t>
  </si>
  <si>
    <t>Claim 9</t>
  </si>
  <si>
    <t>Claim 10</t>
  </si>
  <si>
    <t>Claim 11</t>
  </si>
  <si>
    <t>Annual project audit and final certificate of grant usage</t>
  </si>
  <si>
    <t>Purchase of roboflail for scrub cutting</t>
  </si>
  <si>
    <r>
      <rPr>
        <sz val="11"/>
        <color rgb="FF000000"/>
        <rFont val="Calibri"/>
        <scheme val="minor"/>
      </rPr>
      <t xml:space="preserve">5ha wet woodland planted </t>
    </r>
    <r>
      <rPr>
        <b/>
        <sz val="11"/>
        <color rgb="FF000000"/>
        <rFont val="Calibri"/>
        <scheme val="minor"/>
      </rPr>
      <t>on site name NNR</t>
    </r>
  </si>
  <si>
    <t>Project manager 0.5FTE (new role)</t>
  </si>
  <si>
    <t>Overheads at 15%</t>
  </si>
  <si>
    <t>Disposable PPE</t>
  </si>
  <si>
    <t>Farm advice officer 0.5FTE (new role)</t>
  </si>
  <si>
    <t>First aid training for new staff</t>
  </si>
  <si>
    <t>Contract for site survey costs (site name)</t>
  </si>
  <si>
    <t>Invasive scrub removal contract</t>
  </si>
  <si>
    <t>Support with invoicing and claims (existing staff extra hours)</t>
  </si>
  <si>
    <t>ANNUAL PROJECT COSTS</t>
  </si>
  <si>
    <t>Non-cash match</t>
  </si>
  <si>
    <t>PROJECT TOTAL</t>
  </si>
  <si>
    <t>Use of lead partner meeting room</t>
  </si>
  <si>
    <t>Volunteers scrub bashing</t>
  </si>
  <si>
    <t>ANNUAL PROJECT NON-CASH</t>
  </si>
  <si>
    <t>TOTALS</t>
  </si>
  <si>
    <t>Total Costs</t>
  </si>
  <si>
    <t>Total Non-Cash Match</t>
  </si>
  <si>
    <t>TOTAL PROJECT COST:</t>
  </si>
  <si>
    <t>MATCH FUNDING VALUE:</t>
  </si>
  <si>
    <t>NON-CASH (IN KIND/VOLUNTEER VALUE):</t>
  </si>
  <si>
    <t>MAXIMUM GRANT VALUE:</t>
  </si>
  <si>
    <t>% INTERVENTION RATE:</t>
  </si>
  <si>
    <t>TOTAL CDEL GRANT:</t>
  </si>
  <si>
    <t>TOTAL RDEL GRANT:</t>
  </si>
  <si>
    <t>PO number:</t>
  </si>
  <si>
    <t>Complete claim declaration</t>
  </si>
  <si>
    <t>Claim Number:</t>
  </si>
  <si>
    <t>Claim Period:</t>
  </si>
  <si>
    <t>Intervention rate:</t>
  </si>
  <si>
    <t>Use this spreadsheet to input all costs (including match and non-cash contributions) for this claim. Please read the 'Grant Handbook'  to help you complete this form. You can also hover over the little red arrows in row 9 column headings for summary guidance notes.</t>
  </si>
  <si>
    <t>For Office Use Only</t>
  </si>
  <si>
    <t>Budget Plan Row No.</t>
  </si>
  <si>
    <t>Supplier Name</t>
  </si>
  <si>
    <t>Reference number (if applicable)</t>
  </si>
  <si>
    <t>Total value of invoice or cost incurred
£ (excl VAT)</t>
  </si>
  <si>
    <t>Value of relevant costs claimed £ (excl VAT)</t>
  </si>
  <si>
    <t>Irrecoverable VAT if claimed £</t>
  </si>
  <si>
    <t>Value claimed £</t>
  </si>
  <si>
    <t>Evidence Required?</t>
  </si>
  <si>
    <t>Evidence provided
(Yes, No or n/a)</t>
  </si>
  <si>
    <t>Type of evidence provided</t>
  </si>
  <si>
    <t>Notes</t>
  </si>
  <si>
    <t>Match value
(£)</t>
  </si>
  <si>
    <t>Line checked</t>
  </si>
  <si>
    <t>Adjustment needed</t>
  </si>
  <si>
    <t>Eligible expenditure adjustments
(deduction or addition)</t>
  </si>
  <si>
    <t>Approved eligible expenditure</t>
  </si>
  <si>
    <t>Spot Check Required</t>
  </si>
  <si>
    <t>Eligible expenditure approved</t>
  </si>
  <si>
    <t>Match value adjustments
(deduction or addition)</t>
  </si>
  <si>
    <t>Approved Match value</t>
  </si>
  <si>
    <t>Match value approved</t>
  </si>
  <si>
    <t>Enter a description of the item you are claiming for (include details suach as staff name/role, site name, quantities)</t>
  </si>
  <si>
    <t>enter number</t>
  </si>
  <si>
    <t>enter text</t>
  </si>
  <si>
    <t>enter value to 2 decimal places only</t>
  </si>
  <si>
    <t>autofill</t>
  </si>
  <si>
    <t>choose from dropdown</t>
  </si>
  <si>
    <t>Financial evidence (choose from dropdown)</t>
  </si>
  <si>
    <t>Supporting evidence (choose from dropdown)</t>
  </si>
  <si>
    <t>enter text if needed</t>
  </si>
  <si>
    <t>Hire of generator and chipper for site name</t>
  </si>
  <si>
    <t>Supahire</t>
  </si>
  <si>
    <t>2 x Pond restoration (0.05ha) at site name</t>
  </si>
  <si>
    <t>Pond diggers</t>
  </si>
  <si>
    <t>INV-C-9840</t>
  </si>
  <si>
    <t>Lab fees at X-lab for DNA sampling</t>
  </si>
  <si>
    <t>X-lab</t>
  </si>
  <si>
    <t>INV/SCS/9265</t>
  </si>
  <si>
    <t>JB education officer 1 day per week</t>
  </si>
  <si>
    <t>RT admin officer 0.5 days per week</t>
  </si>
  <si>
    <t>PB farm adviser 4 days per quarter</t>
  </si>
  <si>
    <t>AC project manager 3 days per week</t>
  </si>
  <si>
    <t>Green Contracting 3 person days scrub clearance at site name</t>
  </si>
  <si>
    <t>Green Contracting</t>
  </si>
  <si>
    <t>INV-1-2452</t>
  </si>
  <si>
    <t>Total value £ (exc VAT)</t>
  </si>
  <si>
    <t>Value of relevant costs claimed £</t>
  </si>
  <si>
    <t>Value of contribution</t>
  </si>
  <si>
    <t>Evidence provided
(Yes or No)</t>
  </si>
  <si>
    <t>Adjustment amount</t>
  </si>
  <si>
    <t>Approved value</t>
  </si>
  <si>
    <t>Contribution approved</t>
  </si>
  <si>
    <t>Total Non-cash contribution</t>
  </si>
  <si>
    <t>CLAIM DECLARATION: CLAIM 1</t>
  </si>
  <si>
    <t>Please check and confirm the total amount being claimed each quarter, the declaration must be signed by an authorised signatory.  Together with the information in the Claim Summary, this declaration constitutes your grant claim submission.</t>
  </si>
  <si>
    <t>Intervention rate</t>
  </si>
  <si>
    <t>Claim Totals</t>
  </si>
  <si>
    <t>For office use: Adjustments claim 1</t>
  </si>
  <si>
    <t>Total expenditure in claim 1</t>
  </si>
  <si>
    <t>Approved total claim value</t>
  </si>
  <si>
    <t>Total CDEL in claim 1</t>
  </si>
  <si>
    <t>Total RDEL in claim 1</t>
  </si>
  <si>
    <t>Total cash match value in claim 1</t>
  </si>
  <si>
    <t>Approved cash match value</t>
  </si>
  <si>
    <t>Total non-cash value in claim 1</t>
  </si>
  <si>
    <t>Approved non-cash value</t>
  </si>
  <si>
    <r>
      <rPr>
        <b/>
        <sz val="11"/>
        <color rgb="FF000000"/>
        <rFont val="Calibri"/>
      </rPr>
      <t xml:space="preserve">Total grant amount claimed in claim 1
</t>
    </r>
    <r>
      <rPr>
        <sz val="10"/>
        <color rgb="FF000000"/>
        <rFont val="Calibri"/>
      </rPr>
      <t>(figure calculated using the agreed intervention rate)</t>
    </r>
  </si>
  <si>
    <t>Approved claim total at agreed intervention rate</t>
  </si>
  <si>
    <t>Total expenditure to date</t>
  </si>
  <si>
    <t>Total approved grant to date</t>
  </si>
  <si>
    <r>
      <rPr>
        <b/>
        <sz val="11"/>
        <color theme="1"/>
        <rFont val="Calibri"/>
        <family val="2"/>
        <scheme val="minor"/>
      </rPr>
      <t xml:space="preserve">I certify that: </t>
    </r>
    <r>
      <rPr>
        <sz val="11"/>
        <color theme="1"/>
        <rFont val="Calibri"/>
        <family val="2"/>
        <scheme val="minor"/>
      </rPr>
      <t xml:space="preserve">
i.     The work has been completed
ii.    That the breakdown is a true record of the expenditure incurred and is not included in any other claim 
iii.   No other grant has been or will be claimed from Central Government or government agency towards these costs without the full knowledge and agreement of the Department
iv.    I confirm that the Terms and Conditions of the grant funding agreement have been met.                                               </t>
    </r>
  </si>
  <si>
    <t>I therefore claim payment of:</t>
  </si>
  <si>
    <t>Name (authorised signatory):</t>
  </si>
  <si>
    <t>Position (authorised signatory):</t>
  </si>
  <si>
    <r>
      <t xml:space="preserve">Signed: 
</t>
    </r>
    <r>
      <rPr>
        <i/>
        <sz val="10"/>
        <color theme="1"/>
        <rFont val="Calibri"/>
        <family val="2"/>
        <scheme val="minor"/>
      </rPr>
      <t>Insert scanned signature. A typed name is not sufficient.</t>
    </r>
  </si>
  <si>
    <t>Date: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</si>
</sst>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8" formatCode="&quot;£&quot;#,##0.00;[Red]\-&quot;£&quot;#,##0.00"/>
    <numFmt numFmtId="164" formatCode="&quot;£&quot;#,##0.00"/>
  </numFmts>
  <fonts count="58">
    <font>
      <sz val="11"/>
      <color theme="1"/>
      <name val="Calibri"/>
      <family val="2"/>
      <scheme val="minor"/>
    </font>
    <font>
      <b/>
      <sz val="11"/>
      <color theme="0"/>
      <name val="Calibri"/>
      <family val="2"/>
      <scheme val="minor"/>
    </font>
    <font>
      <b/>
      <sz val="11"/>
      <color theme="1"/>
      <name val="Calibri"/>
      <family val="2"/>
      <scheme val="minor"/>
    </font>
    <font>
      <sz val="8.25"/>
      <color rgb="FF000000"/>
      <name val="Verdana"/>
      <family val="2"/>
    </font>
    <font>
      <b/>
      <sz val="12"/>
      <color theme="4"/>
      <name val="Calibri"/>
      <family val="2"/>
      <scheme val="minor"/>
    </font>
    <font>
      <b/>
      <sz val="14"/>
      <color theme="4"/>
      <name val="Calibri"/>
      <family val="2"/>
      <scheme val="minor"/>
    </font>
    <font>
      <b/>
      <sz val="16"/>
      <color theme="4"/>
      <name val="Calibri"/>
      <family val="2"/>
      <scheme val="minor"/>
    </font>
    <font>
      <b/>
      <sz val="11"/>
      <name val="Calibri"/>
      <family val="2"/>
      <scheme val="minor"/>
    </font>
    <font>
      <b/>
      <i/>
      <sz val="11"/>
      <name val="Calibri"/>
      <family val="2"/>
      <scheme val="minor"/>
    </font>
    <font>
      <b/>
      <i/>
      <sz val="11"/>
      <color theme="1"/>
      <name val="Calibri"/>
      <family val="2"/>
      <scheme val="minor"/>
    </font>
    <font>
      <b/>
      <sz val="12"/>
      <color theme="1"/>
      <name val="Calibri"/>
      <family val="2"/>
      <scheme val="minor"/>
    </font>
    <font>
      <sz val="12"/>
      <color theme="1"/>
      <name val="Calibri"/>
      <family val="2"/>
      <scheme val="minor"/>
    </font>
    <font>
      <b/>
      <sz val="11"/>
      <color rgb="FFFF0000"/>
      <name val="Calibri"/>
      <family val="2"/>
      <scheme val="minor"/>
    </font>
    <font>
      <sz val="11"/>
      <name val="Calibri"/>
      <family val="2"/>
      <scheme val="minor"/>
    </font>
    <font>
      <sz val="9"/>
      <color indexed="81"/>
      <name val="Tahoma"/>
      <family val="2"/>
    </font>
    <font>
      <b/>
      <sz val="14"/>
      <color theme="1"/>
      <name val="Calibri"/>
      <family val="2"/>
      <scheme val="minor"/>
    </font>
    <font>
      <b/>
      <sz val="11"/>
      <color theme="1"/>
      <name val="Calibri"/>
      <family val="2"/>
    </font>
    <font>
      <sz val="11"/>
      <color theme="1"/>
      <name val="Calibri"/>
      <family val="2"/>
    </font>
    <font>
      <b/>
      <sz val="11"/>
      <color rgb="FF000000"/>
      <name val="Calibri"/>
      <family val="2"/>
    </font>
    <font>
      <i/>
      <sz val="10"/>
      <color theme="1"/>
      <name val="Calibri"/>
      <family val="2"/>
      <scheme val="minor"/>
    </font>
    <font>
      <b/>
      <sz val="11"/>
      <color rgb="FF000000"/>
      <name val="Calibri"/>
      <family val="2"/>
      <scheme val="minor"/>
    </font>
    <font>
      <b/>
      <sz val="12"/>
      <color rgb="FF000000"/>
      <name val="Calibri"/>
      <family val="2"/>
      <scheme val="minor"/>
    </font>
    <font>
      <sz val="11"/>
      <color rgb="FF000000"/>
      <name val="Calibri"/>
      <family val="2"/>
    </font>
    <font>
      <sz val="12"/>
      <color rgb="FF000000"/>
      <name val="Calibri"/>
      <family val="2"/>
    </font>
    <font>
      <sz val="11"/>
      <color rgb="FFFF0000"/>
      <name val="Calibri"/>
      <family val="2"/>
      <scheme val="minor"/>
    </font>
    <font>
      <sz val="10"/>
      <color theme="1"/>
      <name val="Calibri"/>
      <family val="2"/>
      <scheme val="minor"/>
    </font>
    <font>
      <sz val="11"/>
      <color rgb="FF000000"/>
      <name val="Calibri"/>
      <family val="2"/>
      <scheme val="minor"/>
    </font>
    <font>
      <b/>
      <sz val="11"/>
      <color indexed="81"/>
      <name val="Calibri"/>
      <family val="2"/>
    </font>
    <font>
      <sz val="11"/>
      <color indexed="81"/>
      <name val="Calibri"/>
      <family val="2"/>
    </font>
    <font>
      <b/>
      <sz val="11"/>
      <color indexed="81"/>
      <name val="Calibri"/>
      <family val="2"/>
      <scheme val="minor"/>
    </font>
    <font>
      <sz val="11"/>
      <color indexed="81"/>
      <name val="Calibri"/>
      <family val="2"/>
      <scheme val="minor"/>
    </font>
    <font>
      <sz val="12"/>
      <color rgb="FF000000"/>
      <name val="Arial"/>
      <family val="2"/>
    </font>
    <font>
      <b/>
      <sz val="10"/>
      <color theme="1"/>
      <name val="Calibri"/>
      <family val="2"/>
      <scheme val="minor"/>
    </font>
    <font>
      <sz val="11"/>
      <color theme="9" tint="-0.249977111117893"/>
      <name val="Calibri"/>
      <family val="2"/>
      <scheme val="minor"/>
    </font>
    <font>
      <sz val="11"/>
      <color rgb="FF0070C0"/>
      <name val="Calibri"/>
      <family val="2"/>
      <scheme val="minor"/>
    </font>
    <font>
      <sz val="11"/>
      <color theme="1"/>
      <name val="Calibri"/>
      <family val="2"/>
      <scheme val="minor"/>
    </font>
    <font>
      <sz val="11"/>
      <color theme="4" tint="0.59999389629810485"/>
      <name val="Calibri"/>
      <family val="2"/>
      <scheme val="minor"/>
    </font>
    <font>
      <sz val="11"/>
      <color rgb="FF444444"/>
      <name val="Calibri"/>
      <family val="2"/>
    </font>
    <font>
      <sz val="12"/>
      <color rgb="FF000000"/>
      <name val="Calibri"/>
    </font>
    <font>
      <b/>
      <sz val="12"/>
      <color rgb="FF000000"/>
      <name val="Calibri"/>
    </font>
    <font>
      <b/>
      <sz val="12"/>
      <name val="Calibri"/>
      <family val="2"/>
      <scheme val="minor"/>
    </font>
    <font>
      <b/>
      <i/>
      <sz val="12"/>
      <name val="Calibri"/>
      <family val="2"/>
      <scheme val="minor"/>
    </font>
    <font>
      <i/>
      <sz val="11"/>
      <name val="Calibri"/>
      <family val="2"/>
      <scheme val="minor"/>
    </font>
    <font>
      <sz val="11"/>
      <color rgb="FF242424"/>
      <name val="Aptos Narrow"/>
      <family val="2"/>
    </font>
    <font>
      <b/>
      <sz val="10"/>
      <color rgb="FFFF0000"/>
      <name val="Calibri"/>
      <family val="2"/>
      <scheme val="minor"/>
    </font>
    <font>
      <sz val="10"/>
      <color rgb="FF000000"/>
      <name val="Calibri"/>
      <family val="2"/>
    </font>
    <font>
      <b/>
      <sz val="16"/>
      <name val="Calibri"/>
      <family val="2"/>
      <scheme val="minor"/>
    </font>
    <font>
      <b/>
      <sz val="14"/>
      <name val="Calibri"/>
      <family val="2"/>
      <scheme val="minor"/>
    </font>
    <font>
      <b/>
      <u/>
      <sz val="14"/>
      <color theme="1"/>
      <name val="Calibri"/>
      <family val="2"/>
      <scheme val="minor"/>
    </font>
    <font>
      <b/>
      <i/>
      <sz val="12"/>
      <color theme="1"/>
      <name val="Calibri"/>
      <family val="2"/>
      <scheme val="minor"/>
    </font>
    <font>
      <u/>
      <sz val="11"/>
      <color theme="10"/>
      <name val="Calibri"/>
      <family val="2"/>
      <scheme val="minor"/>
    </font>
    <font>
      <b/>
      <u/>
      <sz val="11"/>
      <color rgb="FFFF0000"/>
      <name val="Calibri"/>
      <family val="2"/>
      <scheme val="minor"/>
    </font>
    <font>
      <b/>
      <sz val="16"/>
      <color rgb="FF000000"/>
      <name val="Calibri"/>
      <family val="2"/>
      <scheme val="minor"/>
    </font>
    <font>
      <b/>
      <sz val="14"/>
      <color rgb="FF000000"/>
      <name val="Calibri"/>
      <family val="2"/>
      <scheme val="minor"/>
    </font>
    <font>
      <b/>
      <sz val="11"/>
      <color rgb="FF000000"/>
      <name val="Calibri"/>
    </font>
    <font>
      <sz val="10"/>
      <color rgb="FF000000"/>
      <name val="Calibri"/>
    </font>
    <font>
      <sz val="11"/>
      <color rgb="FF000000"/>
      <name val="Calibri"/>
      <scheme val="minor"/>
    </font>
    <font>
      <b/>
      <sz val="11"/>
      <color rgb="FF000000"/>
      <name val="Calibri"/>
      <scheme val="minor"/>
    </font>
  </fonts>
  <fills count="15">
    <fill>
      <patternFill patternType="none"/>
    </fill>
    <fill>
      <patternFill patternType="gray125"/>
    </fill>
    <fill>
      <patternFill patternType="solid">
        <fgColor theme="4"/>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5"/>
        <bgColor indexed="64"/>
      </patternFill>
    </fill>
    <fill>
      <patternFill patternType="solid">
        <fgColor theme="0" tint="-0.499984740745262"/>
        <bgColor indexed="64"/>
      </patternFill>
    </fill>
    <fill>
      <patternFill patternType="solid">
        <fgColor theme="2"/>
        <bgColor indexed="64"/>
      </patternFill>
    </fill>
    <fill>
      <patternFill patternType="solid">
        <fgColor rgb="FFBFF1FF"/>
        <bgColor indexed="64"/>
      </patternFill>
    </fill>
    <fill>
      <patternFill patternType="solid">
        <fgColor theme="0"/>
        <bgColor indexed="64"/>
      </patternFill>
    </fill>
    <fill>
      <patternFill patternType="solid">
        <fgColor rgb="FFFCEECF"/>
        <bgColor rgb="FF000000"/>
      </patternFill>
    </fill>
    <fill>
      <patternFill patternType="solid">
        <fgColor theme="2" tint="-0.249977111117893"/>
        <bgColor indexed="64"/>
      </patternFill>
    </fill>
    <fill>
      <patternFill patternType="solid">
        <fgColor theme="0" tint="-0.14999847407452621"/>
        <bgColor indexed="64"/>
      </patternFill>
    </fill>
    <fill>
      <patternFill patternType="solid">
        <fgColor theme="2"/>
        <bgColor rgb="FF000000"/>
      </patternFill>
    </fill>
    <fill>
      <patternFill patternType="solid">
        <fgColor theme="0" tint="-4.9989318521683403E-2"/>
        <bgColor indexed="64"/>
      </patternFill>
    </fill>
  </fills>
  <borders count="66">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medium">
        <color indexed="64"/>
      </right>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medium">
        <color indexed="64"/>
      </top>
      <bottom/>
      <diagonal/>
    </border>
    <border>
      <left/>
      <right style="medium">
        <color indexed="64"/>
      </right>
      <top style="thin">
        <color indexed="64"/>
      </top>
      <bottom/>
      <diagonal/>
    </border>
    <border>
      <left style="thin">
        <color indexed="64"/>
      </left>
      <right style="thin">
        <color indexed="64"/>
      </right>
      <top/>
      <bottom/>
      <diagonal/>
    </border>
    <border>
      <left style="thin">
        <color rgb="FF000000"/>
      </left>
      <right style="thin">
        <color rgb="FF000000"/>
      </right>
      <top/>
      <bottom style="thin">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bottom style="medium">
        <color rgb="FF000000"/>
      </bottom>
      <diagonal/>
    </border>
    <border>
      <left style="thin">
        <color indexed="64"/>
      </left>
      <right/>
      <top style="thin">
        <color indexed="64"/>
      </top>
      <bottom style="thin">
        <color rgb="FF000000"/>
      </bottom>
      <diagonal/>
    </border>
    <border>
      <left/>
      <right style="thin">
        <color indexed="64"/>
      </right>
      <top style="thin">
        <color indexed="64"/>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indexed="64"/>
      </top>
      <bottom style="medium">
        <color indexed="64"/>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s>
  <cellStyleXfs count="3">
    <xf numFmtId="0" fontId="0" fillId="0" borderId="0"/>
    <xf numFmtId="9" fontId="35" fillId="0" borderId="0" applyFont="0" applyFill="0" applyBorder="0" applyAlignment="0" applyProtection="0"/>
    <xf numFmtId="0" fontId="50" fillId="0" borderId="0" applyNumberFormat="0" applyFill="0" applyBorder="0" applyAlignment="0" applyProtection="0"/>
  </cellStyleXfs>
  <cellXfs count="360">
    <xf numFmtId="0" fontId="0" fillId="0" borderId="0" xfId="0"/>
    <xf numFmtId="0" fontId="3" fillId="0" borderId="0" xfId="0" applyFont="1"/>
    <xf numFmtId="0" fontId="4" fillId="0" borderId="0" xfId="0" applyFont="1"/>
    <xf numFmtId="0" fontId="6" fillId="0" borderId="0" xfId="0" applyFont="1"/>
    <xf numFmtId="0" fontId="2" fillId="0" borderId="0" xfId="0" applyFont="1"/>
    <xf numFmtId="0" fontId="0" fillId="0" borderId="0" xfId="0" applyAlignment="1">
      <alignment vertical="top"/>
    </xf>
    <xf numFmtId="0" fontId="0" fillId="0" borderId="0" xfId="0" applyAlignment="1">
      <alignment horizontal="left" vertical="top"/>
    </xf>
    <xf numFmtId="0" fontId="2" fillId="0" borderId="0" xfId="0" applyFont="1" applyAlignment="1">
      <alignment horizontal="left" vertical="top"/>
    </xf>
    <xf numFmtId="0" fontId="5" fillId="0" borderId="0" xfId="0" applyFont="1" applyAlignment="1">
      <alignment vertical="top"/>
    </xf>
    <xf numFmtId="0" fontId="11" fillId="0" borderId="0" xfId="0" applyFont="1"/>
    <xf numFmtId="0" fontId="0" fillId="0" borderId="0" xfId="0" applyAlignment="1">
      <alignment vertical="top" wrapText="1"/>
    </xf>
    <xf numFmtId="0" fontId="13" fillId="0" borderId="0" xfId="0" applyFont="1"/>
    <xf numFmtId="0" fontId="0" fillId="0" borderId="0" xfId="0" applyAlignment="1">
      <alignment horizontal="left" vertical="top" wrapText="1"/>
    </xf>
    <xf numFmtId="164" fontId="0" fillId="0" borderId="0" xfId="0" applyNumberFormat="1"/>
    <xf numFmtId="164" fontId="8" fillId="3" borderId="1" xfId="0" applyNumberFormat="1" applyFont="1" applyFill="1" applyBorder="1"/>
    <xf numFmtId="0" fontId="2" fillId="0" borderId="1" xfId="0" applyFont="1" applyBorder="1"/>
    <xf numFmtId="0" fontId="2" fillId="0" borderId="8" xfId="0" applyFont="1" applyBorder="1"/>
    <xf numFmtId="164" fontId="2" fillId="3" borderId="9" xfId="0" applyNumberFormat="1" applyFont="1" applyFill="1" applyBorder="1"/>
    <xf numFmtId="164" fontId="7" fillId="3" borderId="9" xfId="0" applyNumberFormat="1" applyFont="1" applyFill="1" applyBorder="1"/>
    <xf numFmtId="0" fontId="2" fillId="0" borderId="6" xfId="0" applyFont="1" applyBorder="1"/>
    <xf numFmtId="164" fontId="2" fillId="3" borderId="7" xfId="0" applyNumberFormat="1" applyFont="1" applyFill="1" applyBorder="1"/>
    <xf numFmtId="0" fontId="16" fillId="0" borderId="0" xfId="0" applyFont="1"/>
    <xf numFmtId="0" fontId="17" fillId="0" borderId="0" xfId="0" applyFont="1"/>
    <xf numFmtId="0" fontId="23" fillId="0" borderId="0" xfId="0" applyFont="1" applyAlignment="1">
      <alignment vertical="center"/>
    </xf>
    <xf numFmtId="0" fontId="24" fillId="0" borderId="0" xfId="0" applyFont="1"/>
    <xf numFmtId="0" fontId="26" fillId="0" borderId="0" xfId="0" applyFont="1"/>
    <xf numFmtId="0" fontId="31" fillId="0" borderId="0" xfId="0" applyFont="1"/>
    <xf numFmtId="0" fontId="23" fillId="0" borderId="0" xfId="0" applyFont="1" applyAlignment="1">
      <alignment horizontal="left" wrapText="1"/>
    </xf>
    <xf numFmtId="0" fontId="2" fillId="0" borderId="0" xfId="0" applyFont="1" applyAlignment="1">
      <alignment horizontal="left" vertical="top" wrapText="1"/>
    </xf>
    <xf numFmtId="0" fontId="2" fillId="0" borderId="0" xfId="0" applyFont="1" applyAlignment="1">
      <alignment vertical="top" wrapText="1"/>
    </xf>
    <xf numFmtId="0" fontId="20" fillId="0" borderId="0" xfId="0" applyFont="1"/>
    <xf numFmtId="0" fontId="5" fillId="0" borderId="0" xfId="0" applyFont="1"/>
    <xf numFmtId="0" fontId="2" fillId="0" borderId="33" xfId="0" applyFont="1" applyBorder="1" applyAlignment="1">
      <alignment vertical="center"/>
    </xf>
    <xf numFmtId="0" fontId="2" fillId="0" borderId="32" xfId="0" applyFont="1" applyBorder="1" applyAlignment="1">
      <alignment vertical="top" wrapText="1"/>
    </xf>
    <xf numFmtId="0" fontId="0" fillId="0" borderId="0" xfId="0" applyAlignment="1">
      <alignment vertical="center"/>
    </xf>
    <xf numFmtId="0" fontId="18" fillId="0" borderId="32" xfId="0" applyFont="1" applyBorder="1" applyAlignment="1">
      <alignment vertical="center"/>
    </xf>
    <xf numFmtId="0" fontId="16" fillId="0" borderId="32" xfId="0" applyFont="1" applyBorder="1" applyAlignment="1">
      <alignment vertical="center"/>
    </xf>
    <xf numFmtId="0" fontId="16" fillId="0" borderId="34" xfId="0" applyFont="1" applyBorder="1" applyAlignment="1">
      <alignment vertical="center"/>
    </xf>
    <xf numFmtId="0" fontId="12" fillId="0" borderId="0" xfId="0" applyFont="1" applyAlignment="1">
      <alignment vertical="top"/>
    </xf>
    <xf numFmtId="0" fontId="2" fillId="0" borderId="0" xfId="0" applyFont="1" applyAlignment="1">
      <alignment vertical="top"/>
    </xf>
    <xf numFmtId="0" fontId="25" fillId="7" borderId="24" xfId="0" applyFont="1" applyFill="1" applyBorder="1" applyAlignment="1">
      <alignment vertical="center" wrapText="1"/>
    </xf>
    <xf numFmtId="0" fontId="25" fillId="7" borderId="15" xfId="0" applyFont="1" applyFill="1" applyBorder="1" applyAlignment="1">
      <alignment vertical="center" wrapText="1"/>
    </xf>
    <xf numFmtId="0" fontId="25" fillId="7" borderId="1" xfId="0" applyFont="1" applyFill="1" applyBorder="1" applyAlignment="1">
      <alignment vertical="center" wrapText="1"/>
    </xf>
    <xf numFmtId="0" fontId="0" fillId="6" borderId="23" xfId="0" applyFill="1" applyBorder="1" applyAlignment="1">
      <alignment vertical="top" wrapText="1"/>
    </xf>
    <xf numFmtId="164" fontId="0" fillId="3" borderId="1" xfId="0" applyNumberFormat="1" applyFill="1" applyBorder="1" applyAlignment="1">
      <alignment vertical="top"/>
    </xf>
    <xf numFmtId="164" fontId="0" fillId="8" borderId="1" xfId="0" applyNumberFormat="1" applyFill="1" applyBorder="1" applyAlignment="1">
      <alignment horizontal="center" vertical="top"/>
    </xf>
    <xf numFmtId="164" fontId="0" fillId="7" borderId="1" xfId="0" applyNumberFormat="1" applyFill="1" applyBorder="1" applyAlignment="1">
      <alignment vertical="top" wrapText="1"/>
    </xf>
    <xf numFmtId="164" fontId="0" fillId="7" borderId="23" xfId="0" applyNumberFormat="1" applyFill="1" applyBorder="1" applyAlignment="1">
      <alignment vertical="top" wrapText="1"/>
    </xf>
    <xf numFmtId="164" fontId="0" fillId="7" borderId="5" xfId="0" applyNumberFormat="1" applyFill="1" applyBorder="1" applyAlignment="1">
      <alignment vertical="top" wrapText="1"/>
    </xf>
    <xf numFmtId="0" fontId="2" fillId="7" borderId="6" xfId="0" applyFont="1" applyFill="1" applyBorder="1" applyAlignment="1">
      <alignment vertical="top"/>
    </xf>
    <xf numFmtId="0" fontId="0" fillId="7" borderId="7" xfId="0" applyFill="1" applyBorder="1" applyAlignment="1">
      <alignment vertical="top" wrapText="1"/>
    </xf>
    <xf numFmtId="0" fontId="0" fillId="7" borderId="7" xfId="0" applyFill="1" applyBorder="1" applyAlignment="1">
      <alignment vertical="top"/>
    </xf>
    <xf numFmtId="164" fontId="2" fillId="7" borderId="7" xfId="0" applyNumberFormat="1" applyFont="1" applyFill="1" applyBorder="1" applyAlignment="1">
      <alignment vertical="top"/>
    </xf>
    <xf numFmtId="164" fontId="2" fillId="7" borderId="7" xfId="0" applyNumberFormat="1" applyFont="1" applyFill="1" applyBorder="1" applyAlignment="1">
      <alignment vertical="top" wrapText="1"/>
    </xf>
    <xf numFmtId="164" fontId="2" fillId="7" borderId="27" xfId="0" applyNumberFormat="1" applyFont="1" applyFill="1" applyBorder="1" applyAlignment="1">
      <alignment vertical="top" wrapText="1"/>
    </xf>
    <xf numFmtId="0" fontId="2" fillId="7" borderId="7" xfId="0" applyFont="1" applyFill="1" applyBorder="1" applyAlignment="1">
      <alignment vertical="top" wrapText="1"/>
    </xf>
    <xf numFmtId="0" fontId="2" fillId="7" borderId="7" xfId="0" applyFont="1" applyFill="1" applyBorder="1" applyAlignment="1">
      <alignment vertical="top"/>
    </xf>
    <xf numFmtId="0" fontId="2" fillId="7" borderId="3" xfId="0" applyFont="1" applyFill="1" applyBorder="1" applyAlignment="1">
      <alignment vertical="top"/>
    </xf>
    <xf numFmtId="0" fontId="2" fillId="7" borderId="3" xfId="0" applyFont="1" applyFill="1" applyBorder="1" applyAlignment="1">
      <alignment vertical="top" wrapText="1"/>
    </xf>
    <xf numFmtId="0" fontId="2" fillId="7" borderId="36" xfId="0" applyFont="1" applyFill="1" applyBorder="1" applyAlignment="1">
      <alignment vertical="top"/>
    </xf>
    <xf numFmtId="0" fontId="9" fillId="5" borderId="24" xfId="0" applyFont="1" applyFill="1" applyBorder="1" applyAlignment="1">
      <alignment vertical="top"/>
    </xf>
    <xf numFmtId="0" fontId="2" fillId="5" borderId="24" xfId="0" applyFont="1" applyFill="1" applyBorder="1" applyAlignment="1">
      <alignment vertical="top" wrapText="1"/>
    </xf>
    <xf numFmtId="164" fontId="2" fillId="5" borderId="24" xfId="0" applyNumberFormat="1" applyFont="1" applyFill="1" applyBorder="1" applyAlignment="1">
      <alignment vertical="top" wrapText="1"/>
    </xf>
    <xf numFmtId="164" fontId="2" fillId="5" borderId="24" xfId="0" applyNumberFormat="1" applyFont="1" applyFill="1" applyBorder="1" applyAlignment="1">
      <alignment vertical="center" wrapText="1"/>
    </xf>
    <xf numFmtId="164" fontId="2" fillId="5" borderId="15" xfId="0" applyNumberFormat="1" applyFont="1" applyFill="1" applyBorder="1" applyAlignment="1">
      <alignment vertical="center" wrapText="1"/>
    </xf>
    <xf numFmtId="164" fontId="2" fillId="5" borderId="15" xfId="0" applyNumberFormat="1" applyFont="1" applyFill="1" applyBorder="1" applyAlignment="1">
      <alignment vertical="center"/>
    </xf>
    <xf numFmtId="0" fontId="26" fillId="10" borderId="1" xfId="0" applyFont="1" applyFill="1" applyBorder="1"/>
    <xf numFmtId="0" fontId="26" fillId="10" borderId="1" xfId="0" applyFont="1" applyFill="1" applyBorder="1" applyAlignment="1">
      <alignment wrapText="1"/>
    </xf>
    <xf numFmtId="8" fontId="26" fillId="10" borderId="1" xfId="0" applyNumberFormat="1" applyFont="1" applyFill="1" applyBorder="1"/>
    <xf numFmtId="164" fontId="9" fillId="3" borderId="24" xfId="0" applyNumberFormat="1" applyFont="1" applyFill="1" applyBorder="1"/>
    <xf numFmtId="164" fontId="8" fillId="3" borderId="24" xfId="0" applyNumberFormat="1" applyFont="1" applyFill="1" applyBorder="1"/>
    <xf numFmtId="0" fontId="0" fillId="0" borderId="9" xfId="0" applyBorder="1"/>
    <xf numFmtId="0" fontId="0" fillId="0" borderId="7" xfId="0" applyBorder="1"/>
    <xf numFmtId="164" fontId="7" fillId="3" borderId="7" xfId="0" applyNumberFormat="1" applyFont="1" applyFill="1" applyBorder="1"/>
    <xf numFmtId="164" fontId="0" fillId="8" borderId="23" xfId="0" applyNumberFormat="1" applyFill="1" applyBorder="1"/>
    <xf numFmtId="164" fontId="0" fillId="9" borderId="23" xfId="0" applyNumberFormat="1" applyFill="1" applyBorder="1"/>
    <xf numFmtId="164" fontId="13" fillId="4" borderId="1" xfId="0" applyNumberFormat="1" applyFont="1" applyFill="1" applyBorder="1"/>
    <xf numFmtId="0" fontId="0" fillId="4" borderId="1" xfId="0" applyFill="1" applyBorder="1" applyAlignment="1">
      <alignment vertical="top"/>
    </xf>
    <xf numFmtId="0" fontId="0" fillId="4" borderId="1" xfId="0" applyFill="1" applyBorder="1" applyAlignment="1">
      <alignment vertical="top" wrapText="1"/>
    </xf>
    <xf numFmtId="0" fontId="0" fillId="4" borderId="1" xfId="0" quotePrefix="1" applyFill="1" applyBorder="1" applyAlignment="1">
      <alignment vertical="top"/>
    </xf>
    <xf numFmtId="164" fontId="0" fillId="4" borderId="1" xfId="0" applyNumberFormat="1" applyFill="1" applyBorder="1" applyAlignment="1">
      <alignment vertical="top"/>
    </xf>
    <xf numFmtId="0" fontId="0" fillId="4" borderId="24" xfId="0" applyFill="1" applyBorder="1" applyAlignment="1">
      <alignment vertical="top"/>
    </xf>
    <xf numFmtId="0" fontId="0" fillId="4" borderId="23" xfId="0" applyFill="1" applyBorder="1" applyAlignment="1">
      <alignment vertical="top"/>
    </xf>
    <xf numFmtId="164" fontId="0" fillId="3" borderId="1" xfId="0" applyNumberFormat="1" applyFill="1" applyBorder="1" applyAlignment="1">
      <alignment horizontal="center" vertical="top"/>
    </xf>
    <xf numFmtId="164" fontId="0" fillId="4" borderId="23" xfId="0" applyNumberFormat="1" applyFill="1" applyBorder="1" applyAlignment="1">
      <alignment vertical="top"/>
    </xf>
    <xf numFmtId="0" fontId="0" fillId="4" borderId="5" xfId="0" applyFill="1" applyBorder="1" applyAlignment="1">
      <alignment vertical="top"/>
    </xf>
    <xf numFmtId="0" fontId="0" fillId="4" borderId="5" xfId="0" applyFill="1" applyBorder="1" applyAlignment="1">
      <alignment vertical="top" wrapText="1"/>
    </xf>
    <xf numFmtId="164" fontId="0" fillId="4" borderId="5" xfId="0" applyNumberFormat="1" applyFill="1" applyBorder="1" applyAlignment="1">
      <alignment vertical="top"/>
    </xf>
    <xf numFmtId="164" fontId="0" fillId="4" borderId="11" xfId="0" applyNumberFormat="1" applyFill="1" applyBorder="1" applyAlignment="1">
      <alignment vertical="top"/>
    </xf>
    <xf numFmtId="164" fontId="0" fillId="0" borderId="1" xfId="0" applyNumberFormat="1" applyBorder="1" applyAlignment="1">
      <alignment vertical="top"/>
    </xf>
    <xf numFmtId="164" fontId="0" fillId="3" borderId="5" xfId="0" applyNumberFormat="1" applyFill="1" applyBorder="1" applyAlignment="1">
      <alignment vertical="top"/>
    </xf>
    <xf numFmtId="164" fontId="0" fillId="0" borderId="5" xfId="0" applyNumberFormat="1" applyBorder="1" applyAlignment="1">
      <alignment vertical="top"/>
    </xf>
    <xf numFmtId="0" fontId="2" fillId="7" borderId="27" xfId="0" applyFont="1" applyFill="1" applyBorder="1" applyAlignment="1">
      <alignment vertical="top"/>
    </xf>
    <xf numFmtId="14" fontId="0" fillId="0" borderId="0" xfId="0" applyNumberFormat="1"/>
    <xf numFmtId="0" fontId="33" fillId="0" borderId="0" xfId="0" applyFont="1"/>
    <xf numFmtId="0" fontId="34" fillId="0" borderId="0" xfId="0" applyFont="1"/>
    <xf numFmtId="0" fontId="36" fillId="0" borderId="0" xfId="0" applyFont="1"/>
    <xf numFmtId="14" fontId="37" fillId="0" borderId="0" xfId="0" applyNumberFormat="1" applyFont="1"/>
    <xf numFmtId="164" fontId="8" fillId="3" borderId="5" xfId="0" applyNumberFormat="1" applyFont="1" applyFill="1" applyBorder="1"/>
    <xf numFmtId="164" fontId="9" fillId="3" borderId="41" xfId="0" applyNumberFormat="1" applyFont="1" applyFill="1" applyBorder="1"/>
    <xf numFmtId="0" fontId="2" fillId="0" borderId="39" xfId="0" applyFont="1" applyBorder="1"/>
    <xf numFmtId="0" fontId="2" fillId="0" borderId="36" xfId="0" applyFont="1" applyBorder="1"/>
    <xf numFmtId="8" fontId="26" fillId="10" borderId="1" xfId="0" applyNumberFormat="1" applyFont="1" applyFill="1" applyBorder="1" applyAlignment="1">
      <alignment wrapText="1"/>
    </xf>
    <xf numFmtId="0" fontId="7" fillId="9" borderId="1" xfId="0" applyFont="1" applyFill="1" applyBorder="1" applyAlignment="1">
      <alignment horizontal="center"/>
    </xf>
    <xf numFmtId="164" fontId="8" fillId="9" borderId="1" xfId="0" applyNumberFormat="1" applyFont="1" applyFill="1" applyBorder="1" applyAlignment="1">
      <alignment horizontal="center" vertical="center"/>
    </xf>
    <xf numFmtId="0" fontId="8" fillId="9" borderId="24" xfId="0" applyFont="1" applyFill="1" applyBorder="1" applyAlignment="1">
      <alignment wrapText="1"/>
    </xf>
    <xf numFmtId="0" fontId="26" fillId="13" borderId="1" xfId="0" applyFont="1" applyFill="1" applyBorder="1"/>
    <xf numFmtId="8" fontId="13" fillId="10" borderId="24" xfId="0" applyNumberFormat="1" applyFont="1" applyFill="1" applyBorder="1"/>
    <xf numFmtId="8" fontId="13" fillId="10" borderId="1" xfId="0" applyNumberFormat="1" applyFont="1" applyFill="1" applyBorder="1"/>
    <xf numFmtId="0" fontId="13" fillId="10" borderId="1" xfId="0" applyFont="1" applyFill="1" applyBorder="1"/>
    <xf numFmtId="164" fontId="13" fillId="4" borderId="24" xfId="0" applyNumberFormat="1" applyFont="1" applyFill="1" applyBorder="1"/>
    <xf numFmtId="164" fontId="13" fillId="4" borderId="5" xfId="0" applyNumberFormat="1" applyFont="1" applyFill="1" applyBorder="1"/>
    <xf numFmtId="164" fontId="13" fillId="10" borderId="1" xfId="0" applyNumberFormat="1" applyFont="1" applyFill="1" applyBorder="1"/>
    <xf numFmtId="164" fontId="13" fillId="10" borderId="23" xfId="0" applyNumberFormat="1" applyFont="1" applyFill="1" applyBorder="1"/>
    <xf numFmtId="164" fontId="13" fillId="10" borderId="0" xfId="0" applyNumberFormat="1" applyFont="1" applyFill="1"/>
    <xf numFmtId="0" fontId="20" fillId="0" borderId="0" xfId="0" applyFont="1" applyAlignment="1">
      <alignment vertical="top"/>
    </xf>
    <xf numFmtId="0" fontId="2" fillId="7" borderId="44" xfId="0" applyFont="1" applyFill="1" applyBorder="1" applyAlignment="1" applyProtection="1">
      <alignment vertical="top" wrapText="1"/>
      <protection locked="0"/>
    </xf>
    <xf numFmtId="0" fontId="20" fillId="7" borderId="43" xfId="0" applyFont="1" applyFill="1" applyBorder="1" applyAlignment="1" applyProtection="1">
      <alignment vertical="top" wrapText="1"/>
      <protection locked="0"/>
    </xf>
    <xf numFmtId="9" fontId="21" fillId="7" borderId="45" xfId="0" applyNumberFormat="1" applyFont="1" applyFill="1" applyBorder="1" applyAlignment="1">
      <alignment horizontal="left" vertical="top" wrapText="1"/>
    </xf>
    <xf numFmtId="0" fontId="0" fillId="0" borderId="0" xfId="0" applyAlignment="1">
      <alignment horizontal="right" vertical="top" wrapText="1"/>
    </xf>
    <xf numFmtId="0" fontId="20" fillId="7" borderId="44" xfId="0" applyFont="1" applyFill="1" applyBorder="1" applyAlignment="1" applyProtection="1">
      <alignment horizontal="left" vertical="top"/>
      <protection locked="0"/>
    </xf>
    <xf numFmtId="0" fontId="20" fillId="7" borderId="43" xfId="0" applyFont="1" applyFill="1" applyBorder="1" applyAlignment="1" applyProtection="1">
      <alignment horizontal="left" vertical="top"/>
      <protection locked="0"/>
    </xf>
    <xf numFmtId="0" fontId="26" fillId="8" borderId="1" xfId="0" applyFont="1" applyFill="1" applyBorder="1"/>
    <xf numFmtId="8" fontId="26" fillId="8" borderId="1" xfId="0" applyNumberFormat="1" applyFont="1" applyFill="1" applyBorder="1" applyAlignment="1">
      <alignment wrapText="1"/>
    </xf>
    <xf numFmtId="8" fontId="26" fillId="8" borderId="1" xfId="0" applyNumberFormat="1" applyFont="1" applyFill="1" applyBorder="1"/>
    <xf numFmtId="0" fontId="8" fillId="9" borderId="24" xfId="0" applyFont="1" applyFill="1" applyBorder="1"/>
    <xf numFmtId="0" fontId="7" fillId="9" borderId="1" xfId="0" applyFont="1" applyFill="1" applyBorder="1"/>
    <xf numFmtId="0" fontId="13" fillId="14" borderId="1" xfId="0" applyFont="1" applyFill="1" applyBorder="1" applyAlignment="1" applyProtection="1">
      <alignment horizontal="center"/>
      <protection locked="0"/>
    </xf>
    <xf numFmtId="14" fontId="13" fillId="9" borderId="1" xfId="0" applyNumberFormat="1" applyFont="1" applyFill="1" applyBorder="1"/>
    <xf numFmtId="0" fontId="0" fillId="8" borderId="1" xfId="0" applyFill="1" applyBorder="1" applyAlignment="1">
      <alignment vertical="top"/>
    </xf>
    <xf numFmtId="0" fontId="0" fillId="8" borderId="5" xfId="0" applyFill="1" applyBorder="1" applyAlignment="1">
      <alignment vertical="top"/>
    </xf>
    <xf numFmtId="9" fontId="0" fillId="4" borderId="1" xfId="0" applyNumberFormat="1" applyFill="1" applyBorder="1" applyAlignment="1">
      <alignment vertical="top" wrapText="1"/>
    </xf>
    <xf numFmtId="0" fontId="7" fillId="0" borderId="0" xfId="0" applyFont="1"/>
    <xf numFmtId="0" fontId="40" fillId="0" borderId="0" xfId="0" applyFont="1" applyAlignment="1">
      <alignment horizontal="right" vertical="top"/>
    </xf>
    <xf numFmtId="0" fontId="10" fillId="0" borderId="0" xfId="0" applyFont="1" applyAlignment="1">
      <alignment horizontal="right" vertical="top"/>
    </xf>
    <xf numFmtId="0" fontId="22" fillId="0" borderId="0" xfId="0" applyFont="1" applyAlignment="1">
      <alignment vertical="top" wrapText="1"/>
    </xf>
    <xf numFmtId="164" fontId="0" fillId="9" borderId="23" xfId="0" applyNumberFormat="1" applyFill="1" applyBorder="1" applyAlignment="1">
      <alignment vertical="top"/>
    </xf>
    <xf numFmtId="164" fontId="0" fillId="9" borderId="11" xfId="0" applyNumberFormat="1" applyFill="1" applyBorder="1" applyAlignment="1">
      <alignment vertical="top"/>
    </xf>
    <xf numFmtId="0" fontId="0" fillId="9" borderId="1" xfId="0" applyFill="1" applyBorder="1" applyAlignment="1">
      <alignment vertical="top"/>
    </xf>
    <xf numFmtId="0" fontId="0" fillId="9" borderId="5" xfId="0" applyFill="1" applyBorder="1" applyAlignment="1">
      <alignment vertical="top"/>
    </xf>
    <xf numFmtId="164" fontId="41" fillId="4" borderId="2" xfId="0" applyNumberFormat="1" applyFont="1" applyFill="1" applyBorder="1"/>
    <xf numFmtId="164" fontId="8" fillId="9" borderId="1" xfId="0" applyNumberFormat="1" applyFont="1" applyFill="1" applyBorder="1" applyAlignment="1">
      <alignment horizontal="center"/>
    </xf>
    <xf numFmtId="164" fontId="41" fillId="3" borderId="28" xfId="0" applyNumberFormat="1" applyFont="1" applyFill="1" applyBorder="1"/>
    <xf numFmtId="0" fontId="2" fillId="7" borderId="11" xfId="0" applyFont="1" applyFill="1" applyBorder="1" applyAlignment="1">
      <alignment vertical="center"/>
    </xf>
    <xf numFmtId="9" fontId="20" fillId="7" borderId="5" xfId="0" applyNumberFormat="1" applyFont="1" applyFill="1" applyBorder="1" applyAlignment="1">
      <alignment horizontal="center" vertical="center"/>
    </xf>
    <xf numFmtId="0" fontId="2" fillId="0" borderId="24" xfId="0" applyFont="1" applyBorder="1"/>
    <xf numFmtId="164" fontId="0" fillId="8" borderId="15" xfId="0" applyNumberFormat="1" applyFill="1" applyBorder="1"/>
    <xf numFmtId="0" fontId="15" fillId="0" borderId="0" xfId="0" applyFont="1" applyAlignment="1">
      <alignment vertical="top"/>
    </xf>
    <xf numFmtId="0" fontId="43" fillId="0" borderId="0" xfId="0" applyFont="1" applyAlignment="1">
      <alignment horizontal="left" vertical="center" indent="1"/>
    </xf>
    <xf numFmtId="0" fontId="44" fillId="7" borderId="5" xfId="0" applyFont="1" applyFill="1" applyBorder="1" applyAlignment="1">
      <alignment horizontal="center" wrapText="1"/>
    </xf>
    <xf numFmtId="0" fontId="25" fillId="0" borderId="0" xfId="0" applyFont="1" applyAlignment="1">
      <alignment vertical="top" wrapText="1"/>
    </xf>
    <xf numFmtId="0" fontId="25" fillId="6" borderId="23" xfId="0" applyFont="1" applyFill="1" applyBorder="1" applyAlignment="1">
      <alignment vertical="top" wrapText="1"/>
    </xf>
    <xf numFmtId="164" fontId="25" fillId="7" borderId="23" xfId="0" applyNumberFormat="1" applyFont="1" applyFill="1" applyBorder="1" applyAlignment="1">
      <alignment vertical="top" wrapText="1"/>
    </xf>
    <xf numFmtId="164" fontId="25" fillId="7" borderId="11" xfId="0" applyNumberFormat="1" applyFont="1" applyFill="1" applyBorder="1" applyAlignment="1">
      <alignment vertical="top" wrapText="1"/>
    </xf>
    <xf numFmtId="164" fontId="32" fillId="7" borderId="27" xfId="0" applyNumberFormat="1" applyFont="1" applyFill="1" applyBorder="1" applyAlignment="1">
      <alignment vertical="top" wrapText="1"/>
    </xf>
    <xf numFmtId="0" fontId="45" fillId="0" borderId="0" xfId="0" applyFont="1" applyAlignment="1">
      <alignment vertical="top" wrapText="1"/>
    </xf>
    <xf numFmtId="0" fontId="25" fillId="0" borderId="0" xfId="0" applyFont="1" applyAlignment="1">
      <alignment vertical="top"/>
    </xf>
    <xf numFmtId="0" fontId="25" fillId="6" borderId="1" xfId="0" applyFont="1" applyFill="1" applyBorder="1" applyAlignment="1">
      <alignment vertical="top" wrapText="1"/>
    </xf>
    <xf numFmtId="0" fontId="25" fillId="6" borderId="1" xfId="0" applyFont="1" applyFill="1" applyBorder="1" applyAlignment="1">
      <alignment vertical="top"/>
    </xf>
    <xf numFmtId="0" fontId="25" fillId="7" borderId="1" xfId="0" applyFont="1" applyFill="1" applyBorder="1" applyAlignment="1">
      <alignment vertical="top" wrapText="1"/>
    </xf>
    <xf numFmtId="0" fontId="25" fillId="7" borderId="23" xfId="0" applyFont="1" applyFill="1" applyBorder="1" applyAlignment="1">
      <alignment vertical="top" wrapText="1"/>
    </xf>
    <xf numFmtId="0" fontId="25" fillId="7" borderId="5" xfId="0" applyFont="1" applyFill="1" applyBorder="1" applyAlignment="1">
      <alignment vertical="top" wrapText="1"/>
    </xf>
    <xf numFmtId="0" fontId="25" fillId="7" borderId="7" xfId="0" applyFont="1" applyFill="1" applyBorder="1" applyAlignment="1">
      <alignment vertical="top" wrapText="1"/>
    </xf>
    <xf numFmtId="164" fontId="32" fillId="7" borderId="7" xfId="0" applyNumberFormat="1" applyFont="1" applyFill="1" applyBorder="1" applyAlignment="1">
      <alignment vertical="top" wrapText="1"/>
    </xf>
    <xf numFmtId="0" fontId="32" fillId="7" borderId="35" xfId="0" applyFont="1" applyFill="1" applyBorder="1" applyAlignment="1">
      <alignment vertical="top"/>
    </xf>
    <xf numFmtId="164" fontId="25" fillId="9" borderId="23" xfId="0" applyNumberFormat="1" applyFont="1" applyFill="1" applyBorder="1" applyAlignment="1">
      <alignment vertical="top" wrapText="1"/>
    </xf>
    <xf numFmtId="164" fontId="25" fillId="9" borderId="11" xfId="0" applyNumberFormat="1" applyFont="1" applyFill="1" applyBorder="1" applyAlignment="1">
      <alignment vertical="top" wrapText="1"/>
    </xf>
    <xf numFmtId="0" fontId="32" fillId="7" borderId="7" xfId="0" applyFont="1" applyFill="1" applyBorder="1" applyAlignment="1">
      <alignment vertical="top" wrapText="1"/>
    </xf>
    <xf numFmtId="164" fontId="25" fillId="7" borderId="27" xfId="0" applyNumberFormat="1" applyFont="1" applyFill="1" applyBorder="1" applyAlignment="1">
      <alignment vertical="top" wrapText="1"/>
    </xf>
    <xf numFmtId="164" fontId="9" fillId="5" borderId="24" xfId="0" applyNumberFormat="1" applyFont="1" applyFill="1" applyBorder="1" applyAlignment="1">
      <alignment vertical="top"/>
    </xf>
    <xf numFmtId="0" fontId="0" fillId="4" borderId="23" xfId="0" applyFill="1" applyBorder="1" applyAlignment="1">
      <alignment vertical="top" wrapText="1"/>
    </xf>
    <xf numFmtId="164" fontId="0" fillId="4" borderId="23" xfId="0" applyNumberFormat="1" applyFill="1" applyBorder="1" applyAlignment="1">
      <alignment vertical="top" wrapText="1"/>
    </xf>
    <xf numFmtId="164" fontId="0" fillId="4" borderId="11" xfId="0" applyNumberFormat="1" applyFill="1" applyBorder="1" applyAlignment="1">
      <alignment vertical="top" wrapText="1"/>
    </xf>
    <xf numFmtId="0" fontId="2" fillId="7" borderId="36" xfId="0" applyFont="1" applyFill="1" applyBorder="1" applyAlignment="1">
      <alignment vertical="top" wrapText="1"/>
    </xf>
    <xf numFmtId="0" fontId="0" fillId="4" borderId="1" xfId="0" applyFill="1" applyBorder="1" applyAlignment="1">
      <alignment horizontal="center" vertical="center" wrapText="1"/>
    </xf>
    <xf numFmtId="0" fontId="0" fillId="4" borderId="5" xfId="0" applyFill="1" applyBorder="1" applyAlignment="1">
      <alignment horizontal="center" vertical="center" wrapText="1"/>
    </xf>
    <xf numFmtId="0" fontId="0" fillId="4" borderId="1" xfId="0" applyFill="1" applyBorder="1" applyAlignment="1">
      <alignment horizontal="center" vertical="top" wrapText="1"/>
    </xf>
    <xf numFmtId="0" fontId="0" fillId="4" borderId="5" xfId="0" applyFill="1" applyBorder="1" applyAlignment="1">
      <alignment horizontal="center" vertical="top" wrapText="1"/>
    </xf>
    <xf numFmtId="0" fontId="2" fillId="0" borderId="0" xfId="0" applyFont="1" applyAlignment="1">
      <alignment horizontal="left" wrapText="1"/>
    </xf>
    <xf numFmtId="0" fontId="46" fillId="0" borderId="0" xfId="0" applyFont="1"/>
    <xf numFmtId="0" fontId="40" fillId="0" borderId="0" xfId="0" applyFont="1"/>
    <xf numFmtId="0" fontId="46" fillId="0" borderId="0" xfId="0" applyFont="1" applyAlignment="1">
      <alignment vertical="top"/>
    </xf>
    <xf numFmtId="0" fontId="47" fillId="0" borderId="0" xfId="0" applyFont="1" applyAlignment="1">
      <alignment vertical="top"/>
    </xf>
    <xf numFmtId="0" fontId="47" fillId="0" borderId="0" xfId="0" applyFont="1"/>
    <xf numFmtId="0" fontId="7" fillId="9" borderId="5" xfId="0" applyFont="1" applyFill="1" applyBorder="1"/>
    <xf numFmtId="0" fontId="13" fillId="9" borderId="5" xfId="0" applyFont="1" applyFill="1" applyBorder="1"/>
    <xf numFmtId="164" fontId="8" fillId="9" borderId="7" xfId="0" applyNumberFormat="1" applyFont="1" applyFill="1" applyBorder="1" applyAlignment="1">
      <alignment horizontal="center" vertical="center"/>
    </xf>
    <xf numFmtId="0" fontId="8" fillId="9" borderId="2" xfId="0" applyFont="1" applyFill="1" applyBorder="1"/>
    <xf numFmtId="0" fontId="8" fillId="9" borderId="3" xfId="0" applyFont="1" applyFill="1" applyBorder="1"/>
    <xf numFmtId="0" fontId="42" fillId="9" borderId="3" xfId="0" applyFont="1" applyFill="1" applyBorder="1"/>
    <xf numFmtId="0" fontId="23" fillId="0" borderId="0" xfId="0" applyFont="1" applyAlignment="1">
      <alignment wrapText="1"/>
    </xf>
    <xf numFmtId="0" fontId="2" fillId="0" borderId="0" xfId="0" applyFont="1" applyAlignment="1">
      <alignment wrapText="1"/>
    </xf>
    <xf numFmtId="0" fontId="15" fillId="0" borderId="0" xfId="0" applyFont="1"/>
    <xf numFmtId="0" fontId="48" fillId="0" borderId="0" xfId="0" applyFont="1"/>
    <xf numFmtId="0" fontId="7" fillId="9" borderId="1" xfId="0" applyFont="1" applyFill="1" applyBorder="1" applyAlignment="1">
      <alignment vertical="center"/>
    </xf>
    <xf numFmtId="0" fontId="7" fillId="9" borderId="1" xfId="0" applyFont="1" applyFill="1" applyBorder="1" applyAlignment="1">
      <alignment vertical="center" wrapText="1"/>
    </xf>
    <xf numFmtId="164" fontId="7" fillId="9" borderId="1" xfId="0" applyNumberFormat="1" applyFont="1" applyFill="1" applyBorder="1" applyAlignment="1">
      <alignment vertical="center" wrapText="1"/>
    </xf>
    <xf numFmtId="164" fontId="7" fillId="9" borderId="26" xfId="0" applyNumberFormat="1" applyFont="1" applyFill="1" applyBorder="1" applyAlignment="1">
      <alignment vertical="center" wrapText="1"/>
    </xf>
    <xf numFmtId="164" fontId="7" fillId="9" borderId="1" xfId="0" applyNumberFormat="1" applyFont="1" applyFill="1" applyBorder="1" applyAlignment="1">
      <alignment horizontal="center" vertical="center" wrapText="1"/>
    </xf>
    <xf numFmtId="0" fontId="8" fillId="9" borderId="1" xfId="0" applyFont="1" applyFill="1" applyBorder="1" applyAlignment="1">
      <alignment vertical="top"/>
    </xf>
    <xf numFmtId="0" fontId="8" fillId="9" borderId="0" xfId="0" applyFont="1" applyFill="1" applyAlignment="1">
      <alignment horizontal="left" vertical="top" wrapText="1"/>
    </xf>
    <xf numFmtId="0" fontId="8" fillId="9" borderId="1" xfId="0" applyFont="1" applyFill="1" applyBorder="1" applyAlignment="1">
      <alignment horizontal="left" vertical="top" wrapText="1"/>
    </xf>
    <xf numFmtId="164" fontId="0" fillId="7" borderId="1" xfId="0" applyNumberFormat="1" applyFill="1" applyBorder="1"/>
    <xf numFmtId="164" fontId="10" fillId="7" borderId="28" xfId="0" applyNumberFormat="1" applyFont="1" applyFill="1" applyBorder="1"/>
    <xf numFmtId="0" fontId="2" fillId="7" borderId="2" xfId="0" applyFont="1" applyFill="1" applyBorder="1" applyAlignment="1">
      <alignment horizontal="right" vertical="top"/>
    </xf>
    <xf numFmtId="164" fontId="2" fillId="7" borderId="4" xfId="0" applyNumberFormat="1" applyFont="1" applyFill="1" applyBorder="1"/>
    <xf numFmtId="9" fontId="2" fillId="7" borderId="4" xfId="1" applyFont="1" applyFill="1" applyBorder="1"/>
    <xf numFmtId="0" fontId="7" fillId="0" borderId="24" xfId="0" applyFont="1" applyBorder="1"/>
    <xf numFmtId="164" fontId="9" fillId="3" borderId="1" xfId="0" applyNumberFormat="1" applyFont="1" applyFill="1" applyBorder="1"/>
    <xf numFmtId="164" fontId="9" fillId="3" borderId="5" xfId="0" applyNumberFormat="1" applyFont="1" applyFill="1" applyBorder="1"/>
    <xf numFmtId="0" fontId="25" fillId="7" borderId="24" xfId="0" applyFont="1" applyFill="1" applyBorder="1" applyAlignment="1">
      <alignment horizontal="left" vertical="center" wrapText="1"/>
    </xf>
    <xf numFmtId="0" fontId="25" fillId="7" borderId="15" xfId="0" applyFont="1" applyFill="1" applyBorder="1" applyAlignment="1">
      <alignment horizontal="left" vertical="center" wrapText="1"/>
    </xf>
    <xf numFmtId="0" fontId="25" fillId="7" borderId="1" xfId="0" applyFont="1" applyFill="1" applyBorder="1" applyAlignment="1">
      <alignment horizontal="left" vertical="center" wrapText="1"/>
    </xf>
    <xf numFmtId="0" fontId="25" fillId="12" borderId="1" xfId="0" applyFont="1" applyFill="1" applyBorder="1" applyAlignment="1">
      <alignment horizontal="left" vertical="center" wrapText="1"/>
    </xf>
    <xf numFmtId="0" fontId="25" fillId="11" borderId="1" xfId="0" applyFont="1" applyFill="1" applyBorder="1" applyAlignment="1">
      <alignment horizontal="left" vertical="center" wrapText="1"/>
    </xf>
    <xf numFmtId="164" fontId="32" fillId="7" borderId="27" xfId="0" applyNumberFormat="1" applyFont="1" applyFill="1" applyBorder="1" applyAlignment="1">
      <alignment vertical="top"/>
    </xf>
    <xf numFmtId="164" fontId="32" fillId="7" borderId="28" xfId="0" applyNumberFormat="1" applyFont="1" applyFill="1" applyBorder="1" applyAlignment="1">
      <alignment vertical="top"/>
    </xf>
    <xf numFmtId="164" fontId="13" fillId="4" borderId="23" xfId="0" applyNumberFormat="1" applyFont="1" applyFill="1" applyBorder="1"/>
    <xf numFmtId="0" fontId="5" fillId="0" borderId="0" xfId="0" applyFont="1" applyAlignment="1">
      <alignment vertical="top" wrapText="1"/>
    </xf>
    <xf numFmtId="164" fontId="24" fillId="7" borderId="1" xfId="0" applyNumberFormat="1" applyFont="1" applyFill="1" applyBorder="1" applyAlignment="1">
      <alignment wrapText="1"/>
    </xf>
    <xf numFmtId="0" fontId="24" fillId="7" borderId="1" xfId="0" applyFont="1" applyFill="1" applyBorder="1" applyAlignment="1">
      <alignment wrapText="1"/>
    </xf>
    <xf numFmtId="0" fontId="0" fillId="0" borderId="0" xfId="0" applyAlignment="1">
      <alignment wrapText="1"/>
    </xf>
    <xf numFmtId="0" fontId="8" fillId="9" borderId="1" xfId="0" applyFont="1" applyFill="1" applyBorder="1" applyAlignment="1">
      <alignment vertical="top" wrapText="1"/>
    </xf>
    <xf numFmtId="164" fontId="8" fillId="9" borderId="1" xfId="0" applyNumberFormat="1" applyFont="1" applyFill="1" applyBorder="1" applyAlignment="1">
      <alignment vertical="top" wrapText="1"/>
    </xf>
    <xf numFmtId="164" fontId="8" fillId="9" borderId="26" xfId="0" applyNumberFormat="1" applyFont="1" applyFill="1" applyBorder="1" applyAlignment="1">
      <alignment horizontal="center" vertical="top" wrapText="1"/>
    </xf>
    <xf numFmtId="164" fontId="8" fillId="9" borderId="22" xfId="0" applyNumberFormat="1" applyFont="1" applyFill="1" applyBorder="1" applyAlignment="1">
      <alignment horizontal="center" vertical="top" wrapText="1"/>
    </xf>
    <xf numFmtId="0" fontId="10" fillId="3" borderId="1" xfId="0" applyFont="1" applyFill="1" applyBorder="1" applyAlignment="1">
      <alignment horizontal="center"/>
    </xf>
    <xf numFmtId="0" fontId="10" fillId="3" borderId="5" xfId="0" applyFont="1" applyFill="1" applyBorder="1" applyAlignment="1">
      <alignment horizontal="center"/>
    </xf>
    <xf numFmtId="0" fontId="21" fillId="3" borderId="22" xfId="0" applyFont="1" applyFill="1" applyBorder="1" applyAlignment="1">
      <alignment horizontal="center" vertical="center"/>
    </xf>
    <xf numFmtId="9" fontId="21" fillId="3" borderId="42" xfId="0" applyNumberFormat="1" applyFont="1" applyFill="1" applyBorder="1" applyAlignment="1">
      <alignment horizontal="center" vertical="center"/>
    </xf>
    <xf numFmtId="0" fontId="52" fillId="0" borderId="0" xfId="0" applyFont="1"/>
    <xf numFmtId="0" fontId="53" fillId="0" borderId="0" xfId="0" applyFont="1" applyAlignment="1">
      <alignment vertical="top" wrapText="1"/>
    </xf>
    <xf numFmtId="0" fontId="2" fillId="0" borderId="0" xfId="0" applyFont="1" applyAlignment="1" applyProtection="1">
      <alignment horizontal="center" vertical="top" wrapText="1"/>
      <protection locked="0"/>
    </xf>
    <xf numFmtId="164" fontId="24" fillId="7" borderId="1" xfId="0" applyNumberFormat="1" applyFont="1" applyFill="1" applyBorder="1" applyAlignment="1">
      <alignment horizontal="right" wrapText="1"/>
    </xf>
    <xf numFmtId="0" fontId="2" fillId="5" borderId="1" xfId="0" applyFont="1" applyFill="1" applyBorder="1" applyAlignment="1">
      <alignment vertical="top" wrapText="1"/>
    </xf>
    <xf numFmtId="0" fontId="56" fillId="10" borderId="1" xfId="0" applyFont="1" applyFill="1" applyBorder="1" applyAlignment="1">
      <alignment wrapText="1"/>
    </xf>
    <xf numFmtId="49" fontId="13" fillId="4" borderId="23" xfId="0" applyNumberFormat="1" applyFont="1" applyFill="1" applyBorder="1"/>
    <xf numFmtId="49" fontId="13" fillId="4" borderId="11" xfId="0" applyNumberFormat="1" applyFont="1" applyFill="1" applyBorder="1"/>
    <xf numFmtId="49" fontId="41" fillId="4" borderId="2" xfId="0" applyNumberFormat="1" applyFont="1" applyFill="1" applyBorder="1"/>
    <xf numFmtId="164" fontId="41" fillId="9" borderId="7" xfId="0" applyNumberFormat="1" applyFont="1" applyFill="1" applyBorder="1" applyAlignment="1">
      <alignment horizontal="right" vertical="center"/>
    </xf>
    <xf numFmtId="164" fontId="15" fillId="9" borderId="10" xfId="0" applyNumberFormat="1" applyFont="1" applyFill="1" applyBorder="1"/>
    <xf numFmtId="164" fontId="40" fillId="9" borderId="7" xfId="0" applyNumberFormat="1" applyFont="1" applyFill="1" applyBorder="1" applyAlignment="1">
      <alignment horizontal="right" vertical="center"/>
    </xf>
    <xf numFmtId="164" fontId="15" fillId="9" borderId="25" xfId="0" applyNumberFormat="1" applyFont="1" applyFill="1" applyBorder="1"/>
    <xf numFmtId="164" fontId="10" fillId="9" borderId="10" xfId="0" applyNumberFormat="1" applyFont="1" applyFill="1" applyBorder="1"/>
    <xf numFmtId="164" fontId="15" fillId="9" borderId="10" xfId="0" applyNumberFormat="1" applyFont="1" applyFill="1" applyBorder="1" applyAlignment="1">
      <alignment horizontal="left"/>
    </xf>
    <xf numFmtId="164" fontId="10" fillId="9" borderId="25" xfId="0" applyNumberFormat="1" applyFont="1" applyFill="1" applyBorder="1"/>
    <xf numFmtId="164" fontId="40" fillId="9" borderId="35" xfId="0" applyNumberFormat="1" applyFont="1" applyFill="1" applyBorder="1" applyAlignment="1">
      <alignment horizontal="right" vertical="center"/>
    </xf>
    <xf numFmtId="164" fontId="49" fillId="3" borderId="28" xfId="0" applyNumberFormat="1" applyFont="1" applyFill="1" applyBorder="1"/>
    <xf numFmtId="0" fontId="38" fillId="0" borderId="0" xfId="0" applyFont="1" applyAlignment="1">
      <alignment horizontal="left" vertical="top" wrapText="1"/>
    </xf>
    <xf numFmtId="0" fontId="23" fillId="0" borderId="0" xfId="0" applyFont="1" applyAlignment="1">
      <alignment horizontal="left" vertical="top" wrapText="1"/>
    </xf>
    <xf numFmtId="0" fontId="2" fillId="4" borderId="54" xfId="0" applyFont="1" applyFill="1" applyBorder="1" applyAlignment="1" applyProtection="1">
      <alignment horizontal="center" vertical="top" wrapText="1"/>
      <protection locked="0"/>
    </xf>
    <xf numFmtId="0" fontId="2" fillId="4" borderId="55" xfId="0" applyFont="1" applyFill="1" applyBorder="1" applyAlignment="1" applyProtection="1">
      <alignment horizontal="center" vertical="top" wrapText="1"/>
      <protection locked="0"/>
    </xf>
    <xf numFmtId="0" fontId="2" fillId="4" borderId="56" xfId="0" applyFont="1" applyFill="1" applyBorder="1" applyAlignment="1" applyProtection="1">
      <alignment horizontal="center" vertical="top" wrapText="1"/>
      <protection locked="0"/>
    </xf>
    <xf numFmtId="0" fontId="2" fillId="4" borderId="51" xfId="0" applyFont="1" applyFill="1" applyBorder="1" applyAlignment="1" applyProtection="1">
      <alignment horizontal="center" vertical="top" wrapText="1"/>
      <protection locked="0"/>
    </xf>
    <xf numFmtId="0" fontId="2" fillId="4" borderId="53" xfId="0" applyFont="1" applyFill="1" applyBorder="1" applyAlignment="1" applyProtection="1">
      <alignment horizontal="center" vertical="top" wrapText="1"/>
      <protection locked="0"/>
    </xf>
    <xf numFmtId="0" fontId="2" fillId="4" borderId="52" xfId="0" applyFont="1" applyFill="1" applyBorder="1" applyAlignment="1" applyProtection="1">
      <alignment horizontal="center" vertical="top" wrapText="1"/>
      <protection locked="0"/>
    </xf>
    <xf numFmtId="0" fontId="2" fillId="0" borderId="58" xfId="0" applyFont="1" applyBorder="1" applyAlignment="1">
      <alignment horizontal="center" vertical="center" wrapText="1"/>
    </xf>
    <xf numFmtId="0" fontId="2" fillId="0" borderId="59" xfId="0" applyFont="1" applyBorder="1" applyAlignment="1">
      <alignment horizontal="center" vertical="center" wrapText="1"/>
    </xf>
    <xf numFmtId="0" fontId="2" fillId="0" borderId="60" xfId="0" applyFont="1" applyBorder="1" applyAlignment="1">
      <alignment horizontal="center" vertical="center" wrapText="1"/>
    </xf>
    <xf numFmtId="0" fontId="2" fillId="0" borderId="61" xfId="0" applyFont="1" applyBorder="1" applyAlignment="1">
      <alignment horizontal="center" vertical="center" wrapText="1"/>
    </xf>
    <xf numFmtId="0" fontId="2" fillId="0" borderId="0" xfId="0" applyFont="1" applyAlignment="1">
      <alignment horizontal="center" vertical="center" wrapText="1"/>
    </xf>
    <xf numFmtId="0" fontId="2" fillId="0" borderId="62" xfId="0" applyFont="1" applyBorder="1" applyAlignment="1">
      <alignment horizontal="center" vertical="center" wrapText="1"/>
    </xf>
    <xf numFmtId="0" fontId="2" fillId="0" borderId="63" xfId="0" applyFont="1" applyBorder="1" applyAlignment="1">
      <alignment horizontal="center" vertical="center" wrapText="1"/>
    </xf>
    <xf numFmtId="0" fontId="2" fillId="0" borderId="64" xfId="0" applyFont="1" applyBorder="1" applyAlignment="1">
      <alignment horizontal="center" vertical="center" wrapText="1"/>
    </xf>
    <xf numFmtId="0" fontId="2" fillId="0" borderId="65" xfId="0" applyFont="1" applyBorder="1" applyAlignment="1">
      <alignment horizontal="center" vertical="center" wrapText="1"/>
    </xf>
    <xf numFmtId="0" fontId="2" fillId="4" borderId="11" xfId="0" applyFont="1" applyFill="1" applyBorder="1" applyAlignment="1">
      <alignment horizontal="center" vertical="center" wrapText="1"/>
    </xf>
    <xf numFmtId="0" fontId="0" fillId="4" borderId="10" xfId="0" applyFill="1" applyBorder="1" applyAlignment="1">
      <alignment horizontal="center" vertical="center" wrapText="1"/>
    </xf>
    <xf numFmtId="0" fontId="0" fillId="4" borderId="12" xfId="0" applyFill="1" applyBorder="1" applyAlignment="1">
      <alignment horizontal="center" vertical="center" wrapText="1"/>
    </xf>
    <xf numFmtId="0" fontId="0" fillId="4" borderId="13" xfId="0" applyFill="1" applyBorder="1" applyAlignment="1">
      <alignment horizontal="center" vertical="center" wrapText="1"/>
    </xf>
    <xf numFmtId="0" fontId="0" fillId="4" borderId="0" xfId="0" applyFill="1" applyAlignment="1">
      <alignment horizontal="center" vertical="center" wrapText="1"/>
    </xf>
    <xf numFmtId="0" fontId="0" fillId="4" borderId="14" xfId="0" applyFill="1" applyBorder="1" applyAlignment="1">
      <alignment horizontal="center" vertical="center" wrapText="1"/>
    </xf>
    <xf numFmtId="0" fontId="0" fillId="4" borderId="15" xfId="0" applyFill="1" applyBorder="1" applyAlignment="1">
      <alignment horizontal="center" vertical="center" wrapText="1"/>
    </xf>
    <xf numFmtId="0" fontId="0" fillId="4" borderId="16" xfId="0" applyFill="1" applyBorder="1" applyAlignment="1">
      <alignment horizontal="center" vertical="center" wrapText="1"/>
    </xf>
    <xf numFmtId="0" fontId="0" fillId="4" borderId="17" xfId="0" applyFill="1" applyBorder="1" applyAlignment="1">
      <alignment horizontal="center" vertical="center" wrapText="1"/>
    </xf>
    <xf numFmtId="0" fontId="2" fillId="3" borderId="11" xfId="0" applyFont="1" applyFill="1" applyBorder="1" applyAlignment="1">
      <alignment horizontal="center" vertical="center" wrapText="1"/>
    </xf>
    <xf numFmtId="0" fontId="2" fillId="3" borderId="10" xfId="0" applyFont="1" applyFill="1" applyBorder="1" applyAlignment="1">
      <alignment horizontal="center" vertical="center" wrapText="1"/>
    </xf>
    <xf numFmtId="0" fontId="2" fillId="3" borderId="12" xfId="0" applyFont="1" applyFill="1" applyBorder="1" applyAlignment="1">
      <alignment horizontal="center" vertical="center" wrapText="1"/>
    </xf>
    <xf numFmtId="0" fontId="2" fillId="3" borderId="13" xfId="0" applyFont="1" applyFill="1" applyBorder="1" applyAlignment="1">
      <alignment horizontal="center" vertical="center" wrapText="1"/>
    </xf>
    <xf numFmtId="0" fontId="2" fillId="3" borderId="0" xfId="0" applyFont="1" applyFill="1" applyAlignment="1">
      <alignment horizontal="center" vertical="center" wrapText="1"/>
    </xf>
    <xf numFmtId="0" fontId="2" fillId="3" borderId="14" xfId="0" applyFont="1" applyFill="1" applyBorder="1" applyAlignment="1">
      <alignment horizontal="center" vertical="center" wrapText="1"/>
    </xf>
    <xf numFmtId="0" fontId="2" fillId="3" borderId="15" xfId="0" applyFont="1" applyFill="1" applyBorder="1" applyAlignment="1">
      <alignment horizontal="center" vertical="center" wrapText="1"/>
    </xf>
    <xf numFmtId="0" fontId="2" fillId="3" borderId="16" xfId="0" applyFont="1" applyFill="1" applyBorder="1" applyAlignment="1">
      <alignment horizontal="center" vertical="center" wrapText="1"/>
    </xf>
    <xf numFmtId="0" fontId="2" fillId="3" borderId="17" xfId="0" applyFont="1" applyFill="1" applyBorder="1" applyAlignment="1">
      <alignment horizontal="center" vertical="center" wrapText="1"/>
    </xf>
    <xf numFmtId="0" fontId="2" fillId="7" borderId="11" xfId="0" applyFont="1" applyFill="1" applyBorder="1" applyAlignment="1">
      <alignment horizontal="center" vertical="center" wrapText="1"/>
    </xf>
    <xf numFmtId="0" fontId="2" fillId="7" borderId="10" xfId="0" applyFont="1" applyFill="1" applyBorder="1" applyAlignment="1">
      <alignment horizontal="center" vertical="center" wrapText="1"/>
    </xf>
    <xf numFmtId="0" fontId="2" fillId="7" borderId="12" xfId="0" applyFont="1" applyFill="1" applyBorder="1" applyAlignment="1">
      <alignment horizontal="center" vertical="center" wrapText="1"/>
    </xf>
    <xf numFmtId="0" fontId="2" fillId="7" borderId="13" xfId="0" applyFont="1" applyFill="1" applyBorder="1" applyAlignment="1">
      <alignment horizontal="center" vertical="center" wrapText="1"/>
    </xf>
    <xf numFmtId="0" fontId="2" fillId="7" borderId="0" xfId="0" applyFont="1" applyFill="1" applyAlignment="1">
      <alignment horizontal="center" vertical="center" wrapText="1"/>
    </xf>
    <xf numFmtId="0" fontId="2" fillId="7" borderId="14" xfId="0" applyFont="1" applyFill="1" applyBorder="1" applyAlignment="1">
      <alignment horizontal="center" vertical="center" wrapText="1"/>
    </xf>
    <xf numFmtId="0" fontId="2" fillId="7" borderId="15" xfId="0" applyFont="1" applyFill="1" applyBorder="1" applyAlignment="1">
      <alignment horizontal="center" vertical="center" wrapText="1"/>
    </xf>
    <xf numFmtId="0" fontId="2" fillId="7" borderId="16" xfId="0" applyFont="1" applyFill="1" applyBorder="1" applyAlignment="1">
      <alignment horizontal="center" vertical="center" wrapText="1"/>
    </xf>
    <xf numFmtId="0" fontId="2" fillId="7" borderId="17" xfId="0" applyFont="1" applyFill="1" applyBorder="1" applyAlignment="1">
      <alignment horizontal="center" vertical="center" wrapText="1"/>
    </xf>
    <xf numFmtId="0" fontId="2" fillId="7" borderId="5" xfId="0" applyFont="1" applyFill="1" applyBorder="1" applyAlignment="1">
      <alignment horizontal="center" vertical="center" wrapText="1"/>
    </xf>
    <xf numFmtId="0" fontId="2" fillId="7" borderId="24" xfId="0" applyFont="1" applyFill="1" applyBorder="1" applyAlignment="1">
      <alignment horizontal="center" vertical="center" wrapText="1"/>
    </xf>
    <xf numFmtId="164" fontId="15" fillId="9" borderId="11" xfId="0" applyNumberFormat="1" applyFont="1" applyFill="1" applyBorder="1" applyAlignment="1">
      <alignment horizontal="right"/>
    </xf>
    <xf numFmtId="164" fontId="15" fillId="9" borderId="10" xfId="0" applyNumberFormat="1" applyFont="1" applyFill="1" applyBorder="1" applyAlignment="1">
      <alignment horizontal="right"/>
    </xf>
    <xf numFmtId="164" fontId="15" fillId="9" borderId="40" xfId="0" applyNumberFormat="1" applyFont="1" applyFill="1" applyBorder="1" applyAlignment="1">
      <alignment horizontal="right"/>
    </xf>
    <xf numFmtId="0" fontId="10" fillId="3" borderId="46" xfId="0" applyFont="1" applyFill="1" applyBorder="1" applyAlignment="1">
      <alignment horizontal="left" vertical="top"/>
    </xf>
    <xf numFmtId="0" fontId="10" fillId="3" borderId="47" xfId="0" applyFont="1" applyFill="1" applyBorder="1" applyAlignment="1">
      <alignment horizontal="left" vertical="top"/>
    </xf>
    <xf numFmtId="0" fontId="21" fillId="3" borderId="48" xfId="0" applyFont="1" applyFill="1" applyBorder="1" applyAlignment="1">
      <alignment horizontal="left" vertical="top"/>
    </xf>
    <xf numFmtId="0" fontId="21" fillId="3" borderId="49" xfId="0" applyFont="1" applyFill="1" applyBorder="1" applyAlignment="1">
      <alignment horizontal="left" vertical="top"/>
    </xf>
    <xf numFmtId="0" fontId="20" fillId="0" borderId="48" xfId="0" applyFont="1" applyBorder="1" applyAlignment="1">
      <alignment horizontal="left" vertical="top" wrapText="1"/>
    </xf>
    <xf numFmtId="0" fontId="20" fillId="0" borderId="57" xfId="0" applyFont="1" applyBorder="1" applyAlignment="1">
      <alignment horizontal="left" vertical="top" wrapText="1"/>
    </xf>
    <xf numFmtId="0" fontId="20" fillId="0" borderId="49" xfId="0" applyFont="1" applyBorder="1" applyAlignment="1">
      <alignment horizontal="left" vertical="top" wrapText="1"/>
    </xf>
    <xf numFmtId="0" fontId="7" fillId="9" borderId="23" xfId="0" applyFont="1" applyFill="1" applyBorder="1" applyAlignment="1">
      <alignment horizontal="center"/>
    </xf>
    <xf numFmtId="0" fontId="7" fillId="9" borderId="25" xfId="0" applyFont="1" applyFill="1" applyBorder="1" applyAlignment="1">
      <alignment horizontal="center"/>
    </xf>
    <xf numFmtId="0" fontId="7" fillId="9" borderId="26" xfId="0" applyFont="1" applyFill="1" applyBorder="1" applyAlignment="1">
      <alignment horizontal="center"/>
    </xf>
    <xf numFmtId="0" fontId="7" fillId="9" borderId="5" xfId="0" applyFont="1" applyFill="1" applyBorder="1" applyAlignment="1">
      <alignment horizontal="center" vertical="center"/>
    </xf>
    <xf numFmtId="0" fontId="7" fillId="9" borderId="24" xfId="0" applyFont="1" applyFill="1" applyBorder="1" applyAlignment="1">
      <alignment horizontal="center" vertical="center"/>
    </xf>
    <xf numFmtId="164" fontId="15" fillId="9" borderId="29" xfId="0" applyNumberFormat="1" applyFont="1" applyFill="1" applyBorder="1" applyAlignment="1">
      <alignment horizontal="right"/>
    </xf>
    <xf numFmtId="164" fontId="15" fillId="9" borderId="50" xfId="0" applyNumberFormat="1" applyFont="1" applyFill="1" applyBorder="1" applyAlignment="1">
      <alignment horizontal="right"/>
    </xf>
    <xf numFmtId="0" fontId="2" fillId="7" borderId="5" xfId="0" applyFont="1" applyFill="1" applyBorder="1" applyAlignment="1">
      <alignment horizontal="center" vertical="center"/>
    </xf>
    <xf numFmtId="0" fontId="2" fillId="7" borderId="24" xfId="0" applyFont="1" applyFill="1" applyBorder="1" applyAlignment="1">
      <alignment horizontal="center" vertical="center"/>
    </xf>
    <xf numFmtId="0" fontId="1" fillId="2" borderId="5" xfId="0" applyFont="1" applyFill="1" applyBorder="1" applyAlignment="1">
      <alignment horizontal="center" vertical="center" wrapText="1"/>
    </xf>
    <xf numFmtId="0" fontId="1" fillId="2" borderId="24" xfId="0" applyFont="1" applyFill="1" applyBorder="1" applyAlignment="1">
      <alignment horizontal="center" vertical="center" wrapText="1"/>
    </xf>
    <xf numFmtId="0" fontId="7" fillId="9" borderId="5" xfId="0" applyFont="1" applyFill="1" applyBorder="1" applyAlignment="1">
      <alignment horizontal="center" vertical="center" wrapText="1"/>
    </xf>
    <xf numFmtId="0" fontId="7" fillId="9" borderId="24" xfId="0" applyFont="1" applyFill="1" applyBorder="1" applyAlignment="1">
      <alignment horizontal="center" vertical="center" wrapText="1"/>
    </xf>
    <xf numFmtId="0" fontId="0" fillId="0" borderId="0" xfId="0" applyAlignment="1">
      <alignment horizontal="center"/>
    </xf>
    <xf numFmtId="0" fontId="2" fillId="8" borderId="5" xfId="0" applyFont="1" applyFill="1" applyBorder="1" applyAlignment="1">
      <alignment horizontal="center" vertical="center"/>
    </xf>
    <xf numFmtId="0" fontId="2" fillId="8" borderId="24" xfId="0" applyFont="1" applyFill="1" applyBorder="1" applyAlignment="1">
      <alignment horizontal="center" vertical="center"/>
    </xf>
    <xf numFmtId="0" fontId="7" fillId="8" borderId="5" xfId="0" applyFont="1" applyFill="1" applyBorder="1" applyAlignment="1">
      <alignment horizontal="center" vertical="center"/>
    </xf>
    <xf numFmtId="0" fontId="7" fillId="8" borderId="24" xfId="0" applyFont="1" applyFill="1" applyBorder="1" applyAlignment="1">
      <alignment horizontal="center" vertical="center"/>
    </xf>
    <xf numFmtId="0" fontId="51" fillId="9" borderId="51" xfId="2" applyFont="1" applyFill="1" applyBorder="1" applyAlignment="1">
      <alignment horizontal="center" vertical="top"/>
    </xf>
    <xf numFmtId="0" fontId="51" fillId="9" borderId="52" xfId="2" applyFont="1" applyFill="1" applyBorder="1" applyAlignment="1">
      <alignment horizontal="center" vertical="top"/>
    </xf>
    <xf numFmtId="0" fontId="54" fillId="0" borderId="5" xfId="0" applyFont="1" applyBorder="1" applyAlignment="1">
      <alignment horizontal="left" wrapText="1"/>
    </xf>
    <xf numFmtId="0" fontId="2" fillId="0" borderId="24" xfId="0" applyFont="1" applyBorder="1" applyAlignment="1">
      <alignment horizontal="left" wrapText="1"/>
    </xf>
    <xf numFmtId="164" fontId="2" fillId="8" borderId="5" xfId="0" applyNumberFormat="1" applyFont="1" applyFill="1" applyBorder="1" applyAlignment="1">
      <alignment horizontal="right" vertical="center"/>
    </xf>
    <xf numFmtId="164" fontId="2" fillId="8" borderId="24" xfId="0" applyNumberFormat="1" applyFont="1" applyFill="1" applyBorder="1" applyAlignment="1">
      <alignment horizontal="right" vertical="center"/>
    </xf>
    <xf numFmtId="164" fontId="12" fillId="7" borderId="5" xfId="0" applyNumberFormat="1" applyFont="1" applyFill="1" applyBorder="1" applyAlignment="1">
      <alignment horizontal="right" vertical="center" wrapText="1"/>
    </xf>
    <xf numFmtId="164" fontId="12" fillId="7" borderId="24" xfId="0" applyNumberFormat="1" applyFont="1" applyFill="1" applyBorder="1" applyAlignment="1">
      <alignment horizontal="right" vertical="center" wrapText="1"/>
    </xf>
    <xf numFmtId="0" fontId="0" fillId="0" borderId="21" xfId="0" applyBorder="1" applyAlignment="1">
      <alignment horizontal="left" vertical="top" wrapText="1"/>
    </xf>
    <xf numFmtId="0" fontId="0" fillId="0" borderId="19" xfId="0" applyBorder="1" applyAlignment="1">
      <alignment horizontal="left" vertical="top" wrapText="1"/>
    </xf>
    <xf numFmtId="0" fontId="0" fillId="0" borderId="20" xfId="0" applyBorder="1" applyAlignment="1">
      <alignment horizontal="left" vertical="top" wrapText="1"/>
    </xf>
    <xf numFmtId="0" fontId="0" fillId="0" borderId="32" xfId="0" applyBorder="1" applyAlignment="1">
      <alignment horizontal="left" vertical="top" wrapText="1"/>
    </xf>
    <xf numFmtId="0" fontId="0" fillId="0" borderId="0" xfId="0" applyAlignment="1">
      <alignment horizontal="left" vertical="top" wrapText="1"/>
    </xf>
    <xf numFmtId="0" fontId="0" fillId="0" borderId="18" xfId="0" applyBorder="1" applyAlignment="1">
      <alignment horizontal="left" vertical="top" wrapText="1"/>
    </xf>
    <xf numFmtId="0" fontId="10" fillId="3" borderId="2" xfId="0" applyFont="1" applyFill="1" applyBorder="1" applyAlignment="1">
      <alignment horizontal="center" vertical="top" wrapText="1"/>
    </xf>
    <xf numFmtId="0" fontId="10" fillId="3" borderId="4" xfId="0" applyFont="1" applyFill="1" applyBorder="1" applyAlignment="1">
      <alignment horizontal="center" vertical="top" wrapText="1"/>
    </xf>
    <xf numFmtId="0" fontId="20" fillId="7" borderId="2" xfId="0" applyFont="1" applyFill="1" applyBorder="1" applyAlignment="1">
      <alignment horizontal="center" vertical="center"/>
    </xf>
    <xf numFmtId="0" fontId="20" fillId="7" borderId="4" xfId="0" applyFont="1" applyFill="1" applyBorder="1" applyAlignment="1">
      <alignment horizontal="center" vertical="center"/>
    </xf>
    <xf numFmtId="0" fontId="2" fillId="0" borderId="0" xfId="0" applyFont="1" applyAlignment="1">
      <alignment horizontal="left" vertical="top" wrapText="1"/>
    </xf>
    <xf numFmtId="0" fontId="32" fillId="7" borderId="23" xfId="0" applyFont="1" applyFill="1" applyBorder="1" applyAlignment="1">
      <alignment horizontal="center" vertical="top"/>
    </xf>
    <xf numFmtId="0" fontId="32" fillId="7" borderId="25" xfId="0" applyFont="1" applyFill="1" applyBorder="1" applyAlignment="1">
      <alignment horizontal="center" vertical="top"/>
    </xf>
    <xf numFmtId="0" fontId="32" fillId="7" borderId="26" xfId="0" applyFont="1" applyFill="1" applyBorder="1" applyAlignment="1">
      <alignment horizontal="center" vertical="top"/>
    </xf>
    <xf numFmtId="0" fontId="0" fillId="4" borderId="23" xfId="0" applyFill="1" applyBorder="1" applyAlignment="1" applyProtection="1">
      <alignment horizontal="center"/>
      <protection locked="0"/>
    </xf>
    <xf numFmtId="0" fontId="0" fillId="4" borderId="31" xfId="0" applyFill="1" applyBorder="1" applyAlignment="1" applyProtection="1">
      <alignment horizontal="center"/>
      <protection locked="0"/>
    </xf>
    <xf numFmtId="14" fontId="0" fillId="4" borderId="29" xfId="0" applyNumberFormat="1" applyFill="1" applyBorder="1" applyAlignment="1" applyProtection="1">
      <alignment horizontal="center"/>
      <protection locked="0"/>
    </xf>
    <xf numFmtId="14" fontId="0" fillId="4" borderId="30" xfId="0" applyNumberFormat="1" applyFill="1" applyBorder="1" applyAlignment="1" applyProtection="1">
      <alignment horizontal="center"/>
      <protection locked="0"/>
    </xf>
    <xf numFmtId="0" fontId="0" fillId="4" borderId="23" xfId="0" applyFill="1" applyBorder="1" applyAlignment="1" applyProtection="1">
      <alignment horizontal="center" vertical="center"/>
      <protection locked="0"/>
    </xf>
    <xf numFmtId="0" fontId="0" fillId="4" borderId="31" xfId="0" applyFill="1" applyBorder="1" applyAlignment="1" applyProtection="1">
      <alignment horizontal="center" vertical="center"/>
      <protection locked="0"/>
    </xf>
    <xf numFmtId="164" fontId="0" fillId="4" borderId="23" xfId="0" applyNumberFormat="1" applyFill="1" applyBorder="1" applyAlignment="1">
      <alignment horizontal="center" vertical="top"/>
    </xf>
    <xf numFmtId="164" fontId="0" fillId="4" borderId="26" xfId="0" applyNumberFormat="1" applyFill="1" applyBorder="1" applyAlignment="1">
      <alignment horizontal="center" vertical="top"/>
    </xf>
    <xf numFmtId="164" fontId="7" fillId="9" borderId="11" xfId="0" applyNumberFormat="1" applyFont="1" applyFill="1" applyBorder="1" applyAlignment="1">
      <alignment horizontal="center" vertical="center" wrapText="1"/>
    </xf>
    <xf numFmtId="164" fontId="7" fillId="9" borderId="12" xfId="0" applyNumberFormat="1" applyFont="1" applyFill="1" applyBorder="1" applyAlignment="1">
      <alignment horizontal="center" vertical="center" wrapText="1"/>
    </xf>
    <xf numFmtId="164" fontId="2" fillId="5" borderId="37" xfId="0" applyNumberFormat="1" applyFont="1" applyFill="1" applyBorder="1" applyAlignment="1">
      <alignment horizontal="center" vertical="center"/>
    </xf>
    <xf numFmtId="164" fontId="2" fillId="5" borderId="38" xfId="0" applyNumberFormat="1" applyFont="1" applyFill="1" applyBorder="1" applyAlignment="1">
      <alignment horizontal="center" vertical="center"/>
    </xf>
    <xf numFmtId="164" fontId="2" fillId="8" borderId="23" xfId="0" applyNumberFormat="1" applyFont="1" applyFill="1" applyBorder="1" applyAlignment="1">
      <alignment horizontal="center"/>
    </xf>
    <xf numFmtId="164" fontId="2" fillId="8" borderId="31" xfId="0" applyNumberFormat="1" applyFont="1" applyFill="1" applyBorder="1" applyAlignment="1">
      <alignment horizontal="center"/>
    </xf>
    <xf numFmtId="164" fontId="0" fillId="4" borderId="11" xfId="0" applyNumberFormat="1" applyFill="1" applyBorder="1" applyAlignment="1">
      <alignment horizontal="center" vertical="top"/>
    </xf>
    <xf numFmtId="164" fontId="0" fillId="4" borderId="12" xfId="0" applyNumberFormat="1" applyFill="1" applyBorder="1" applyAlignment="1">
      <alignment horizontal="center" vertical="top"/>
    </xf>
  </cellXfs>
  <cellStyles count="3">
    <cellStyle name="Hyperlink" xfId="2" builtinId="8"/>
    <cellStyle name="Normal" xfId="0" builtinId="0"/>
    <cellStyle name="Per cent" xfId="1" builtinId="5"/>
  </cellStyles>
  <dxfs count="21">
    <dxf>
      <fill>
        <patternFill>
          <bgColor rgb="FFFF0000"/>
        </patternFill>
      </fill>
    </dxf>
    <dxf>
      <fill>
        <patternFill>
          <bgColor rgb="FF99CC00"/>
        </patternFill>
      </fill>
    </dxf>
    <dxf>
      <fill>
        <patternFill>
          <bgColor rgb="FFFF0000"/>
        </patternFill>
      </fill>
    </dxf>
    <dxf>
      <fill>
        <patternFill>
          <bgColor rgb="FF92D050"/>
        </patternFill>
      </fill>
    </dxf>
    <dxf>
      <fill>
        <patternFill>
          <bgColor rgb="FF99CC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99CC00"/>
        </patternFill>
      </fill>
    </dxf>
    <dxf>
      <fill>
        <patternFill>
          <bgColor rgb="FFFF0000"/>
        </patternFill>
      </fill>
    </dxf>
    <dxf>
      <fill>
        <patternFill>
          <bgColor rgb="FF92D050"/>
        </patternFill>
      </fill>
    </dxf>
    <dxf>
      <fill>
        <patternFill>
          <bgColor rgb="FF99CC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mruColors>
      <color rgb="FFBFF1FF"/>
      <color rgb="FFFF0000"/>
      <color rgb="FF780046"/>
      <color rgb="FF9E005A"/>
      <color rgb="FF000000"/>
      <color rgb="FF99CC00"/>
      <color rgb="FFFFCC00"/>
      <color rgb="FFAAB400"/>
      <color rgb="FFCCCC00"/>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533400</xdr:colOff>
      <xdr:row>5</xdr:row>
      <xdr:rowOff>76200</xdr:rowOff>
    </xdr:to>
    <xdr:pic>
      <xdr:nvPicPr>
        <xdr:cNvPr id="2" name="Picture 2">
          <a:extLst>
            <a:ext uri="{FF2B5EF4-FFF2-40B4-BE49-F238E27FC236}">
              <a16:creationId xmlns:a16="http://schemas.microsoft.com/office/drawing/2014/main" id="{EFFB95F8-8DB9-484E-96B1-135DCB09AB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143000" cy="1143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6</xdr:col>
      <xdr:colOff>180975</xdr:colOff>
      <xdr:row>0</xdr:row>
      <xdr:rowOff>228600</xdr:rowOff>
    </xdr:from>
    <xdr:to>
      <xdr:col>6</xdr:col>
      <xdr:colOff>1200150</xdr:colOff>
      <xdr:row>3</xdr:row>
      <xdr:rowOff>152400</xdr:rowOff>
    </xdr:to>
    <xdr:sp macro="" textlink="">
      <xdr:nvSpPr>
        <xdr:cNvPr id="2" name="Right Arrow 1">
          <a:extLst>
            <a:ext uri="{FF2B5EF4-FFF2-40B4-BE49-F238E27FC236}">
              <a16:creationId xmlns:a16="http://schemas.microsoft.com/office/drawing/2014/main" id="{0E4EC58E-B0CA-6FE2-EC7B-5C72B9F6B117}"/>
            </a:ext>
          </a:extLst>
        </xdr:cNvPr>
        <xdr:cNvSpPr/>
      </xdr:nvSpPr>
      <xdr:spPr>
        <a:xfrm>
          <a:off x="11887200" y="228600"/>
          <a:ext cx="1019175" cy="504825"/>
        </a:xfrm>
        <a:prstGeom prst="rightArrow">
          <a:avLst/>
        </a:prstGeom>
        <a:solidFill>
          <a:srgbClr val="FF0000"/>
        </a:solidFill>
      </xdr:spPr>
      <xdr:style>
        <a:lnRef idx="2">
          <a:schemeClr val="accent1">
            <a:shade val="15000"/>
          </a:schemeClr>
        </a:lnRef>
        <a:fillRef idx="1">
          <a:schemeClr val="accent1"/>
        </a:fillRef>
        <a:effectRef idx="0">
          <a:schemeClr val="accent1"/>
        </a:effectRef>
        <a:fontRef idx="minor">
          <a:schemeClr val="lt1"/>
        </a:fontRef>
      </xdr:style>
      <xdr:txBody>
        <a:bodyPr spcFirstLastPara="0" vertOverflow="clip" horzOverflow="clip" wrap="square" lIns="91440" tIns="45720" rIns="91440" bIns="45720" rtlCol="0" anchor="t">
          <a:noAutofit/>
        </a:bodyPr>
        <a:lstStyle/>
        <a:p>
          <a:pPr marL="0" indent="0" algn="l"/>
          <a:r>
            <a:rPr lang="en-US" sz="1100" b="1" i="0" u="none" strike="noStrike">
              <a:solidFill>
                <a:schemeClr val="lt1"/>
              </a:solidFill>
              <a:latin typeface="Calibri" panose="020F0502020204030204" pitchFamily="34" charset="0"/>
              <a:ea typeface="Calibri" panose="020F0502020204030204" pitchFamily="34" charset="0"/>
              <a:cs typeface="Calibri" panose="020F0502020204030204" pitchFamily="34" charset="0"/>
            </a:rPr>
            <a:t>Click here</a:t>
          </a:r>
        </a:p>
      </xdr:txBody>
    </xdr:sp>
    <xdr:clientData/>
  </xdr:twoCellAnchor>
</xdr:wsDr>
</file>

<file path=xl/theme/theme1.xml><?xml version="1.0" encoding="utf-8"?>
<a:theme xmlns:a="http://schemas.openxmlformats.org/drawingml/2006/main" name="Office Theme">
  <a:themeElements>
    <a:clrScheme name="NE palette">
      <a:dk1>
        <a:sysClr val="windowText" lastClr="000000"/>
      </a:dk1>
      <a:lt1>
        <a:sysClr val="window" lastClr="FFFFFF"/>
      </a:lt1>
      <a:dk2>
        <a:srgbClr val="44546A"/>
      </a:dk2>
      <a:lt2>
        <a:srgbClr val="E7E6E6"/>
      </a:lt2>
      <a:accent1>
        <a:srgbClr val="780046"/>
      </a:accent1>
      <a:accent2>
        <a:srgbClr val="B3BA00"/>
      </a:accent2>
      <a:accent3>
        <a:srgbClr val="A15817"/>
      </a:accent3>
      <a:accent4>
        <a:srgbClr val="F2AE0F"/>
      </a:accent4>
      <a:accent5>
        <a:srgbClr val="009AC8"/>
      </a:accent5>
      <a:accent6>
        <a:srgbClr val="00AF41"/>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422081-2C0E-4267-9976-064162A3ED61}">
  <sheetPr codeName="Sheet2">
    <tabColor theme="2"/>
  </sheetPr>
  <dimension ref="A1:J47"/>
  <sheetViews>
    <sheetView workbookViewId="0">
      <selection activeCell="B30" sqref="B30"/>
    </sheetView>
  </sheetViews>
  <sheetFormatPr defaultRowHeight="15"/>
  <cols>
    <col min="1" max="1" width="41.5703125" customWidth="1"/>
    <col min="2" max="2" width="15.28515625" customWidth="1"/>
    <col min="6" max="6" width="37" customWidth="1"/>
    <col min="8" max="8" width="28.5703125" customWidth="1"/>
    <col min="10" max="10" width="24" bestFit="1" customWidth="1"/>
  </cols>
  <sheetData>
    <row r="1" spans="1:10" ht="15.75">
      <c r="A1" s="180" t="s">
        <v>0</v>
      </c>
      <c r="F1" s="180" t="s">
        <v>1</v>
      </c>
    </row>
    <row r="2" spans="1:10" ht="15.75">
      <c r="F2" s="2"/>
    </row>
    <row r="3" spans="1:10">
      <c r="A3" s="4" t="s">
        <v>2</v>
      </c>
      <c r="B3" s="4" t="s">
        <v>3</v>
      </c>
      <c r="D3" s="7" t="s">
        <v>4</v>
      </c>
      <c r="F3" s="4" t="s">
        <v>5</v>
      </c>
      <c r="H3" s="4" t="s">
        <v>6</v>
      </c>
      <c r="J3" s="4" t="s">
        <v>7</v>
      </c>
    </row>
    <row r="4" spans="1:10">
      <c r="A4" s="11" t="s">
        <v>8</v>
      </c>
      <c r="B4" t="s">
        <v>9</v>
      </c>
      <c r="D4" s="6" t="s">
        <v>10</v>
      </c>
      <c r="F4" t="s">
        <v>11</v>
      </c>
      <c r="H4" t="s">
        <v>12</v>
      </c>
      <c r="J4" t="s">
        <v>13</v>
      </c>
    </row>
    <row r="5" spans="1:10">
      <c r="A5" t="s">
        <v>14</v>
      </c>
      <c r="B5" t="s">
        <v>15</v>
      </c>
      <c r="D5" s="6" t="s">
        <v>16</v>
      </c>
      <c r="F5" t="s">
        <v>17</v>
      </c>
      <c r="H5" t="s">
        <v>18</v>
      </c>
      <c r="J5" t="s">
        <v>19</v>
      </c>
    </row>
    <row r="6" spans="1:10">
      <c r="A6" t="s">
        <v>20</v>
      </c>
      <c r="B6" t="s">
        <v>9</v>
      </c>
      <c r="D6" s="6" t="s">
        <v>21</v>
      </c>
      <c r="F6" t="s">
        <v>22</v>
      </c>
      <c r="H6" t="s">
        <v>23</v>
      </c>
      <c r="J6" t="s">
        <v>24</v>
      </c>
    </row>
    <row r="7" spans="1:10">
      <c r="A7" t="s">
        <v>25</v>
      </c>
      <c r="B7" t="s">
        <v>15</v>
      </c>
      <c r="D7" s="6"/>
      <c r="F7" t="s">
        <v>26</v>
      </c>
      <c r="J7" t="s">
        <v>27</v>
      </c>
    </row>
    <row r="8" spans="1:10">
      <c r="A8" t="s">
        <v>28</v>
      </c>
      <c r="B8" t="s">
        <v>9</v>
      </c>
      <c r="D8" s="7" t="s">
        <v>29</v>
      </c>
      <c r="F8" t="s">
        <v>30</v>
      </c>
      <c r="H8" s="4" t="s">
        <v>31</v>
      </c>
      <c r="J8" t="s">
        <v>32</v>
      </c>
    </row>
    <row r="9" spans="1:10">
      <c r="A9" t="s">
        <v>33</v>
      </c>
      <c r="B9" t="s">
        <v>15</v>
      </c>
      <c r="D9" s="6">
        <v>1</v>
      </c>
      <c r="F9" t="s">
        <v>34</v>
      </c>
      <c r="H9" s="13">
        <v>500</v>
      </c>
      <c r="J9" t="s">
        <v>35</v>
      </c>
    </row>
    <row r="10" spans="1:10">
      <c r="A10" t="s">
        <v>36</v>
      </c>
      <c r="B10" t="s">
        <v>15</v>
      </c>
      <c r="D10" s="6">
        <v>2</v>
      </c>
      <c r="J10" t="s">
        <v>34</v>
      </c>
    </row>
    <row r="11" spans="1:10">
      <c r="A11" t="s">
        <v>37</v>
      </c>
      <c r="B11" t="s">
        <v>15</v>
      </c>
      <c r="D11" s="6">
        <v>3</v>
      </c>
      <c r="F11" s="4" t="s">
        <v>38</v>
      </c>
      <c r="H11" s="4" t="s">
        <v>39</v>
      </c>
    </row>
    <row r="12" spans="1:10">
      <c r="A12" t="s">
        <v>40</v>
      </c>
      <c r="B12" t="s">
        <v>15</v>
      </c>
      <c r="D12" s="6">
        <v>4</v>
      </c>
      <c r="F12" s="25" t="s">
        <v>41</v>
      </c>
      <c r="H12" t="s">
        <v>12</v>
      </c>
    </row>
    <row r="13" spans="1:10">
      <c r="A13" t="s">
        <v>42</v>
      </c>
      <c r="B13" t="s">
        <v>9</v>
      </c>
      <c r="F13" s="25" t="s">
        <v>43</v>
      </c>
      <c r="H13" t="s">
        <v>44</v>
      </c>
    </row>
    <row r="14" spans="1:10">
      <c r="A14" t="s">
        <v>45</v>
      </c>
      <c r="B14" t="s">
        <v>9</v>
      </c>
      <c r="F14" s="25" t="s">
        <v>11</v>
      </c>
      <c r="H14" t="s">
        <v>23</v>
      </c>
    </row>
    <row r="15" spans="1:10">
      <c r="A15" t="s">
        <v>46</v>
      </c>
      <c r="B15" t="s">
        <v>15</v>
      </c>
      <c r="F15" s="25" t="s">
        <v>47</v>
      </c>
    </row>
    <row r="16" spans="1:10">
      <c r="A16" s="11" t="s">
        <v>48</v>
      </c>
      <c r="B16" t="s">
        <v>9</v>
      </c>
      <c r="F16" s="25" t="s">
        <v>49</v>
      </c>
    </row>
    <row r="17" spans="1:8">
      <c r="A17" t="s">
        <v>50</v>
      </c>
      <c r="B17" t="s">
        <v>9</v>
      </c>
      <c r="F17" s="25" t="s">
        <v>26</v>
      </c>
      <c r="H17" s="4" t="s">
        <v>51</v>
      </c>
    </row>
    <row r="18" spans="1:8">
      <c r="A18" s="11" t="s">
        <v>52</v>
      </c>
      <c r="B18" t="s">
        <v>9</v>
      </c>
      <c r="F18" s="25" t="s">
        <v>34</v>
      </c>
      <c r="H18" t="s">
        <v>53</v>
      </c>
    </row>
    <row r="19" spans="1:8">
      <c r="A19" t="s">
        <v>54</v>
      </c>
      <c r="B19" t="s">
        <v>15</v>
      </c>
      <c r="F19" s="25" t="s">
        <v>55</v>
      </c>
      <c r="G19" s="21"/>
      <c r="H19" t="s">
        <v>56</v>
      </c>
    </row>
    <row r="20" spans="1:8">
      <c r="A20" t="s">
        <v>57</v>
      </c>
      <c r="B20" t="s">
        <v>15</v>
      </c>
      <c r="F20" s="24"/>
      <c r="G20" s="22"/>
      <c r="H20" t="s">
        <v>58</v>
      </c>
    </row>
    <row r="21" spans="1:8">
      <c r="A21" t="s">
        <v>59</v>
      </c>
      <c r="B21" t="s">
        <v>9</v>
      </c>
      <c r="F21" s="4" t="s">
        <v>60</v>
      </c>
      <c r="G21" s="22"/>
      <c r="H21" s="22" t="s">
        <v>61</v>
      </c>
    </row>
    <row r="22" spans="1:8">
      <c r="A22" s="11" t="s">
        <v>62</v>
      </c>
      <c r="B22" t="s">
        <v>9</v>
      </c>
      <c r="F22" t="s">
        <v>63</v>
      </c>
      <c r="G22" s="22"/>
      <c r="H22" t="s">
        <v>64</v>
      </c>
    </row>
    <row r="23" spans="1:8">
      <c r="A23" t="s">
        <v>65</v>
      </c>
      <c r="B23" t="s">
        <v>9</v>
      </c>
      <c r="F23" t="s">
        <v>66</v>
      </c>
      <c r="G23" s="22"/>
      <c r="H23" t="s">
        <v>67</v>
      </c>
    </row>
    <row r="24" spans="1:8">
      <c r="A24" s="11" t="s">
        <v>68</v>
      </c>
      <c r="B24" t="s">
        <v>15</v>
      </c>
      <c r="F24" t="s">
        <v>69</v>
      </c>
      <c r="G24" s="22"/>
      <c r="H24" t="s">
        <v>70</v>
      </c>
    </row>
    <row r="25" spans="1:8">
      <c r="A25" t="s">
        <v>71</v>
      </c>
      <c r="B25" t="s">
        <v>9</v>
      </c>
      <c r="F25" t="s">
        <v>72</v>
      </c>
      <c r="G25" s="22"/>
      <c r="H25" s="22" t="s">
        <v>73</v>
      </c>
    </row>
    <row r="26" spans="1:8">
      <c r="A26" t="s">
        <v>74</v>
      </c>
      <c r="B26" t="s">
        <v>9</v>
      </c>
      <c r="F26" t="s">
        <v>75</v>
      </c>
      <c r="G26" s="22"/>
      <c r="H26" t="s">
        <v>76</v>
      </c>
    </row>
    <row r="27" spans="1:8">
      <c r="F27" t="s">
        <v>77</v>
      </c>
      <c r="H27" t="s">
        <v>78</v>
      </c>
    </row>
    <row r="28" spans="1:8">
      <c r="F28" s="25" t="s">
        <v>34</v>
      </c>
      <c r="H28" t="s">
        <v>79</v>
      </c>
    </row>
    <row r="29" spans="1:8">
      <c r="A29" s="4" t="s">
        <v>80</v>
      </c>
      <c r="F29" t="s">
        <v>55</v>
      </c>
    </row>
    <row r="30" spans="1:8">
      <c r="A30" t="s">
        <v>81</v>
      </c>
    </row>
    <row r="31" spans="1:8">
      <c r="A31" t="s">
        <v>82</v>
      </c>
    </row>
    <row r="32" spans="1:8">
      <c r="F32" s="4" t="s">
        <v>83</v>
      </c>
    </row>
    <row r="33" spans="6:6">
      <c r="F33" t="s">
        <v>84</v>
      </c>
    </row>
    <row r="34" spans="6:6">
      <c r="F34" t="s">
        <v>85</v>
      </c>
    </row>
    <row r="35" spans="6:6">
      <c r="F35" s="25" t="s">
        <v>34</v>
      </c>
    </row>
    <row r="38" spans="6:6">
      <c r="F38" s="4" t="s">
        <v>86</v>
      </c>
    </row>
    <row r="39" spans="6:6">
      <c r="F39" t="s">
        <v>87</v>
      </c>
    </row>
    <row r="40" spans="6:6">
      <c r="F40" t="s">
        <v>88</v>
      </c>
    </row>
    <row r="41" spans="6:6">
      <c r="F41" t="s">
        <v>89</v>
      </c>
    </row>
    <row r="42" spans="6:6">
      <c r="F42" t="s">
        <v>90</v>
      </c>
    </row>
    <row r="43" spans="6:6">
      <c r="F43" t="s">
        <v>91</v>
      </c>
    </row>
    <row r="44" spans="6:6">
      <c r="F44" t="s">
        <v>92</v>
      </c>
    </row>
    <row r="45" spans="6:6">
      <c r="F45" s="25" t="s">
        <v>34</v>
      </c>
    </row>
    <row r="46" spans="6:6">
      <c r="F46" t="s">
        <v>55</v>
      </c>
    </row>
    <row r="47" spans="6:6" ht="15.75">
      <c r="F47" s="26"/>
    </row>
  </sheetData>
  <sortState xmlns:xlrd2="http://schemas.microsoft.com/office/spreadsheetml/2017/richdata2" ref="A5:A27">
    <sortCondition ref="A4:A27"/>
  </sortState>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8F06E4-6174-4E59-BCC3-F42DED6E04FE}">
  <sheetPr codeName="Sheet4"/>
  <dimension ref="A1:J41"/>
  <sheetViews>
    <sheetView workbookViewId="0">
      <selection activeCell="C23" sqref="C23"/>
    </sheetView>
  </sheetViews>
  <sheetFormatPr defaultColWidth="8.7109375" defaultRowHeight="15"/>
  <cols>
    <col min="1" max="1" width="6.5703125" style="5" customWidth="1"/>
    <col min="2" max="2" width="21.85546875" style="5" bestFit="1" customWidth="1"/>
    <col min="3" max="3" width="47.140625" style="10" customWidth="1"/>
    <col min="4" max="4" width="9.140625" style="5" customWidth="1"/>
    <col min="5" max="5" width="16.42578125" style="5" customWidth="1"/>
    <col min="6" max="6" width="15.140625" style="5" customWidth="1"/>
    <col min="7" max="7" width="13.42578125" style="5" customWidth="1"/>
    <col min="8" max="8" width="8.7109375" style="5"/>
    <col min="9" max="9" width="26" style="5" customWidth="1"/>
    <col min="10" max="10" width="10" style="5" customWidth="1"/>
    <col min="11" max="11" width="8.7109375" style="5"/>
    <col min="12" max="12" width="9.5703125" style="5" customWidth="1"/>
    <col min="13" max="16384" width="8.7109375" style="5"/>
  </cols>
  <sheetData>
    <row r="1" spans="1:9" ht="21">
      <c r="A1" s="181" t="s">
        <v>93</v>
      </c>
    </row>
    <row r="2" spans="1:9" ht="18.75">
      <c r="A2" s="182" t="s">
        <v>94</v>
      </c>
    </row>
    <row r="4" spans="1:9">
      <c r="A4" s="39"/>
      <c r="B4" s="39" t="s">
        <v>95</v>
      </c>
      <c r="C4" s="116" t="s">
        <v>96</v>
      </c>
      <c r="E4" s="126"/>
      <c r="F4" s="103" t="s">
        <v>4</v>
      </c>
      <c r="G4" s="103" t="s">
        <v>29</v>
      </c>
      <c r="I4" s="103" t="s">
        <v>97</v>
      </c>
    </row>
    <row r="5" spans="1:9">
      <c r="A5" s="39"/>
      <c r="B5" s="39" t="s">
        <v>98</v>
      </c>
      <c r="C5" s="116" t="s">
        <v>99</v>
      </c>
      <c r="E5" s="103" t="s">
        <v>100</v>
      </c>
      <c r="F5" s="127" t="s">
        <v>10</v>
      </c>
      <c r="G5" s="127">
        <v>2</v>
      </c>
      <c r="I5" s="128"/>
    </row>
    <row r="6" spans="1:9" ht="16.5" customHeight="1">
      <c r="A6" s="39"/>
      <c r="B6" s="39" t="s">
        <v>101</v>
      </c>
      <c r="C6" s="116" t="s">
        <v>102</v>
      </c>
      <c r="E6" s="103" t="s">
        <v>103</v>
      </c>
      <c r="F6" s="127" t="s">
        <v>10</v>
      </c>
      <c r="G6" s="127">
        <v>3</v>
      </c>
      <c r="I6" s="128"/>
    </row>
    <row r="7" spans="1:9">
      <c r="A7" s="39"/>
      <c r="B7" s="39" t="s">
        <v>104</v>
      </c>
      <c r="C7" s="117" t="s">
        <v>105</v>
      </c>
      <c r="E7" s="103" t="s">
        <v>106</v>
      </c>
      <c r="F7" s="127" t="s">
        <v>10</v>
      </c>
      <c r="G7" s="127">
        <v>4</v>
      </c>
      <c r="I7" s="128"/>
    </row>
    <row r="8" spans="1:9" ht="15.75">
      <c r="A8" s="39"/>
      <c r="B8" s="39" t="s">
        <v>107</v>
      </c>
      <c r="C8" s="118">
        <f>'Budget Plan'!B58</f>
        <v>0.90902700243973034</v>
      </c>
      <c r="E8" s="103" t="s">
        <v>108</v>
      </c>
      <c r="F8" s="127" t="s">
        <v>16</v>
      </c>
      <c r="G8" s="127">
        <v>1</v>
      </c>
      <c r="I8" s="128"/>
    </row>
    <row r="9" spans="1:9">
      <c r="A9" s="39"/>
      <c r="B9" s="39"/>
      <c r="E9" s="103" t="s">
        <v>109</v>
      </c>
      <c r="F9" s="127" t="s">
        <v>16</v>
      </c>
      <c r="G9" s="127">
        <v>2</v>
      </c>
      <c r="I9" s="128"/>
    </row>
    <row r="10" spans="1:9">
      <c r="A10" s="39"/>
      <c r="C10" s="119"/>
      <c r="E10" s="103" t="s">
        <v>110</v>
      </c>
      <c r="F10" s="127" t="s">
        <v>16</v>
      </c>
      <c r="G10" s="127">
        <v>3</v>
      </c>
      <c r="I10" s="128"/>
    </row>
    <row r="11" spans="1:9">
      <c r="A11" s="39"/>
      <c r="B11" s="115" t="s">
        <v>111</v>
      </c>
      <c r="C11" s="5"/>
      <c r="E11" s="103" t="s">
        <v>112</v>
      </c>
      <c r="F11" s="127" t="s">
        <v>16</v>
      </c>
      <c r="G11" s="127">
        <v>4</v>
      </c>
      <c r="I11" s="128"/>
    </row>
    <row r="12" spans="1:9">
      <c r="B12" s="5" t="s">
        <v>113</v>
      </c>
      <c r="C12" s="120">
        <v>123456789</v>
      </c>
      <c r="E12" s="103" t="s">
        <v>114</v>
      </c>
      <c r="F12" s="127" t="s">
        <v>21</v>
      </c>
      <c r="G12" s="127">
        <v>1</v>
      </c>
      <c r="I12" s="128"/>
    </row>
    <row r="13" spans="1:9">
      <c r="A13" s="39"/>
      <c r="B13" s="5" t="s">
        <v>115</v>
      </c>
      <c r="C13" s="120">
        <v>987654321</v>
      </c>
      <c r="E13" s="103" t="s">
        <v>116</v>
      </c>
      <c r="F13" s="127" t="s">
        <v>21</v>
      </c>
      <c r="G13" s="127">
        <v>2</v>
      </c>
      <c r="I13" s="128"/>
    </row>
    <row r="14" spans="1:9" ht="15" customHeight="1">
      <c r="B14" s="5" t="s">
        <v>117</v>
      </c>
      <c r="C14" s="121">
        <v>456123789</v>
      </c>
      <c r="E14" s="103" t="s">
        <v>118</v>
      </c>
      <c r="F14" s="127" t="s">
        <v>21</v>
      </c>
      <c r="G14" s="127">
        <v>3</v>
      </c>
      <c r="I14" s="128"/>
    </row>
    <row r="15" spans="1:9">
      <c r="C15" s="5"/>
      <c r="E15" s="103" t="s">
        <v>119</v>
      </c>
      <c r="F15" s="127" t="s">
        <v>21</v>
      </c>
      <c r="G15" s="127">
        <v>4</v>
      </c>
      <c r="I15" s="128"/>
    </row>
    <row r="16" spans="1:9">
      <c r="C16" s="5"/>
    </row>
    <row r="17" spans="3:3">
      <c r="C17" s="5"/>
    </row>
    <row r="18" spans="3:3">
      <c r="C18" s="5"/>
    </row>
    <row r="19" spans="3:3">
      <c r="C19" s="5"/>
    </row>
    <row r="20" spans="3:3">
      <c r="C20" s="5"/>
    </row>
    <row r="21" spans="3:3">
      <c r="C21" s="5"/>
    </row>
    <row r="32" spans="3:3" ht="14.45" customHeight="1"/>
    <row r="33" spans="2:10" ht="32.25" customHeight="1"/>
    <row r="40" spans="2:10" ht="15" customHeight="1"/>
    <row r="41" spans="2:10">
      <c r="B41" s="29"/>
      <c r="C41" s="29"/>
      <c r="D41" s="29"/>
      <c r="E41" s="29"/>
      <c r="F41" s="29"/>
      <c r="G41" s="29"/>
      <c r="H41" s="29"/>
      <c r="I41" s="29"/>
      <c r="J41" s="29"/>
    </row>
  </sheetData>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C34D7045-D1E3-40C9-AB58-6E66F1E0D80F}">
          <x14:formula1>
            <xm:f>'Source data'!$D$4:$D$6</xm:f>
          </x14:formula1>
          <xm:sqref>F5:F15</xm:sqref>
        </x14:dataValidation>
        <x14:dataValidation type="list" allowBlank="1" showInputMessage="1" showErrorMessage="1" xr:uid="{B7BE2851-09B5-4BC7-83B1-6DC2BA608CB2}">
          <x14:formula1>
            <xm:f>'Source data'!$D$9:$D$12</xm:f>
          </x14:formula1>
          <xm:sqref>G5:G15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9C3AE8-272F-484E-89BD-4F0D793280AA}">
  <sheetPr>
    <tabColor rgb="FFBFF1FF"/>
  </sheetPr>
  <dimension ref="A1:S33"/>
  <sheetViews>
    <sheetView zoomScaleNormal="100" workbookViewId="0">
      <selection activeCell="X11" sqref="X11"/>
    </sheetView>
  </sheetViews>
  <sheetFormatPr defaultRowHeight="15"/>
  <cols>
    <col min="8" max="8" width="9.140625" customWidth="1"/>
  </cols>
  <sheetData>
    <row r="1" spans="1:19" ht="21">
      <c r="A1" s="1" t="s">
        <v>120</v>
      </c>
      <c r="C1" s="179" t="s">
        <v>121</v>
      </c>
    </row>
    <row r="2" spans="1:19" ht="15.75">
      <c r="C2" s="23"/>
      <c r="N2" s="11"/>
    </row>
    <row r="3" spans="1:19" ht="15.75" customHeight="1">
      <c r="C3" s="193" t="s">
        <v>122</v>
      </c>
      <c r="D3" s="192"/>
      <c r="E3" s="192"/>
      <c r="R3" s="190"/>
      <c r="S3" s="190"/>
    </row>
    <row r="4" spans="1:19" ht="15.75" customHeight="1">
      <c r="C4" s="248" t="s">
        <v>123</v>
      </c>
      <c r="D4" s="249"/>
      <c r="E4" s="249"/>
      <c r="F4" s="249"/>
      <c r="G4" s="249"/>
      <c r="H4" s="249"/>
      <c r="I4" s="249"/>
      <c r="J4" s="249"/>
      <c r="K4" s="249"/>
      <c r="L4" s="249"/>
      <c r="M4" s="249"/>
      <c r="N4" s="249"/>
      <c r="O4" s="249"/>
      <c r="P4" s="249"/>
      <c r="Q4" s="249"/>
      <c r="R4" s="190"/>
      <c r="S4" s="190"/>
    </row>
    <row r="5" spans="1:19" ht="15.75" customHeight="1">
      <c r="R5" s="27"/>
      <c r="S5" s="27"/>
    </row>
    <row r="6" spans="1:19" ht="21" customHeight="1">
      <c r="C6" s="248" t="s">
        <v>124</v>
      </c>
      <c r="D6" s="248"/>
      <c r="E6" s="248"/>
      <c r="F6" s="248"/>
      <c r="G6" s="248"/>
      <c r="H6" s="248"/>
      <c r="I6" s="248"/>
      <c r="J6" s="248"/>
      <c r="K6" s="248"/>
      <c r="L6" s="248"/>
      <c r="M6" s="248"/>
      <c r="N6" s="248"/>
      <c r="O6" s="248"/>
      <c r="P6" s="248"/>
      <c r="Q6" s="248"/>
      <c r="R6" s="190"/>
      <c r="S6" s="190"/>
    </row>
    <row r="7" spans="1:19" ht="15.75">
      <c r="C7" s="248"/>
      <c r="D7" s="248"/>
      <c r="E7" s="248"/>
      <c r="F7" s="248"/>
      <c r="G7" s="248"/>
      <c r="H7" s="248"/>
      <c r="I7" s="248"/>
      <c r="J7" s="248"/>
      <c r="K7" s="248"/>
      <c r="L7" s="248"/>
      <c r="M7" s="248"/>
      <c r="N7" s="248"/>
      <c r="O7" s="248"/>
      <c r="P7" s="248"/>
      <c r="Q7" s="248"/>
      <c r="R7" s="190"/>
      <c r="S7" s="190"/>
    </row>
    <row r="9" spans="1:19" ht="15" customHeight="1">
      <c r="A9" s="4"/>
      <c r="B9" s="178"/>
      <c r="C9" s="9" t="s">
        <v>125</v>
      </c>
      <c r="D9" s="191"/>
      <c r="E9" s="191"/>
      <c r="F9" s="191"/>
      <c r="G9" s="191"/>
      <c r="H9" s="191"/>
      <c r="I9" s="191"/>
      <c r="J9" s="191"/>
      <c r="K9" s="191"/>
      <c r="L9" s="191"/>
      <c r="M9" s="191"/>
      <c r="N9" s="191"/>
      <c r="O9" s="191"/>
      <c r="P9" s="191"/>
      <c r="Q9" s="191"/>
    </row>
    <row r="11" spans="1:19" ht="15" customHeight="1">
      <c r="C11" s="265" t="s">
        <v>126</v>
      </c>
      <c r="D11" s="266"/>
      <c r="E11" s="267"/>
      <c r="G11" s="274" t="s">
        <v>127</v>
      </c>
      <c r="H11" s="275"/>
      <c r="I11" s="276"/>
      <c r="K11" s="256" t="s">
        <v>128</v>
      </c>
      <c r="L11" s="257"/>
      <c r="M11" s="258"/>
      <c r="O11" s="283" t="s">
        <v>129</v>
      </c>
      <c r="P11" s="284"/>
      <c r="Q11" s="285"/>
    </row>
    <row r="12" spans="1:19">
      <c r="C12" s="268"/>
      <c r="D12" s="269"/>
      <c r="E12" s="270"/>
      <c r="G12" s="277"/>
      <c r="H12" s="278"/>
      <c r="I12" s="279"/>
      <c r="K12" s="259"/>
      <c r="L12" s="260"/>
      <c r="M12" s="261"/>
      <c r="O12" s="286"/>
      <c r="P12" s="287"/>
      <c r="Q12" s="288"/>
    </row>
    <row r="13" spans="1:19">
      <c r="C13" s="271"/>
      <c r="D13" s="272"/>
      <c r="E13" s="273"/>
      <c r="G13" s="277"/>
      <c r="H13" s="278"/>
      <c r="I13" s="279"/>
      <c r="K13" s="262"/>
      <c r="L13" s="263"/>
      <c r="M13" s="264"/>
      <c r="O13" s="289"/>
      <c r="P13" s="290"/>
      <c r="Q13" s="291"/>
    </row>
    <row r="14" spans="1:19">
      <c r="G14" s="280"/>
      <c r="H14" s="281"/>
      <c r="I14" s="282"/>
    </row>
    <row r="16" spans="1:19">
      <c r="B16" s="4">
        <v>1</v>
      </c>
      <c r="C16" s="39" t="s">
        <v>130</v>
      </c>
      <c r="E16" s="12"/>
      <c r="F16" s="12"/>
      <c r="G16" s="250" t="s">
        <v>131</v>
      </c>
      <c r="H16" s="251"/>
      <c r="I16" s="252"/>
      <c r="J16" s="12"/>
      <c r="K16" s="12"/>
      <c r="L16" s="12"/>
      <c r="M16" s="12"/>
      <c r="N16" s="12"/>
      <c r="O16" s="12"/>
      <c r="P16" s="12"/>
      <c r="Q16" s="12"/>
    </row>
    <row r="17" spans="2:17">
      <c r="C17" s="39" t="s">
        <v>132</v>
      </c>
      <c r="E17" s="12"/>
      <c r="F17" s="12"/>
      <c r="G17" s="250" t="s">
        <v>133</v>
      </c>
      <c r="H17" s="251"/>
      <c r="I17" s="252"/>
      <c r="J17" s="12"/>
      <c r="K17" s="12"/>
      <c r="L17" s="12"/>
      <c r="M17" s="12"/>
      <c r="N17" s="12"/>
      <c r="O17" s="12"/>
      <c r="P17" s="12"/>
      <c r="Q17" s="12"/>
    </row>
    <row r="18" spans="2:17" ht="15" customHeight="1">
      <c r="C18" s="39" t="s">
        <v>134</v>
      </c>
      <c r="G18" s="253" t="s">
        <v>135</v>
      </c>
      <c r="H18" s="254"/>
      <c r="I18" s="255"/>
    </row>
    <row r="19" spans="2:17" ht="15" customHeight="1">
      <c r="C19" s="39"/>
      <c r="G19" s="232"/>
      <c r="H19" s="232"/>
      <c r="I19" s="232"/>
    </row>
    <row r="20" spans="2:17" ht="15" customHeight="1">
      <c r="C20" s="39" t="s">
        <v>136</v>
      </c>
      <c r="G20" s="232"/>
      <c r="H20" s="232"/>
      <c r="I20" s="232"/>
    </row>
    <row r="21" spans="2:17">
      <c r="B21" s="4">
        <v>2</v>
      </c>
      <c r="C21" t="s">
        <v>137</v>
      </c>
    </row>
    <row r="22" spans="2:17">
      <c r="B22" s="4">
        <v>3</v>
      </c>
      <c r="C22" t="s">
        <v>138</v>
      </c>
    </row>
    <row r="23" spans="2:17">
      <c r="B23" s="4">
        <v>4</v>
      </c>
      <c r="C23" t="s">
        <v>139</v>
      </c>
    </row>
    <row r="24" spans="2:17">
      <c r="B24" s="4">
        <v>5</v>
      </c>
      <c r="C24" t="s">
        <v>140</v>
      </c>
    </row>
    <row r="25" spans="2:17">
      <c r="B25" s="4">
        <v>6</v>
      </c>
      <c r="C25" t="s">
        <v>141</v>
      </c>
    </row>
    <row r="26" spans="2:17">
      <c r="B26" s="4"/>
      <c r="C26" s="4" t="s">
        <v>142</v>
      </c>
    </row>
    <row r="27" spans="2:17">
      <c r="B27" s="4">
        <v>7</v>
      </c>
      <c r="C27" t="s">
        <v>143</v>
      </c>
    </row>
    <row r="28" spans="2:17">
      <c r="C28" s="4" t="s">
        <v>144</v>
      </c>
    </row>
    <row r="29" spans="2:17">
      <c r="B29" s="4">
        <v>8</v>
      </c>
      <c r="C29" t="s">
        <v>137</v>
      </c>
    </row>
    <row r="30" spans="2:17">
      <c r="B30" s="4">
        <v>9</v>
      </c>
      <c r="C30" t="s">
        <v>138</v>
      </c>
    </row>
    <row r="31" spans="2:17">
      <c r="B31" s="4">
        <v>10</v>
      </c>
      <c r="C31" t="s">
        <v>145</v>
      </c>
    </row>
    <row r="32" spans="2:17">
      <c r="B32" s="4">
        <v>11</v>
      </c>
      <c r="C32" t="s">
        <v>146</v>
      </c>
    </row>
    <row r="33" spans="2:3">
      <c r="B33" s="4">
        <v>12</v>
      </c>
      <c r="C33" t="s">
        <v>147</v>
      </c>
    </row>
  </sheetData>
  <sheetProtection algorithmName="SHA-512" hashValue="a7cHTmn1rpVCXLVzwTT4oczngwZDU3maJ+gqBWe80/1WoZegPfmQuDtptGNhpkPRdLpBHXOe1KVCsfr+aZL8fw==" saltValue="u3qE0gvmIve5D2urumooEQ==" spinCount="100000" sheet="1" objects="1" scenarios="1" selectLockedCells="1" selectUnlockedCells="1"/>
  <mergeCells count="9">
    <mergeCell ref="C6:Q7"/>
    <mergeCell ref="C4:Q4"/>
    <mergeCell ref="G16:I16"/>
    <mergeCell ref="G17:I17"/>
    <mergeCell ref="G18:I18"/>
    <mergeCell ref="K11:M13"/>
    <mergeCell ref="C11:E13"/>
    <mergeCell ref="G11:I14"/>
    <mergeCell ref="O11:Q13"/>
  </mergeCells>
  <pageMargins left="0.7" right="0.7" top="0.75" bottom="0.75" header="0.3" footer="0.3"/>
  <pageSetup paperSize="9" orientation="portrait"/>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54AF35-833C-45F9-BE3A-2AA37599F27A}">
  <sheetPr codeName="Sheet5">
    <tabColor rgb="FFBFF1FF"/>
  </sheetPr>
  <dimension ref="A1:X61"/>
  <sheetViews>
    <sheetView zoomScale="110" zoomScaleNormal="110" workbookViewId="0">
      <selection activeCell="F4" sqref="F4"/>
    </sheetView>
  </sheetViews>
  <sheetFormatPr defaultColWidth="8.7109375" defaultRowHeight="15" customHeight="1"/>
  <cols>
    <col min="1" max="1" width="41" customWidth="1"/>
    <col min="2" max="2" width="13.140625" customWidth="1"/>
    <col min="3" max="3" width="60.28515625" customWidth="1"/>
    <col min="4" max="4" width="11" customWidth="1"/>
    <col min="5" max="5" width="12" customWidth="1"/>
    <col min="6" max="6" width="11.42578125" customWidth="1"/>
    <col min="7" max="7" width="14.5703125" customWidth="1"/>
    <col min="8" max="9" width="11" customWidth="1"/>
    <col min="10" max="10" width="12" customWidth="1"/>
    <col min="11" max="11" width="11" bestFit="1" customWidth="1"/>
    <col min="12" max="12" width="15.28515625" customWidth="1"/>
    <col min="13" max="17" width="13.140625" customWidth="1"/>
    <col min="18" max="18" width="18" customWidth="1"/>
    <col min="19" max="19" width="16.28515625" customWidth="1"/>
    <col min="20" max="20" width="30.7109375" customWidth="1"/>
    <col min="21" max="22" width="14.28515625" bestFit="1" customWidth="1"/>
    <col min="23" max="23" width="11.5703125" customWidth="1"/>
    <col min="24" max="24" width="12" customWidth="1"/>
  </cols>
  <sheetData>
    <row r="1" spans="1:24" ht="21">
      <c r="A1" s="179" t="s">
        <v>93</v>
      </c>
      <c r="B1" s="3"/>
    </row>
    <row r="2" spans="1:24" ht="18.75">
      <c r="A2" s="183" t="s">
        <v>148</v>
      </c>
      <c r="B2" s="31"/>
      <c r="G2" s="93"/>
      <c r="H2" s="94"/>
      <c r="K2" s="95"/>
      <c r="M2" s="96"/>
    </row>
    <row r="3" spans="1:24" ht="15.75">
      <c r="A3" s="133" t="s">
        <v>149</v>
      </c>
      <c r="B3" s="297" t="str">
        <f>Instructions!G16</f>
        <v>County Wildlife Charity</v>
      </c>
      <c r="C3" s="298"/>
      <c r="G3" s="93"/>
      <c r="H3" s="94"/>
      <c r="K3" s="95"/>
      <c r="M3" s="96"/>
    </row>
    <row r="4" spans="1:24" ht="15.75">
      <c r="A4" s="133" t="s">
        <v>98</v>
      </c>
      <c r="B4" s="297" t="str">
        <f>Instructions!G17</f>
        <v>Our Species Recovery Project</v>
      </c>
      <c r="C4" s="298"/>
      <c r="G4" s="93"/>
    </row>
    <row r="5" spans="1:24" ht="15.75">
      <c r="A5" s="133" t="s">
        <v>101</v>
      </c>
      <c r="B5" s="299" t="str">
        <f>Instructions!G18</f>
        <v>unique reference code</v>
      </c>
      <c r="C5" s="300"/>
      <c r="E5" s="25"/>
      <c r="G5" s="97"/>
      <c r="H5" s="24"/>
      <c r="K5" s="317"/>
      <c r="L5" s="317"/>
      <c r="M5" s="317"/>
    </row>
    <row r="6" spans="1:24">
      <c r="B6" s="132"/>
      <c r="C6" s="30"/>
    </row>
    <row r="7" spans="1:24" ht="30" customHeight="1">
      <c r="A7" s="28" t="s">
        <v>150</v>
      </c>
      <c r="B7" s="301" t="s">
        <v>151</v>
      </c>
      <c r="C7" s="302"/>
      <c r="D7" s="302"/>
      <c r="E7" s="302"/>
      <c r="F7" s="302"/>
      <c r="G7" s="302"/>
      <c r="H7" s="302"/>
      <c r="I7" s="302"/>
      <c r="J7" s="303"/>
      <c r="K7" s="10"/>
      <c r="L7" s="10"/>
      <c r="M7" s="10"/>
      <c r="N7" s="10"/>
      <c r="O7" s="10"/>
      <c r="P7" s="10"/>
      <c r="Q7" s="10"/>
      <c r="R7" s="10"/>
    </row>
    <row r="9" spans="1:24">
      <c r="A9" s="307" t="s">
        <v>152</v>
      </c>
      <c r="B9" s="315" t="s">
        <v>3</v>
      </c>
      <c r="C9" s="307" t="s">
        <v>153</v>
      </c>
      <c r="D9" s="304" t="s">
        <v>154</v>
      </c>
      <c r="E9" s="305"/>
      <c r="F9" s="305"/>
      <c r="G9" s="306"/>
      <c r="H9" s="304" t="s">
        <v>155</v>
      </c>
      <c r="I9" s="305"/>
      <c r="J9" s="305"/>
      <c r="K9" s="305"/>
      <c r="L9" s="306"/>
      <c r="M9" s="304" t="s">
        <v>156</v>
      </c>
      <c r="N9" s="305"/>
      <c r="O9" s="305"/>
      <c r="P9" s="305"/>
      <c r="Q9" s="305"/>
      <c r="R9" s="306"/>
    </row>
    <row r="10" spans="1:24" ht="18" customHeight="1">
      <c r="A10" s="308"/>
      <c r="B10" s="316"/>
      <c r="C10" s="308"/>
      <c r="D10" s="103" t="s">
        <v>157</v>
      </c>
      <c r="E10" s="103" t="s">
        <v>158</v>
      </c>
      <c r="F10" s="103" t="s">
        <v>159</v>
      </c>
      <c r="G10" s="318" t="s">
        <v>160</v>
      </c>
      <c r="H10" s="103" t="s">
        <v>161</v>
      </c>
      <c r="I10" s="103" t="s">
        <v>157</v>
      </c>
      <c r="J10" s="103" t="s">
        <v>158</v>
      </c>
      <c r="K10" s="103" t="s">
        <v>159</v>
      </c>
      <c r="L10" s="320" t="s">
        <v>162</v>
      </c>
      <c r="M10" s="103" t="s">
        <v>161</v>
      </c>
      <c r="N10" s="103" t="s">
        <v>157</v>
      </c>
      <c r="O10" s="103" t="s">
        <v>158</v>
      </c>
      <c r="P10" s="103" t="s">
        <v>159</v>
      </c>
      <c r="Q10" s="320" t="s">
        <v>163</v>
      </c>
      <c r="R10" s="320" t="s">
        <v>164</v>
      </c>
      <c r="S10" s="313" t="s">
        <v>165</v>
      </c>
      <c r="T10" s="313" t="s">
        <v>166</v>
      </c>
      <c r="U10" s="311" t="s">
        <v>15</v>
      </c>
      <c r="V10" s="311" t="s">
        <v>9</v>
      </c>
      <c r="W10" s="292" t="s">
        <v>167</v>
      </c>
      <c r="X10" s="292" t="s">
        <v>168</v>
      </c>
    </row>
    <row r="11" spans="1:24">
      <c r="A11" s="105" t="s">
        <v>169</v>
      </c>
      <c r="B11" s="105" t="s">
        <v>170</v>
      </c>
      <c r="C11" s="125" t="s">
        <v>171</v>
      </c>
      <c r="D11" s="104" t="s">
        <v>172</v>
      </c>
      <c r="E11" s="104" t="s">
        <v>173</v>
      </c>
      <c r="F11" s="104" t="s">
        <v>174</v>
      </c>
      <c r="G11" s="319"/>
      <c r="H11" s="104" t="s">
        <v>175</v>
      </c>
      <c r="I11" s="104" t="s">
        <v>176</v>
      </c>
      <c r="J11" s="104" t="s">
        <v>177</v>
      </c>
      <c r="K11" s="104" t="s">
        <v>178</v>
      </c>
      <c r="L11" s="321"/>
      <c r="M11" s="141" t="s">
        <v>179</v>
      </c>
      <c r="N11" s="141" t="s">
        <v>180</v>
      </c>
      <c r="O11" s="141" t="s">
        <v>181</v>
      </c>
      <c r="P11" s="141" t="s">
        <v>182</v>
      </c>
      <c r="Q11" s="321"/>
      <c r="R11" s="321"/>
      <c r="S11" s="314"/>
      <c r="T11" s="314"/>
      <c r="U11" s="312"/>
      <c r="V11" s="312"/>
      <c r="W11" s="293"/>
      <c r="X11" s="293"/>
    </row>
    <row r="12" spans="1:24">
      <c r="A12" s="66" t="s">
        <v>8</v>
      </c>
      <c r="B12" s="122" t="str" cm="1">
        <f t="array" ref="B12:B41">_xlfn.XLOOKUP(A12:A41,'Source data'!A4:A26,'Source data'!B4:B26,"")</f>
        <v>RDEL</v>
      </c>
      <c r="C12" s="67" t="s">
        <v>183</v>
      </c>
      <c r="D12" s="112">
        <v>0</v>
      </c>
      <c r="E12" s="112">
        <v>0</v>
      </c>
      <c r="F12" s="112">
        <v>0</v>
      </c>
      <c r="G12" s="14">
        <f t="shared" ref="G12:G41" si="0">SUM(D12:F12)</f>
        <v>0</v>
      </c>
      <c r="H12" s="112">
        <v>0</v>
      </c>
      <c r="I12" s="112">
        <v>0</v>
      </c>
      <c r="J12" s="112">
        <v>0</v>
      </c>
      <c r="K12" s="112">
        <v>0</v>
      </c>
      <c r="L12" s="14">
        <f t="shared" ref="L12:L41" si="1">SUM(H12:K12)</f>
        <v>0</v>
      </c>
      <c r="M12" s="112">
        <v>0</v>
      </c>
      <c r="N12" s="112">
        <v>0</v>
      </c>
      <c r="O12" s="112">
        <v>0</v>
      </c>
      <c r="P12" s="112">
        <v>3000</v>
      </c>
      <c r="Q12" s="14">
        <f>SUM(M12:P12)</f>
        <v>3000</v>
      </c>
      <c r="R12" s="14">
        <f>SUM(G12+L12+Q12)</f>
        <v>3000</v>
      </c>
      <c r="S12" s="217">
        <v>1000</v>
      </c>
      <c r="T12" s="236"/>
      <c r="U12" s="202" t="str">
        <f>IF(ISNUMBER(SEARCH("CDEL",B12)),R12,"")</f>
        <v/>
      </c>
      <c r="V12" s="202">
        <f>IF(ISNUMBER(SEARCH("RDEL",B12)),R12,"")</f>
        <v>3000</v>
      </c>
      <c r="W12" s="202" t="str">
        <f>IFERROR(U12-S12,"")</f>
        <v/>
      </c>
      <c r="X12" s="202">
        <f>IFERROR(V12-S12,"")</f>
        <v>2000</v>
      </c>
    </row>
    <row r="13" spans="1:24">
      <c r="A13" s="66" t="s">
        <v>33</v>
      </c>
      <c r="B13" s="122" t="str">
        <v>CDEL</v>
      </c>
      <c r="C13" s="67" t="s">
        <v>184</v>
      </c>
      <c r="D13" s="112">
        <v>0</v>
      </c>
      <c r="E13" s="112">
        <v>0</v>
      </c>
      <c r="F13" s="112">
        <v>0</v>
      </c>
      <c r="G13" s="14">
        <f t="shared" si="0"/>
        <v>0</v>
      </c>
      <c r="H13" s="112">
        <v>0</v>
      </c>
      <c r="I13" s="112">
        <v>12000</v>
      </c>
      <c r="J13" s="113">
        <v>0</v>
      </c>
      <c r="K13" s="113">
        <v>0</v>
      </c>
      <c r="L13" s="14">
        <f t="shared" si="1"/>
        <v>12000</v>
      </c>
      <c r="M13" s="76">
        <v>0</v>
      </c>
      <c r="N13" s="76">
        <v>0</v>
      </c>
      <c r="O13" s="76">
        <v>0</v>
      </c>
      <c r="P13" s="76">
        <v>0</v>
      </c>
      <c r="Q13" s="14">
        <f t="shared" ref="Q13:Q41" si="2">SUM(M13:P13)</f>
        <v>0</v>
      </c>
      <c r="R13" s="14">
        <f t="shared" ref="R13:R41" si="3">SUM(G13+L13+Q13)</f>
        <v>12000</v>
      </c>
      <c r="S13" s="217">
        <v>500</v>
      </c>
      <c r="T13" s="236"/>
      <c r="U13" s="202">
        <f t="shared" ref="U13:U41" si="4">IF(ISNUMBER(SEARCH("CDEL",B13)),R13,"")</f>
        <v>12000</v>
      </c>
      <c r="V13" s="202" t="str">
        <f t="shared" ref="V13:V41" si="5">IF(ISNUMBER(SEARCH("RDEL",B13)),R13,"")</f>
        <v/>
      </c>
      <c r="W13" s="202">
        <f t="shared" ref="W13:W41" si="6">IFERROR(U13-S13,"")</f>
        <v>11500</v>
      </c>
      <c r="X13" s="202" t="str">
        <f t="shared" ref="X13:X41" si="7">IFERROR(V13-S13,"")</f>
        <v/>
      </c>
    </row>
    <row r="14" spans="1:24">
      <c r="A14" s="66" t="s">
        <v>36</v>
      </c>
      <c r="B14" s="122" t="str">
        <v>CDEL</v>
      </c>
      <c r="C14" s="235" t="s">
        <v>185</v>
      </c>
      <c r="D14" s="112">
        <v>0</v>
      </c>
      <c r="E14" s="112">
        <v>0</v>
      </c>
      <c r="F14" s="112">
        <v>500</v>
      </c>
      <c r="G14" s="14">
        <f t="shared" si="0"/>
        <v>500</v>
      </c>
      <c r="H14" s="112">
        <v>0</v>
      </c>
      <c r="I14" s="113">
        <v>0</v>
      </c>
      <c r="J14" s="113">
        <v>0</v>
      </c>
      <c r="K14" s="113">
        <v>2500</v>
      </c>
      <c r="L14" s="14">
        <f t="shared" si="1"/>
        <v>2500</v>
      </c>
      <c r="M14" s="76">
        <v>0</v>
      </c>
      <c r="N14" s="76">
        <v>0</v>
      </c>
      <c r="O14" s="76">
        <v>2000</v>
      </c>
      <c r="P14" s="76">
        <v>0</v>
      </c>
      <c r="Q14" s="14">
        <f t="shared" si="2"/>
        <v>2000</v>
      </c>
      <c r="R14" s="14">
        <f t="shared" si="3"/>
        <v>5000</v>
      </c>
      <c r="S14" s="217"/>
      <c r="T14" s="236"/>
      <c r="U14" s="202">
        <f t="shared" si="4"/>
        <v>5000</v>
      </c>
      <c r="V14" s="202" t="str">
        <f t="shared" si="5"/>
        <v/>
      </c>
      <c r="W14" s="202">
        <f t="shared" si="6"/>
        <v>5000</v>
      </c>
      <c r="X14" s="202" t="str">
        <f t="shared" si="7"/>
        <v/>
      </c>
    </row>
    <row r="15" spans="1:24" ht="14.45" customHeight="1">
      <c r="A15" s="66" t="s">
        <v>68</v>
      </c>
      <c r="B15" s="122" t="str">
        <v>CDEL</v>
      </c>
      <c r="C15" s="67" t="s">
        <v>186</v>
      </c>
      <c r="D15" s="112">
        <v>2500</v>
      </c>
      <c r="E15" s="112">
        <v>2500</v>
      </c>
      <c r="F15" s="112">
        <v>2500</v>
      </c>
      <c r="G15" s="14">
        <f t="shared" si="0"/>
        <v>7500</v>
      </c>
      <c r="H15" s="112">
        <v>2600</v>
      </c>
      <c r="I15" s="112">
        <v>2600</v>
      </c>
      <c r="J15" s="112">
        <v>2600</v>
      </c>
      <c r="K15" s="113">
        <v>2600</v>
      </c>
      <c r="L15" s="14">
        <f t="shared" si="1"/>
        <v>10400</v>
      </c>
      <c r="M15" s="76">
        <v>2700</v>
      </c>
      <c r="N15" s="76">
        <v>2700</v>
      </c>
      <c r="O15" s="76">
        <v>2700</v>
      </c>
      <c r="P15" s="76">
        <v>2700</v>
      </c>
      <c r="Q15" s="14">
        <f t="shared" si="2"/>
        <v>10800</v>
      </c>
      <c r="R15" s="14">
        <f t="shared" si="3"/>
        <v>28700</v>
      </c>
      <c r="S15" s="217">
        <v>2500</v>
      </c>
      <c r="T15" s="236"/>
      <c r="U15" s="202">
        <f t="shared" si="4"/>
        <v>28700</v>
      </c>
      <c r="V15" s="202" t="str">
        <f t="shared" si="5"/>
        <v/>
      </c>
      <c r="W15" s="202">
        <f t="shared" si="6"/>
        <v>26200</v>
      </c>
      <c r="X15" s="202" t="str">
        <f t="shared" si="7"/>
        <v/>
      </c>
    </row>
    <row r="16" spans="1:24">
      <c r="A16" s="66" t="s">
        <v>45</v>
      </c>
      <c r="B16" s="122" t="str">
        <v>RDEL</v>
      </c>
      <c r="C16" s="67" t="s">
        <v>187</v>
      </c>
      <c r="D16" s="112">
        <v>825</v>
      </c>
      <c r="E16" s="112">
        <v>825</v>
      </c>
      <c r="F16" s="112">
        <v>825</v>
      </c>
      <c r="G16" s="14">
        <f t="shared" si="0"/>
        <v>2475</v>
      </c>
      <c r="H16" s="112">
        <v>870</v>
      </c>
      <c r="I16" s="112">
        <v>870</v>
      </c>
      <c r="J16" s="113">
        <v>870</v>
      </c>
      <c r="K16" s="113">
        <v>870</v>
      </c>
      <c r="L16" s="14">
        <f t="shared" si="1"/>
        <v>3480</v>
      </c>
      <c r="M16" s="76">
        <v>915</v>
      </c>
      <c r="N16" s="76">
        <v>915</v>
      </c>
      <c r="O16" s="76">
        <v>915</v>
      </c>
      <c r="P16" s="76">
        <v>915</v>
      </c>
      <c r="Q16" s="14">
        <f t="shared" si="2"/>
        <v>3660</v>
      </c>
      <c r="R16" s="14">
        <f t="shared" si="3"/>
        <v>9615</v>
      </c>
      <c r="S16" s="217">
        <v>2000</v>
      </c>
      <c r="T16" s="236"/>
      <c r="U16" s="202" t="str">
        <f t="shared" si="4"/>
        <v/>
      </c>
      <c r="V16" s="202">
        <f t="shared" si="5"/>
        <v>9615</v>
      </c>
      <c r="W16" s="202" t="str">
        <f t="shared" si="6"/>
        <v/>
      </c>
      <c r="X16" s="202">
        <f t="shared" si="7"/>
        <v>7615</v>
      </c>
    </row>
    <row r="17" spans="1:24">
      <c r="A17" s="66" t="s">
        <v>20</v>
      </c>
      <c r="B17" s="122" t="str">
        <v>RDEL</v>
      </c>
      <c r="C17" s="67" t="s">
        <v>188</v>
      </c>
      <c r="D17" s="112">
        <v>0</v>
      </c>
      <c r="E17" s="112">
        <v>0</v>
      </c>
      <c r="F17" s="112">
        <v>0</v>
      </c>
      <c r="G17" s="14">
        <f t="shared" si="0"/>
        <v>0</v>
      </c>
      <c r="H17" s="112">
        <v>50</v>
      </c>
      <c r="I17" s="112">
        <v>50</v>
      </c>
      <c r="J17" s="113">
        <v>50</v>
      </c>
      <c r="K17" s="113">
        <v>50</v>
      </c>
      <c r="L17" s="14">
        <f t="shared" si="1"/>
        <v>200</v>
      </c>
      <c r="M17" s="76">
        <v>0</v>
      </c>
      <c r="N17" s="76">
        <v>0</v>
      </c>
      <c r="O17" s="76">
        <v>0</v>
      </c>
      <c r="P17" s="76">
        <v>0</v>
      </c>
      <c r="Q17" s="14">
        <f t="shared" si="2"/>
        <v>0</v>
      </c>
      <c r="R17" s="14">
        <f t="shared" si="3"/>
        <v>200</v>
      </c>
      <c r="S17" s="217"/>
      <c r="T17" s="236"/>
      <c r="U17" s="202" t="str">
        <f t="shared" si="4"/>
        <v/>
      </c>
      <c r="V17" s="202">
        <f t="shared" si="5"/>
        <v>200</v>
      </c>
      <c r="W17" s="202" t="str">
        <f t="shared" si="6"/>
        <v/>
      </c>
      <c r="X17" s="202">
        <f t="shared" si="7"/>
        <v>200</v>
      </c>
    </row>
    <row r="18" spans="1:24">
      <c r="A18" s="66" t="s">
        <v>65</v>
      </c>
      <c r="B18" s="122" t="str">
        <v>RDEL</v>
      </c>
      <c r="C18" s="67" t="s">
        <v>189</v>
      </c>
      <c r="D18" s="112">
        <v>2500</v>
      </c>
      <c r="E18" s="112">
        <v>2500</v>
      </c>
      <c r="F18" s="112">
        <v>2500</v>
      </c>
      <c r="G18" s="14">
        <f t="shared" ref="G18:G27" si="8">SUM(D18:F18)</f>
        <v>7500</v>
      </c>
      <c r="H18" s="112">
        <v>2600</v>
      </c>
      <c r="I18" s="112">
        <v>2600</v>
      </c>
      <c r="J18" s="112">
        <v>2600</v>
      </c>
      <c r="K18" s="113">
        <v>2600</v>
      </c>
      <c r="L18" s="14">
        <f t="shared" ref="L18:L27" si="9">SUM(H18:K18)</f>
        <v>10400</v>
      </c>
      <c r="M18" s="76">
        <v>2700</v>
      </c>
      <c r="N18" s="76">
        <v>2700</v>
      </c>
      <c r="O18" s="76">
        <v>2700</v>
      </c>
      <c r="P18" s="76">
        <v>2700</v>
      </c>
      <c r="Q18" s="14">
        <f t="shared" ref="Q18:Q27" si="10">SUM(M18:P18)</f>
        <v>10800</v>
      </c>
      <c r="R18" s="14">
        <f t="shared" ref="R18:R27" si="11">SUM(G18+L18+Q18)</f>
        <v>28700</v>
      </c>
      <c r="S18" s="217">
        <v>4500</v>
      </c>
      <c r="T18" s="236"/>
      <c r="U18" s="202" t="str">
        <f t="shared" si="4"/>
        <v/>
      </c>
      <c r="V18" s="202">
        <f t="shared" si="5"/>
        <v>28700</v>
      </c>
      <c r="W18" s="202" t="str">
        <f t="shared" si="6"/>
        <v/>
      </c>
      <c r="X18" s="202">
        <f t="shared" si="7"/>
        <v>24200</v>
      </c>
    </row>
    <row r="19" spans="1:24">
      <c r="A19" s="66" t="s">
        <v>74</v>
      </c>
      <c r="B19" s="122" t="str">
        <v>RDEL</v>
      </c>
      <c r="C19" s="67" t="s">
        <v>190</v>
      </c>
      <c r="D19" s="112">
        <v>500</v>
      </c>
      <c r="E19" s="112">
        <v>500</v>
      </c>
      <c r="F19" s="112">
        <v>0</v>
      </c>
      <c r="G19" s="14">
        <f t="shared" si="8"/>
        <v>1000</v>
      </c>
      <c r="H19" s="112">
        <v>0</v>
      </c>
      <c r="I19" s="113">
        <v>0</v>
      </c>
      <c r="J19" s="113">
        <v>0</v>
      </c>
      <c r="K19" s="113">
        <v>0</v>
      </c>
      <c r="L19" s="14">
        <f t="shared" si="9"/>
        <v>0</v>
      </c>
      <c r="M19" s="76">
        <v>0</v>
      </c>
      <c r="N19" s="76">
        <v>0</v>
      </c>
      <c r="O19" s="76">
        <v>0</v>
      </c>
      <c r="P19" s="76">
        <v>0</v>
      </c>
      <c r="Q19" s="14">
        <f t="shared" si="10"/>
        <v>0</v>
      </c>
      <c r="R19" s="14">
        <f t="shared" si="11"/>
        <v>1000</v>
      </c>
      <c r="S19" s="217">
        <v>500</v>
      </c>
      <c r="T19" s="236"/>
      <c r="U19" s="202" t="str">
        <f t="shared" si="4"/>
        <v/>
      </c>
      <c r="V19" s="202">
        <f t="shared" si="5"/>
        <v>1000</v>
      </c>
      <c r="W19" s="202" t="str">
        <f t="shared" si="6"/>
        <v/>
      </c>
      <c r="X19" s="202">
        <f t="shared" si="7"/>
        <v>500</v>
      </c>
    </row>
    <row r="20" spans="1:24">
      <c r="A20" s="66" t="s">
        <v>71</v>
      </c>
      <c r="B20" s="122" t="str">
        <v>RDEL</v>
      </c>
      <c r="C20" s="67" t="s">
        <v>191</v>
      </c>
      <c r="D20" s="112">
        <v>1500</v>
      </c>
      <c r="E20" s="112">
        <v>0</v>
      </c>
      <c r="F20" s="112">
        <v>0</v>
      </c>
      <c r="G20" s="14">
        <f t="shared" si="8"/>
        <v>1500</v>
      </c>
      <c r="H20" s="112">
        <v>1500</v>
      </c>
      <c r="I20" s="112">
        <v>1500</v>
      </c>
      <c r="J20" s="113">
        <v>0</v>
      </c>
      <c r="K20" s="113">
        <v>0</v>
      </c>
      <c r="L20" s="14">
        <f t="shared" si="9"/>
        <v>3000</v>
      </c>
      <c r="M20" s="76">
        <v>1500</v>
      </c>
      <c r="N20" s="76">
        <v>0</v>
      </c>
      <c r="O20" s="76">
        <v>0</v>
      </c>
      <c r="P20" s="76">
        <v>0</v>
      </c>
      <c r="Q20" s="14">
        <f t="shared" si="10"/>
        <v>1500</v>
      </c>
      <c r="R20" s="14">
        <f t="shared" si="11"/>
        <v>6000</v>
      </c>
      <c r="S20" s="217"/>
      <c r="T20" s="236"/>
      <c r="U20" s="202" t="str">
        <f t="shared" si="4"/>
        <v/>
      </c>
      <c r="V20" s="202">
        <f t="shared" si="5"/>
        <v>6000</v>
      </c>
      <c r="W20" s="202" t="str">
        <f t="shared" si="6"/>
        <v/>
      </c>
      <c r="X20" s="202">
        <f t="shared" si="7"/>
        <v>6000</v>
      </c>
    </row>
    <row r="21" spans="1:24">
      <c r="A21" s="66" t="s">
        <v>25</v>
      </c>
      <c r="B21" s="122" t="str">
        <v>CDEL</v>
      </c>
      <c r="C21" s="67" t="s">
        <v>192</v>
      </c>
      <c r="D21" s="112">
        <v>1000</v>
      </c>
      <c r="E21" s="112">
        <v>2000</v>
      </c>
      <c r="F21" s="112">
        <v>3000</v>
      </c>
      <c r="G21" s="14">
        <f t="shared" si="8"/>
        <v>6000</v>
      </c>
      <c r="H21" s="112">
        <v>1000</v>
      </c>
      <c r="I21" s="112">
        <v>1000</v>
      </c>
      <c r="J21" s="112">
        <v>2000</v>
      </c>
      <c r="K21" s="112">
        <v>3000</v>
      </c>
      <c r="L21" s="14">
        <f t="shared" si="9"/>
        <v>7000</v>
      </c>
      <c r="M21" s="112">
        <v>1000</v>
      </c>
      <c r="N21" s="112">
        <v>1000</v>
      </c>
      <c r="O21" s="112">
        <v>2000</v>
      </c>
      <c r="P21" s="112">
        <v>3000</v>
      </c>
      <c r="Q21" s="14">
        <f t="shared" si="10"/>
        <v>7000</v>
      </c>
      <c r="R21" s="14">
        <f t="shared" si="11"/>
        <v>20000</v>
      </c>
      <c r="S21" s="217"/>
      <c r="T21" s="236"/>
      <c r="U21" s="202">
        <f t="shared" si="4"/>
        <v>20000</v>
      </c>
      <c r="V21" s="202" t="str">
        <f t="shared" si="5"/>
        <v/>
      </c>
      <c r="W21" s="202">
        <f t="shared" si="6"/>
        <v>20000</v>
      </c>
      <c r="X21" s="202" t="str">
        <f t="shared" si="7"/>
        <v/>
      </c>
    </row>
    <row r="22" spans="1:24">
      <c r="A22" s="66" t="s">
        <v>62</v>
      </c>
      <c r="B22" s="122" t="str">
        <v>RDEL</v>
      </c>
      <c r="C22" s="67" t="s">
        <v>193</v>
      </c>
      <c r="D22" s="112">
        <v>500</v>
      </c>
      <c r="E22" s="112">
        <v>500</v>
      </c>
      <c r="F22" s="112">
        <v>500</v>
      </c>
      <c r="G22" s="14">
        <f t="shared" si="8"/>
        <v>1500</v>
      </c>
      <c r="H22" s="112">
        <v>600</v>
      </c>
      <c r="I22" s="112">
        <v>600</v>
      </c>
      <c r="J22" s="113">
        <v>600</v>
      </c>
      <c r="K22" s="113">
        <v>600</v>
      </c>
      <c r="L22" s="14">
        <f t="shared" si="9"/>
        <v>2400</v>
      </c>
      <c r="M22" s="76">
        <v>700</v>
      </c>
      <c r="N22" s="76">
        <v>700</v>
      </c>
      <c r="O22" s="76">
        <v>700</v>
      </c>
      <c r="P22" s="76">
        <v>700</v>
      </c>
      <c r="Q22" s="14">
        <f t="shared" si="10"/>
        <v>2800</v>
      </c>
      <c r="R22" s="14">
        <f t="shared" si="11"/>
        <v>6700</v>
      </c>
      <c r="S22" s="217"/>
      <c r="T22" s="236"/>
      <c r="U22" s="202" t="str">
        <f t="shared" si="4"/>
        <v/>
      </c>
      <c r="V22" s="202">
        <f t="shared" si="5"/>
        <v>6700</v>
      </c>
      <c r="W22" s="202" t="str">
        <f t="shared" si="6"/>
        <v/>
      </c>
      <c r="X22" s="202">
        <f t="shared" si="7"/>
        <v>6700</v>
      </c>
    </row>
    <row r="23" spans="1:24">
      <c r="A23" s="66"/>
      <c r="B23" s="122" t="str">
        <v/>
      </c>
      <c r="C23" s="67"/>
      <c r="D23" s="112"/>
      <c r="E23" s="112"/>
      <c r="F23" s="112"/>
      <c r="G23" s="14">
        <f t="shared" si="8"/>
        <v>0</v>
      </c>
      <c r="H23" s="112"/>
      <c r="I23" s="112"/>
      <c r="J23" s="113"/>
      <c r="K23" s="113"/>
      <c r="L23" s="14">
        <f t="shared" si="9"/>
        <v>0</v>
      </c>
      <c r="M23" s="76"/>
      <c r="N23" s="76"/>
      <c r="O23" s="76"/>
      <c r="P23" s="76"/>
      <c r="Q23" s="14">
        <f t="shared" si="10"/>
        <v>0</v>
      </c>
      <c r="R23" s="14">
        <f t="shared" si="11"/>
        <v>0</v>
      </c>
      <c r="S23" s="217"/>
      <c r="T23" s="236"/>
      <c r="U23" s="202" t="str">
        <f t="shared" si="4"/>
        <v/>
      </c>
      <c r="V23" s="202" t="str">
        <f t="shared" si="5"/>
        <v/>
      </c>
      <c r="W23" s="202" t="str">
        <f t="shared" si="6"/>
        <v/>
      </c>
      <c r="X23" s="202" t="str">
        <f t="shared" si="7"/>
        <v/>
      </c>
    </row>
    <row r="24" spans="1:24">
      <c r="A24" s="66"/>
      <c r="B24" s="122" t="str">
        <v/>
      </c>
      <c r="C24" s="67"/>
      <c r="D24" s="112"/>
      <c r="E24" s="112"/>
      <c r="F24" s="112"/>
      <c r="G24" s="14">
        <f t="shared" si="8"/>
        <v>0</v>
      </c>
      <c r="H24" s="112"/>
      <c r="I24" s="112"/>
      <c r="J24" s="113"/>
      <c r="K24" s="113"/>
      <c r="L24" s="14">
        <f t="shared" si="9"/>
        <v>0</v>
      </c>
      <c r="M24" s="76"/>
      <c r="N24" s="76"/>
      <c r="O24" s="76"/>
      <c r="P24" s="76"/>
      <c r="Q24" s="14">
        <f t="shared" si="10"/>
        <v>0</v>
      </c>
      <c r="R24" s="14">
        <f t="shared" si="11"/>
        <v>0</v>
      </c>
      <c r="S24" s="217"/>
      <c r="T24" s="236"/>
      <c r="U24" s="202" t="str">
        <f t="shared" si="4"/>
        <v/>
      </c>
      <c r="V24" s="202" t="str">
        <f t="shared" si="5"/>
        <v/>
      </c>
      <c r="W24" s="202" t="str">
        <f t="shared" si="6"/>
        <v/>
      </c>
      <c r="X24" s="202" t="str">
        <f t="shared" si="7"/>
        <v/>
      </c>
    </row>
    <row r="25" spans="1:24">
      <c r="A25" s="66"/>
      <c r="B25" s="122" t="str">
        <v/>
      </c>
      <c r="C25" s="67"/>
      <c r="D25" s="112"/>
      <c r="E25" s="112"/>
      <c r="F25" s="112"/>
      <c r="G25" s="14">
        <f t="shared" si="8"/>
        <v>0</v>
      </c>
      <c r="H25" s="112"/>
      <c r="I25" s="112"/>
      <c r="J25" s="113"/>
      <c r="K25" s="113"/>
      <c r="L25" s="14">
        <f t="shared" si="9"/>
        <v>0</v>
      </c>
      <c r="M25" s="76"/>
      <c r="N25" s="76"/>
      <c r="O25" s="76"/>
      <c r="P25" s="76"/>
      <c r="Q25" s="14">
        <f t="shared" si="10"/>
        <v>0</v>
      </c>
      <c r="R25" s="14">
        <f t="shared" si="11"/>
        <v>0</v>
      </c>
      <c r="S25" s="217"/>
      <c r="T25" s="236"/>
      <c r="U25" s="202" t="str">
        <f t="shared" si="4"/>
        <v/>
      </c>
      <c r="V25" s="202" t="str">
        <f t="shared" si="5"/>
        <v/>
      </c>
      <c r="W25" s="202" t="str">
        <f t="shared" si="6"/>
        <v/>
      </c>
      <c r="X25" s="202" t="str">
        <f t="shared" si="7"/>
        <v/>
      </c>
    </row>
    <row r="26" spans="1:24">
      <c r="A26" s="66"/>
      <c r="B26" s="122" t="str">
        <v/>
      </c>
      <c r="C26" s="67"/>
      <c r="D26" s="112"/>
      <c r="E26" s="112"/>
      <c r="F26" s="112"/>
      <c r="G26" s="14">
        <f t="shared" si="8"/>
        <v>0</v>
      </c>
      <c r="H26" s="112"/>
      <c r="I26" s="112"/>
      <c r="J26" s="113"/>
      <c r="K26" s="113"/>
      <c r="L26" s="14">
        <f t="shared" si="9"/>
        <v>0</v>
      </c>
      <c r="M26" s="76"/>
      <c r="N26" s="76"/>
      <c r="O26" s="76"/>
      <c r="P26" s="76"/>
      <c r="Q26" s="14">
        <f t="shared" si="10"/>
        <v>0</v>
      </c>
      <c r="R26" s="14">
        <f t="shared" si="11"/>
        <v>0</v>
      </c>
      <c r="S26" s="217"/>
      <c r="T26" s="236"/>
      <c r="U26" s="202" t="str">
        <f t="shared" si="4"/>
        <v/>
      </c>
      <c r="V26" s="202" t="str">
        <f t="shared" si="5"/>
        <v/>
      </c>
      <c r="W26" s="202" t="str">
        <f t="shared" si="6"/>
        <v/>
      </c>
      <c r="X26" s="202" t="str">
        <f t="shared" si="7"/>
        <v/>
      </c>
    </row>
    <row r="27" spans="1:24">
      <c r="A27" s="102"/>
      <c r="B27" s="123" t="str">
        <v/>
      </c>
      <c r="C27" s="67"/>
      <c r="D27" s="112"/>
      <c r="E27" s="112"/>
      <c r="F27" s="114"/>
      <c r="G27" s="14">
        <f t="shared" si="8"/>
        <v>0</v>
      </c>
      <c r="H27" s="112"/>
      <c r="I27" s="112"/>
      <c r="J27" s="113"/>
      <c r="K27" s="113"/>
      <c r="L27" s="14">
        <f t="shared" si="9"/>
        <v>0</v>
      </c>
      <c r="M27" s="76"/>
      <c r="N27" s="76"/>
      <c r="O27" s="76"/>
      <c r="P27" s="76"/>
      <c r="Q27" s="14">
        <f t="shared" si="10"/>
        <v>0</v>
      </c>
      <c r="R27" s="14">
        <f t="shared" si="11"/>
        <v>0</v>
      </c>
      <c r="S27" s="217"/>
      <c r="T27" s="236"/>
      <c r="U27" s="202" t="str">
        <f t="shared" si="4"/>
        <v/>
      </c>
      <c r="V27" s="202" t="str">
        <f t="shared" si="5"/>
        <v/>
      </c>
      <c r="W27" s="202" t="str">
        <f t="shared" si="6"/>
        <v/>
      </c>
      <c r="X27" s="202" t="str">
        <f t="shared" si="7"/>
        <v/>
      </c>
    </row>
    <row r="28" spans="1:24">
      <c r="A28" s="66"/>
      <c r="B28" s="122" t="str">
        <v/>
      </c>
      <c r="C28" s="67"/>
      <c r="D28" s="112"/>
      <c r="E28" s="112"/>
      <c r="F28" s="112"/>
      <c r="G28" s="14">
        <f t="shared" si="0"/>
        <v>0</v>
      </c>
      <c r="H28" s="112"/>
      <c r="I28" s="113"/>
      <c r="J28" s="113"/>
      <c r="K28" s="113"/>
      <c r="L28" s="14">
        <f t="shared" si="1"/>
        <v>0</v>
      </c>
      <c r="M28" s="76"/>
      <c r="N28" s="76"/>
      <c r="O28" s="76"/>
      <c r="P28" s="76"/>
      <c r="Q28" s="14">
        <f t="shared" si="2"/>
        <v>0</v>
      </c>
      <c r="R28" s="14">
        <f t="shared" si="3"/>
        <v>0</v>
      </c>
      <c r="S28" s="217"/>
      <c r="T28" s="236"/>
      <c r="U28" s="202" t="str">
        <f t="shared" si="4"/>
        <v/>
      </c>
      <c r="V28" s="202" t="str">
        <f t="shared" si="5"/>
        <v/>
      </c>
      <c r="W28" s="202" t="str">
        <f t="shared" si="6"/>
        <v/>
      </c>
      <c r="X28" s="202" t="str">
        <f t="shared" si="7"/>
        <v/>
      </c>
    </row>
    <row r="29" spans="1:24">
      <c r="A29" s="66"/>
      <c r="B29" s="122" t="str">
        <v/>
      </c>
      <c r="C29" s="67"/>
      <c r="D29" s="112"/>
      <c r="E29" s="112"/>
      <c r="F29" s="112"/>
      <c r="G29" s="14">
        <f t="shared" si="0"/>
        <v>0</v>
      </c>
      <c r="H29" s="112"/>
      <c r="I29" s="113"/>
      <c r="J29" s="113"/>
      <c r="K29" s="113"/>
      <c r="L29" s="14">
        <f t="shared" si="1"/>
        <v>0</v>
      </c>
      <c r="M29" s="76"/>
      <c r="N29" s="76"/>
      <c r="O29" s="76"/>
      <c r="P29" s="76"/>
      <c r="Q29" s="14">
        <f t="shared" si="2"/>
        <v>0</v>
      </c>
      <c r="R29" s="14">
        <f t="shared" si="3"/>
        <v>0</v>
      </c>
      <c r="S29" s="217"/>
      <c r="T29" s="236"/>
      <c r="U29" s="202" t="str">
        <f t="shared" si="4"/>
        <v/>
      </c>
      <c r="V29" s="202" t="str">
        <f t="shared" si="5"/>
        <v/>
      </c>
      <c r="W29" s="202" t="str">
        <f t="shared" si="6"/>
        <v/>
      </c>
      <c r="X29" s="202" t="str">
        <f t="shared" si="7"/>
        <v/>
      </c>
    </row>
    <row r="30" spans="1:24">
      <c r="A30" s="66"/>
      <c r="B30" s="122" t="str">
        <v/>
      </c>
      <c r="C30" s="67"/>
      <c r="D30" s="112"/>
      <c r="E30" s="112"/>
      <c r="F30" s="112"/>
      <c r="G30" s="14">
        <f t="shared" si="0"/>
        <v>0</v>
      </c>
      <c r="H30" s="112"/>
      <c r="I30" s="112"/>
      <c r="J30" s="113"/>
      <c r="K30" s="113"/>
      <c r="L30" s="14">
        <f t="shared" si="1"/>
        <v>0</v>
      </c>
      <c r="M30" s="76"/>
      <c r="N30" s="76"/>
      <c r="O30" s="76"/>
      <c r="P30" s="76"/>
      <c r="Q30" s="14">
        <f t="shared" si="2"/>
        <v>0</v>
      </c>
      <c r="R30" s="14">
        <f t="shared" si="3"/>
        <v>0</v>
      </c>
      <c r="S30" s="217"/>
      <c r="T30" s="236"/>
      <c r="U30" s="202" t="str">
        <f t="shared" si="4"/>
        <v/>
      </c>
      <c r="V30" s="202" t="str">
        <f t="shared" si="5"/>
        <v/>
      </c>
      <c r="W30" s="202" t="str">
        <f t="shared" si="6"/>
        <v/>
      </c>
      <c r="X30" s="202" t="str">
        <f t="shared" si="7"/>
        <v/>
      </c>
    </row>
    <row r="31" spans="1:24">
      <c r="A31" s="66"/>
      <c r="B31" s="122" t="str">
        <v/>
      </c>
      <c r="C31" s="67"/>
      <c r="D31" s="112"/>
      <c r="E31" s="112"/>
      <c r="F31" s="112"/>
      <c r="G31" s="14">
        <f t="shared" si="0"/>
        <v>0</v>
      </c>
      <c r="H31" s="112"/>
      <c r="I31" s="112"/>
      <c r="J31" s="113"/>
      <c r="K31" s="113"/>
      <c r="L31" s="14">
        <f t="shared" si="1"/>
        <v>0</v>
      </c>
      <c r="M31" s="76"/>
      <c r="N31" s="76"/>
      <c r="O31" s="76"/>
      <c r="P31" s="76"/>
      <c r="Q31" s="14">
        <f t="shared" si="2"/>
        <v>0</v>
      </c>
      <c r="R31" s="14">
        <f t="shared" si="3"/>
        <v>0</v>
      </c>
      <c r="S31" s="217"/>
      <c r="T31" s="236"/>
      <c r="U31" s="202" t="str">
        <f t="shared" si="4"/>
        <v/>
      </c>
      <c r="V31" s="202" t="str">
        <f t="shared" si="5"/>
        <v/>
      </c>
      <c r="W31" s="202" t="str">
        <f t="shared" si="6"/>
        <v/>
      </c>
      <c r="X31" s="202" t="str">
        <f t="shared" si="7"/>
        <v/>
      </c>
    </row>
    <row r="32" spans="1:24">
      <c r="A32" s="66"/>
      <c r="B32" s="122" t="str">
        <v/>
      </c>
      <c r="C32" s="67"/>
      <c r="D32" s="112"/>
      <c r="E32" s="112"/>
      <c r="F32" s="112"/>
      <c r="G32" s="14">
        <f t="shared" si="0"/>
        <v>0</v>
      </c>
      <c r="H32" s="112"/>
      <c r="I32" s="112"/>
      <c r="J32" s="113"/>
      <c r="K32" s="113"/>
      <c r="L32" s="14">
        <f t="shared" si="1"/>
        <v>0</v>
      </c>
      <c r="M32" s="76"/>
      <c r="N32" s="76"/>
      <c r="O32" s="76"/>
      <c r="P32" s="76"/>
      <c r="Q32" s="14">
        <f t="shared" si="2"/>
        <v>0</v>
      </c>
      <c r="R32" s="14">
        <f t="shared" si="3"/>
        <v>0</v>
      </c>
      <c r="S32" s="217"/>
      <c r="T32" s="236"/>
      <c r="U32" s="202" t="str">
        <f t="shared" si="4"/>
        <v/>
      </c>
      <c r="V32" s="202" t="str">
        <f t="shared" si="5"/>
        <v/>
      </c>
      <c r="W32" s="202" t="str">
        <f t="shared" si="6"/>
        <v/>
      </c>
      <c r="X32" s="202" t="str">
        <f t="shared" si="7"/>
        <v/>
      </c>
    </row>
    <row r="33" spans="1:24">
      <c r="A33" s="66"/>
      <c r="B33" s="122" t="str">
        <v/>
      </c>
      <c r="C33" s="67"/>
      <c r="D33" s="112"/>
      <c r="E33" s="112"/>
      <c r="F33" s="112"/>
      <c r="G33" s="14">
        <f t="shared" si="0"/>
        <v>0</v>
      </c>
      <c r="H33" s="112"/>
      <c r="I33" s="112"/>
      <c r="J33" s="113"/>
      <c r="K33" s="113"/>
      <c r="L33" s="14">
        <f t="shared" si="1"/>
        <v>0</v>
      </c>
      <c r="M33" s="76"/>
      <c r="N33" s="76"/>
      <c r="O33" s="76"/>
      <c r="P33" s="76"/>
      <c r="Q33" s="14">
        <f t="shared" si="2"/>
        <v>0</v>
      </c>
      <c r="R33" s="14">
        <f t="shared" si="3"/>
        <v>0</v>
      </c>
      <c r="S33" s="217"/>
      <c r="T33" s="236"/>
      <c r="U33" s="202" t="str">
        <f t="shared" si="4"/>
        <v/>
      </c>
      <c r="V33" s="202" t="str">
        <f t="shared" si="5"/>
        <v/>
      </c>
      <c r="W33" s="202" t="str">
        <f t="shared" si="6"/>
        <v/>
      </c>
      <c r="X33" s="202" t="str">
        <f t="shared" si="7"/>
        <v/>
      </c>
    </row>
    <row r="34" spans="1:24">
      <c r="A34" s="66"/>
      <c r="B34" s="122" t="str">
        <v/>
      </c>
      <c r="C34" s="67"/>
      <c r="D34" s="112"/>
      <c r="E34" s="112"/>
      <c r="F34" s="112"/>
      <c r="G34" s="14">
        <f t="shared" ref="G34:G36" si="12">SUM(D34:F34)</f>
        <v>0</v>
      </c>
      <c r="H34" s="112"/>
      <c r="I34" s="112"/>
      <c r="J34" s="113"/>
      <c r="K34" s="113"/>
      <c r="L34" s="14">
        <f t="shared" ref="L34:L36" si="13">SUM(H34:K34)</f>
        <v>0</v>
      </c>
      <c r="M34" s="76"/>
      <c r="N34" s="76"/>
      <c r="O34" s="76"/>
      <c r="P34" s="76"/>
      <c r="Q34" s="14">
        <f t="shared" ref="Q34:Q36" si="14">SUM(M34:P34)</f>
        <v>0</v>
      </c>
      <c r="R34" s="14">
        <f t="shared" ref="R34:R36" si="15">SUM(G34+L34+Q34)</f>
        <v>0</v>
      </c>
      <c r="S34" s="217"/>
      <c r="T34" s="236"/>
      <c r="U34" s="202" t="str">
        <f t="shared" si="4"/>
        <v/>
      </c>
      <c r="V34" s="202" t="str">
        <f t="shared" si="5"/>
        <v/>
      </c>
      <c r="W34" s="202" t="str">
        <f t="shared" si="6"/>
        <v/>
      </c>
      <c r="X34" s="202" t="str">
        <f t="shared" si="7"/>
        <v/>
      </c>
    </row>
    <row r="35" spans="1:24">
      <c r="A35" s="66"/>
      <c r="B35" s="122" t="str">
        <v/>
      </c>
      <c r="C35" s="67"/>
      <c r="D35" s="112"/>
      <c r="E35" s="112"/>
      <c r="F35" s="112"/>
      <c r="G35" s="14">
        <f t="shared" si="12"/>
        <v>0</v>
      </c>
      <c r="H35" s="112"/>
      <c r="I35" s="112"/>
      <c r="J35" s="113"/>
      <c r="K35" s="113"/>
      <c r="L35" s="14">
        <f t="shared" si="13"/>
        <v>0</v>
      </c>
      <c r="M35" s="76"/>
      <c r="N35" s="76"/>
      <c r="O35" s="76"/>
      <c r="P35" s="76"/>
      <c r="Q35" s="14">
        <f t="shared" si="14"/>
        <v>0</v>
      </c>
      <c r="R35" s="14">
        <f t="shared" si="15"/>
        <v>0</v>
      </c>
      <c r="S35" s="217"/>
      <c r="T35" s="236"/>
      <c r="U35" s="202" t="str">
        <f t="shared" si="4"/>
        <v/>
      </c>
      <c r="V35" s="202" t="str">
        <f t="shared" si="5"/>
        <v/>
      </c>
      <c r="W35" s="202" t="str">
        <f t="shared" si="6"/>
        <v/>
      </c>
      <c r="X35" s="202" t="str">
        <f t="shared" si="7"/>
        <v/>
      </c>
    </row>
    <row r="36" spans="1:24">
      <c r="A36" s="66"/>
      <c r="B36" s="122" t="str">
        <v/>
      </c>
      <c r="C36" s="67"/>
      <c r="D36" s="112"/>
      <c r="E36" s="112"/>
      <c r="F36" s="112"/>
      <c r="G36" s="14">
        <f t="shared" si="12"/>
        <v>0</v>
      </c>
      <c r="H36" s="112"/>
      <c r="I36" s="112"/>
      <c r="J36" s="113"/>
      <c r="K36" s="113"/>
      <c r="L36" s="14">
        <f t="shared" si="13"/>
        <v>0</v>
      </c>
      <c r="M36" s="76"/>
      <c r="N36" s="76"/>
      <c r="O36" s="76"/>
      <c r="P36" s="76"/>
      <c r="Q36" s="14">
        <f t="shared" si="14"/>
        <v>0</v>
      </c>
      <c r="R36" s="14">
        <f t="shared" si="15"/>
        <v>0</v>
      </c>
      <c r="S36" s="217"/>
      <c r="T36" s="236"/>
      <c r="U36" s="202" t="str">
        <f t="shared" si="4"/>
        <v/>
      </c>
      <c r="V36" s="202" t="str">
        <f t="shared" si="5"/>
        <v/>
      </c>
      <c r="W36" s="202" t="str">
        <f t="shared" si="6"/>
        <v/>
      </c>
      <c r="X36" s="202" t="str">
        <f t="shared" si="7"/>
        <v/>
      </c>
    </row>
    <row r="37" spans="1:24">
      <c r="A37" s="66"/>
      <c r="B37" s="122" t="str">
        <v/>
      </c>
      <c r="C37" s="67"/>
      <c r="D37" s="112"/>
      <c r="E37" s="112"/>
      <c r="F37" s="112"/>
      <c r="G37" s="14">
        <f t="shared" si="0"/>
        <v>0</v>
      </c>
      <c r="H37" s="112"/>
      <c r="I37" s="112"/>
      <c r="J37" s="113"/>
      <c r="K37" s="113"/>
      <c r="L37" s="14">
        <f t="shared" si="1"/>
        <v>0</v>
      </c>
      <c r="M37" s="76"/>
      <c r="N37" s="76"/>
      <c r="O37" s="76"/>
      <c r="P37" s="76"/>
      <c r="Q37" s="14">
        <f t="shared" si="2"/>
        <v>0</v>
      </c>
      <c r="R37" s="14">
        <f t="shared" si="3"/>
        <v>0</v>
      </c>
      <c r="S37" s="217"/>
      <c r="T37" s="236"/>
      <c r="U37" s="202" t="str">
        <f t="shared" si="4"/>
        <v/>
      </c>
      <c r="V37" s="202" t="str">
        <f t="shared" si="5"/>
        <v/>
      </c>
      <c r="W37" s="202" t="str">
        <f t="shared" si="6"/>
        <v/>
      </c>
      <c r="X37" s="202" t="str">
        <f t="shared" si="7"/>
        <v/>
      </c>
    </row>
    <row r="38" spans="1:24">
      <c r="A38" s="66"/>
      <c r="B38" s="122" t="str">
        <v/>
      </c>
      <c r="C38" s="67"/>
      <c r="D38" s="112"/>
      <c r="E38" s="112"/>
      <c r="F38" s="112"/>
      <c r="G38" s="14">
        <f t="shared" si="0"/>
        <v>0</v>
      </c>
      <c r="H38" s="112"/>
      <c r="I38" s="112"/>
      <c r="J38" s="113"/>
      <c r="K38" s="113"/>
      <c r="L38" s="14">
        <f t="shared" si="1"/>
        <v>0</v>
      </c>
      <c r="M38" s="76"/>
      <c r="N38" s="76"/>
      <c r="O38" s="76"/>
      <c r="P38" s="76"/>
      <c r="Q38" s="14">
        <f t="shared" si="2"/>
        <v>0</v>
      </c>
      <c r="R38" s="14">
        <f t="shared" si="3"/>
        <v>0</v>
      </c>
      <c r="S38" s="217"/>
      <c r="T38" s="236"/>
      <c r="U38" s="202" t="str">
        <f t="shared" si="4"/>
        <v/>
      </c>
      <c r="V38" s="202" t="str">
        <f t="shared" si="5"/>
        <v/>
      </c>
      <c r="W38" s="202" t="str">
        <f t="shared" si="6"/>
        <v/>
      </c>
      <c r="X38" s="202" t="str">
        <f t="shared" si="7"/>
        <v/>
      </c>
    </row>
    <row r="39" spans="1:24">
      <c r="A39" s="66"/>
      <c r="B39" s="122" t="str">
        <v/>
      </c>
      <c r="C39" s="67"/>
      <c r="D39" s="112"/>
      <c r="E39" s="112"/>
      <c r="F39" s="112"/>
      <c r="G39" s="14">
        <f t="shared" ref="G39:G40" si="16">SUM(D39:F39)</f>
        <v>0</v>
      </c>
      <c r="H39" s="112"/>
      <c r="I39" s="112"/>
      <c r="J39" s="113"/>
      <c r="K39" s="113"/>
      <c r="L39" s="14">
        <f t="shared" ref="L39:L40" si="17">SUM(H39:K39)</f>
        <v>0</v>
      </c>
      <c r="M39" s="76"/>
      <c r="N39" s="76"/>
      <c r="O39" s="76"/>
      <c r="P39" s="76"/>
      <c r="Q39" s="14">
        <f t="shared" si="2"/>
        <v>0</v>
      </c>
      <c r="R39" s="14">
        <f t="shared" si="3"/>
        <v>0</v>
      </c>
      <c r="S39" s="217"/>
      <c r="T39" s="236"/>
      <c r="U39" s="202" t="str">
        <f t="shared" si="4"/>
        <v/>
      </c>
      <c r="V39" s="202" t="str">
        <f t="shared" si="5"/>
        <v/>
      </c>
      <c r="W39" s="202" t="str">
        <f t="shared" si="6"/>
        <v/>
      </c>
      <c r="X39" s="202" t="str">
        <f t="shared" si="7"/>
        <v/>
      </c>
    </row>
    <row r="40" spans="1:24">
      <c r="A40" s="102"/>
      <c r="B40" s="123" t="str">
        <v/>
      </c>
      <c r="C40" s="67"/>
      <c r="D40" s="112"/>
      <c r="E40" s="112"/>
      <c r="F40" s="114"/>
      <c r="G40" s="14">
        <f t="shared" si="16"/>
        <v>0</v>
      </c>
      <c r="H40" s="112"/>
      <c r="I40" s="112"/>
      <c r="J40" s="113"/>
      <c r="K40" s="113"/>
      <c r="L40" s="14">
        <f t="shared" si="17"/>
        <v>0</v>
      </c>
      <c r="M40" s="76"/>
      <c r="N40" s="76"/>
      <c r="O40" s="76"/>
      <c r="P40" s="76"/>
      <c r="Q40" s="14">
        <f t="shared" si="2"/>
        <v>0</v>
      </c>
      <c r="R40" s="14">
        <f t="shared" si="3"/>
        <v>0</v>
      </c>
      <c r="S40" s="217"/>
      <c r="T40" s="236"/>
      <c r="U40" s="202" t="str">
        <f t="shared" si="4"/>
        <v/>
      </c>
      <c r="V40" s="202" t="str">
        <f t="shared" si="5"/>
        <v/>
      </c>
      <c r="W40" s="202" t="str">
        <f t="shared" si="6"/>
        <v/>
      </c>
      <c r="X40" s="202" t="str">
        <f t="shared" si="7"/>
        <v/>
      </c>
    </row>
    <row r="41" spans="1:24">
      <c r="A41" s="68"/>
      <c r="B41" s="124" t="str">
        <v/>
      </c>
      <c r="C41" s="102"/>
      <c r="D41" s="112"/>
      <c r="E41" s="112"/>
      <c r="F41" s="112"/>
      <c r="G41" s="98">
        <f t="shared" si="0"/>
        <v>0</v>
      </c>
      <c r="H41" s="112"/>
      <c r="I41" s="112"/>
      <c r="J41" s="112"/>
      <c r="K41" s="112"/>
      <c r="L41" s="98">
        <f t="shared" si="1"/>
        <v>0</v>
      </c>
      <c r="M41" s="111"/>
      <c r="N41" s="111"/>
      <c r="O41" s="111"/>
      <c r="P41" s="111"/>
      <c r="Q41" s="98">
        <f t="shared" si="2"/>
        <v>0</v>
      </c>
      <c r="R41" s="14">
        <f t="shared" si="3"/>
        <v>0</v>
      </c>
      <c r="S41" s="217"/>
      <c r="T41" s="237"/>
      <c r="U41" s="202" t="str">
        <f t="shared" si="4"/>
        <v/>
      </c>
      <c r="V41" s="202" t="str">
        <f t="shared" si="5"/>
        <v/>
      </c>
      <c r="W41" s="202" t="str">
        <f t="shared" si="6"/>
        <v/>
      </c>
      <c r="X41" s="202" t="str">
        <f t="shared" si="7"/>
        <v/>
      </c>
    </row>
    <row r="42" spans="1:24" ht="18.75">
      <c r="A42" s="309" t="s">
        <v>194</v>
      </c>
      <c r="B42" s="310"/>
      <c r="C42" s="310"/>
      <c r="D42" s="310"/>
      <c r="E42" s="310"/>
      <c r="F42" s="310"/>
      <c r="G42" s="247">
        <f>SUM(G12:G41)</f>
        <v>27975</v>
      </c>
      <c r="H42" s="240"/>
      <c r="I42" s="240" t="s">
        <v>194</v>
      </c>
      <c r="J42" s="240"/>
      <c r="K42" s="240"/>
      <c r="L42" s="247">
        <f>SUM(L12:L41)</f>
        <v>51380</v>
      </c>
      <c r="M42" s="243"/>
      <c r="N42" s="244" t="s">
        <v>194</v>
      </c>
      <c r="O42" s="244"/>
      <c r="P42" s="244"/>
      <c r="Q42" s="247">
        <f>SUM(Q12:Q41)</f>
        <v>41560</v>
      </c>
      <c r="R42" s="142">
        <f>SUM(R12:R41)</f>
        <v>120915</v>
      </c>
      <c r="S42" s="140">
        <f>SUM(S12:S41)</f>
        <v>11000</v>
      </c>
      <c r="T42" s="238"/>
      <c r="U42" s="203">
        <f>SUM(U12:U41)</f>
        <v>65700</v>
      </c>
      <c r="V42" s="203">
        <f>SUM(V12:V41)</f>
        <v>55215</v>
      </c>
      <c r="W42" s="203">
        <f>SUM(W12:W41)</f>
        <v>62700</v>
      </c>
      <c r="X42" s="203">
        <f>SUM(X12:X41)</f>
        <v>47215</v>
      </c>
    </row>
    <row r="43" spans="1:24" ht="15.75">
      <c r="A43" s="187" t="s">
        <v>195</v>
      </c>
      <c r="B43" s="188"/>
      <c r="C43" s="189"/>
      <c r="D43" s="186" t="s">
        <v>172</v>
      </c>
      <c r="E43" s="186" t="s">
        <v>173</v>
      </c>
      <c r="F43" s="186" t="s">
        <v>174</v>
      </c>
      <c r="G43" s="239" t="s">
        <v>160</v>
      </c>
      <c r="H43" s="186" t="s">
        <v>175</v>
      </c>
      <c r="I43" s="186" t="s">
        <v>176</v>
      </c>
      <c r="J43" s="186" t="s">
        <v>177</v>
      </c>
      <c r="K43" s="186" t="s">
        <v>178</v>
      </c>
      <c r="L43" s="241" t="s">
        <v>162</v>
      </c>
      <c r="M43" s="186" t="s">
        <v>179</v>
      </c>
      <c r="N43" s="186" t="s">
        <v>180</v>
      </c>
      <c r="O43" s="186" t="s">
        <v>181</v>
      </c>
      <c r="P43" s="186" t="s">
        <v>182</v>
      </c>
      <c r="Q43" s="241" t="s">
        <v>163</v>
      </c>
      <c r="R43" s="246" t="s">
        <v>196</v>
      </c>
    </row>
    <row r="44" spans="1:24">
      <c r="A44" s="66" t="s">
        <v>81</v>
      </c>
      <c r="B44" s="106"/>
      <c r="C44" s="67" t="s">
        <v>197</v>
      </c>
      <c r="D44" s="107">
        <v>100</v>
      </c>
      <c r="E44" s="107">
        <v>200</v>
      </c>
      <c r="F44" s="107">
        <v>300</v>
      </c>
      <c r="G44" s="69">
        <f t="shared" ref="G44:G48" si="18">SUM(D44:F44)</f>
        <v>600</v>
      </c>
      <c r="H44" s="107">
        <v>100</v>
      </c>
      <c r="I44" s="107">
        <v>200</v>
      </c>
      <c r="J44" s="107">
        <v>300</v>
      </c>
      <c r="K44" s="107">
        <v>400</v>
      </c>
      <c r="L44" s="69">
        <f t="shared" ref="L44:L48" si="19">SUM(H44:K44)</f>
        <v>1000</v>
      </c>
      <c r="M44" s="107">
        <v>100</v>
      </c>
      <c r="N44" s="107">
        <v>200</v>
      </c>
      <c r="O44" s="107">
        <v>300</v>
      </c>
      <c r="P44" s="110">
        <v>400</v>
      </c>
      <c r="Q44" s="69">
        <f t="shared" ref="Q44:Q48" si="20">SUM(M44:P44)</f>
        <v>1000</v>
      </c>
      <c r="R44" s="70">
        <f t="shared" ref="R44:R48" si="21">SUM(G44+L44+Q44)</f>
        <v>2600</v>
      </c>
    </row>
    <row r="45" spans="1:24">
      <c r="A45" s="66" t="s">
        <v>82</v>
      </c>
      <c r="B45" s="106"/>
      <c r="C45" s="67" t="s">
        <v>198</v>
      </c>
      <c r="D45" s="108">
        <v>500</v>
      </c>
      <c r="E45" s="108">
        <v>500</v>
      </c>
      <c r="F45" s="108">
        <v>500</v>
      </c>
      <c r="G45" s="208">
        <f t="shared" si="18"/>
        <v>1500</v>
      </c>
      <c r="H45" s="108">
        <v>500</v>
      </c>
      <c r="I45" s="108">
        <v>500</v>
      </c>
      <c r="J45" s="108">
        <v>500</v>
      </c>
      <c r="K45" s="108">
        <v>500</v>
      </c>
      <c r="L45" s="208">
        <f t="shared" si="19"/>
        <v>2000</v>
      </c>
      <c r="M45" s="108">
        <v>500</v>
      </c>
      <c r="N45" s="108">
        <v>500</v>
      </c>
      <c r="O45" s="108">
        <v>500</v>
      </c>
      <c r="P45" s="76">
        <v>500</v>
      </c>
      <c r="Q45" s="69">
        <f t="shared" si="20"/>
        <v>2000</v>
      </c>
      <c r="R45" s="70">
        <f t="shared" si="21"/>
        <v>5500</v>
      </c>
    </row>
    <row r="46" spans="1:24">
      <c r="A46" s="66"/>
      <c r="B46" s="106"/>
      <c r="C46" s="67"/>
      <c r="D46" s="108"/>
      <c r="E46" s="108"/>
      <c r="F46" s="108"/>
      <c r="G46" s="208">
        <f t="shared" si="18"/>
        <v>0</v>
      </c>
      <c r="H46" s="108"/>
      <c r="I46" s="108"/>
      <c r="J46" s="108"/>
      <c r="K46" s="108"/>
      <c r="L46" s="208">
        <f t="shared" si="19"/>
        <v>0</v>
      </c>
      <c r="M46" s="76"/>
      <c r="N46" s="76"/>
      <c r="O46" s="76"/>
      <c r="P46" s="76"/>
      <c r="Q46" s="69">
        <f t="shared" si="20"/>
        <v>0</v>
      </c>
      <c r="R46" s="70">
        <f t="shared" si="21"/>
        <v>0</v>
      </c>
    </row>
    <row r="47" spans="1:24">
      <c r="A47" s="66"/>
      <c r="B47" s="106"/>
      <c r="C47" s="67"/>
      <c r="D47" s="108"/>
      <c r="E47" s="108"/>
      <c r="F47" s="108"/>
      <c r="G47" s="208">
        <f t="shared" si="18"/>
        <v>0</v>
      </c>
      <c r="H47" s="108"/>
      <c r="I47" s="108"/>
      <c r="J47" s="108"/>
      <c r="K47" s="108"/>
      <c r="L47" s="208">
        <f t="shared" si="19"/>
        <v>0</v>
      </c>
      <c r="M47" s="76"/>
      <c r="N47" s="76"/>
      <c r="O47" s="76"/>
      <c r="P47" s="76"/>
      <c r="Q47" s="69">
        <f t="shared" si="20"/>
        <v>0</v>
      </c>
      <c r="R47" s="70">
        <f t="shared" si="21"/>
        <v>0</v>
      </c>
    </row>
    <row r="48" spans="1:24">
      <c r="A48" s="66"/>
      <c r="B48" s="106"/>
      <c r="C48" s="67"/>
      <c r="D48" s="109"/>
      <c r="E48" s="109"/>
      <c r="F48" s="109"/>
      <c r="G48" s="209">
        <f t="shared" si="18"/>
        <v>0</v>
      </c>
      <c r="H48" s="109"/>
      <c r="I48" s="109"/>
      <c r="J48" s="109"/>
      <c r="K48" s="108"/>
      <c r="L48" s="209">
        <f t="shared" si="19"/>
        <v>0</v>
      </c>
      <c r="M48" s="111"/>
      <c r="N48" s="111"/>
      <c r="O48" s="111"/>
      <c r="P48" s="111"/>
      <c r="Q48" s="99">
        <f t="shared" si="20"/>
        <v>0</v>
      </c>
      <c r="R48" s="70">
        <f t="shared" si="21"/>
        <v>0</v>
      </c>
    </row>
    <row r="49" spans="1:18" ht="18.75">
      <c r="A49" s="294" t="s">
        <v>199</v>
      </c>
      <c r="B49" s="295"/>
      <c r="C49" s="295"/>
      <c r="D49" s="295"/>
      <c r="E49" s="295"/>
      <c r="F49" s="296"/>
      <c r="G49" s="247">
        <f>SUM(G44:G48)</f>
        <v>2100</v>
      </c>
      <c r="H49" s="242"/>
      <c r="I49" s="242" t="s">
        <v>199</v>
      </c>
      <c r="J49" s="242"/>
      <c r="K49" s="242"/>
      <c r="L49" s="247">
        <f>SUM(L44:L48)</f>
        <v>3000</v>
      </c>
      <c r="M49" s="245"/>
      <c r="N49" s="242" t="s">
        <v>199</v>
      </c>
      <c r="O49" s="242"/>
      <c r="P49" s="242"/>
      <c r="Q49" s="247">
        <f>SUM(Q44:Q48)</f>
        <v>3000</v>
      </c>
      <c r="R49" s="142">
        <f>SUM(R44:R48)</f>
        <v>8100</v>
      </c>
    </row>
    <row r="50" spans="1:18" ht="15.75">
      <c r="A50" s="184" t="s">
        <v>200</v>
      </c>
      <c r="B50" s="185"/>
      <c r="C50" s="185"/>
      <c r="D50" s="186" t="s">
        <v>172</v>
      </c>
      <c r="E50" s="186" t="s">
        <v>173</v>
      </c>
      <c r="F50" s="186" t="s">
        <v>174</v>
      </c>
      <c r="G50" s="239" t="s">
        <v>160</v>
      </c>
      <c r="H50" s="186" t="s">
        <v>175</v>
      </c>
      <c r="I50" s="186" t="s">
        <v>176</v>
      </c>
      <c r="J50" s="186" t="s">
        <v>177</v>
      </c>
      <c r="K50" s="186" t="s">
        <v>178</v>
      </c>
      <c r="L50" s="241" t="s">
        <v>162</v>
      </c>
      <c r="M50" s="186" t="s">
        <v>179</v>
      </c>
      <c r="N50" s="186" t="s">
        <v>180</v>
      </c>
      <c r="O50" s="186" t="s">
        <v>181</v>
      </c>
      <c r="P50" s="186" t="s">
        <v>182</v>
      </c>
      <c r="Q50" s="241" t="s">
        <v>163</v>
      </c>
      <c r="R50" s="246" t="s">
        <v>196</v>
      </c>
    </row>
    <row r="51" spans="1:18">
      <c r="A51" s="16" t="s">
        <v>201</v>
      </c>
      <c r="B51" s="100"/>
      <c r="C51" s="71"/>
      <c r="D51" s="17">
        <f t="shared" ref="D51:Q51" si="22">SUM(D12:D41)</f>
        <v>9325</v>
      </c>
      <c r="E51" s="17">
        <f t="shared" si="22"/>
        <v>8825</v>
      </c>
      <c r="F51" s="17">
        <f t="shared" si="22"/>
        <v>9825</v>
      </c>
      <c r="G51" s="18">
        <f t="shared" si="22"/>
        <v>27975</v>
      </c>
      <c r="H51" s="17">
        <f t="shared" si="22"/>
        <v>9220</v>
      </c>
      <c r="I51" s="17">
        <f t="shared" si="22"/>
        <v>21220</v>
      </c>
      <c r="J51" s="17">
        <f t="shared" si="22"/>
        <v>8720</v>
      </c>
      <c r="K51" s="17">
        <f t="shared" si="22"/>
        <v>12220</v>
      </c>
      <c r="L51" s="18">
        <f t="shared" si="22"/>
        <v>51380</v>
      </c>
      <c r="M51" s="18">
        <f t="shared" si="22"/>
        <v>9515</v>
      </c>
      <c r="N51" s="18">
        <f t="shared" si="22"/>
        <v>8015</v>
      </c>
      <c r="O51" s="18">
        <f t="shared" si="22"/>
        <v>11015</v>
      </c>
      <c r="P51" s="18">
        <f t="shared" si="22"/>
        <v>13015</v>
      </c>
      <c r="Q51" s="18">
        <f t="shared" si="22"/>
        <v>41560</v>
      </c>
      <c r="R51" s="18">
        <f>R42</f>
        <v>120915</v>
      </c>
    </row>
    <row r="52" spans="1:18">
      <c r="A52" s="19" t="s">
        <v>202</v>
      </c>
      <c r="B52" s="101"/>
      <c r="C52" s="72"/>
      <c r="D52" s="20">
        <f t="shared" ref="D52:L52" si="23">SUM(D44:D48)</f>
        <v>600</v>
      </c>
      <c r="E52" s="20">
        <f t="shared" si="23"/>
        <v>700</v>
      </c>
      <c r="F52" s="20">
        <f t="shared" si="23"/>
        <v>800</v>
      </c>
      <c r="G52" s="20">
        <f t="shared" si="23"/>
        <v>2100</v>
      </c>
      <c r="H52" s="20">
        <f t="shared" si="23"/>
        <v>600</v>
      </c>
      <c r="I52" s="20">
        <f t="shared" si="23"/>
        <v>700</v>
      </c>
      <c r="J52" s="20">
        <f t="shared" si="23"/>
        <v>800</v>
      </c>
      <c r="K52" s="20">
        <f t="shared" si="23"/>
        <v>900</v>
      </c>
      <c r="L52" s="20">
        <f t="shared" si="23"/>
        <v>3000</v>
      </c>
      <c r="M52" s="20">
        <f>SUM(M44:M48)</f>
        <v>600</v>
      </c>
      <c r="N52" s="20">
        <f>SUM(N44:N48)</f>
        <v>700</v>
      </c>
      <c r="O52" s="20">
        <f>SUM(O44:O48)</f>
        <v>800</v>
      </c>
      <c r="P52" s="20">
        <f>SUM(P44:P48)</f>
        <v>900</v>
      </c>
      <c r="Q52" s="20">
        <f>SUM(Q44:Q48)</f>
        <v>3000</v>
      </c>
      <c r="R52" s="73">
        <f>R49</f>
        <v>8100</v>
      </c>
    </row>
    <row r="53" spans="1:18" ht="15" customHeight="1">
      <c r="A53" s="4"/>
    </row>
    <row r="54" spans="1:18" ht="15" customHeight="1">
      <c r="A54" s="204" t="s">
        <v>203</v>
      </c>
      <c r="B54" s="205">
        <f>R42</f>
        <v>120915</v>
      </c>
    </row>
    <row r="55" spans="1:18" ht="15" customHeight="1">
      <c r="A55" s="204" t="s">
        <v>204</v>
      </c>
      <c r="B55" s="205">
        <f>S42</f>
        <v>11000</v>
      </c>
    </row>
    <row r="56" spans="1:18" ht="15" customHeight="1">
      <c r="A56" s="204" t="s">
        <v>205</v>
      </c>
      <c r="B56" s="205">
        <f>R49</f>
        <v>8100</v>
      </c>
    </row>
    <row r="57" spans="1:18" ht="15" customHeight="1">
      <c r="A57" s="204" t="s">
        <v>206</v>
      </c>
      <c r="B57" s="205">
        <f>B54-B55</f>
        <v>109915</v>
      </c>
    </row>
    <row r="58" spans="1:18" ht="15" customHeight="1">
      <c r="A58" s="204" t="s">
        <v>207</v>
      </c>
      <c r="B58" s="206">
        <f>B57/B54</f>
        <v>0.90902700243973034</v>
      </c>
    </row>
    <row r="60" spans="1:18" ht="15" customHeight="1">
      <c r="A60" s="204" t="s">
        <v>208</v>
      </c>
      <c r="B60" s="205">
        <f>W42</f>
        <v>62700</v>
      </c>
    </row>
    <row r="61" spans="1:18" ht="15" customHeight="1">
      <c r="A61" s="204" t="s">
        <v>209</v>
      </c>
      <c r="B61" s="205">
        <f>X42</f>
        <v>47215</v>
      </c>
    </row>
  </sheetData>
  <sheetProtection algorithmName="SHA-512" hashValue="jdpZNoa1G7iMPxa/whDnGW3RptsB8xmXATNBlSAYZClkIW8bYBjDLxxpWORDpePNoavdsuaRQ+Jj4SrMqEiKiQ==" saltValue="vo6UazyuOfwWHD+3j0FfTw==" spinCount="100000" sheet="1" objects="1" scenarios="1" selectLockedCells="1" selectUnlockedCells="1"/>
  <mergeCells count="23">
    <mergeCell ref="B3:C3"/>
    <mergeCell ref="V10:V11"/>
    <mergeCell ref="S10:S11"/>
    <mergeCell ref="B9:B10"/>
    <mergeCell ref="K5:M5"/>
    <mergeCell ref="M9:R9"/>
    <mergeCell ref="G10:G11"/>
    <mergeCell ref="L10:L11"/>
    <mergeCell ref="Q10:Q11"/>
    <mergeCell ref="R10:R11"/>
    <mergeCell ref="C9:C10"/>
    <mergeCell ref="U10:U11"/>
    <mergeCell ref="T10:T11"/>
    <mergeCell ref="W10:W11"/>
    <mergeCell ref="X10:X11"/>
    <mergeCell ref="A49:F49"/>
    <mergeCell ref="B4:C4"/>
    <mergeCell ref="B5:C5"/>
    <mergeCell ref="B7:J7"/>
    <mergeCell ref="D9:G9"/>
    <mergeCell ref="H9:L9"/>
    <mergeCell ref="A9:A10"/>
    <mergeCell ref="A42:F42"/>
  </mergeCells>
  <dataValidations count="1">
    <dataValidation allowBlank="1" showInputMessage="1" showErrorMessage="1" sqref="B12:B41" xr:uid="{8F7ED2A2-557F-445B-A9D0-E4CC5752A02E}"/>
  </dataValidations>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5E7B79E2-378C-468B-9B4C-BDE219075F30}">
          <x14:formula1>
            <xm:f>'Source data'!$A$30:$A$31</xm:f>
          </x14:formula1>
          <xm:sqref>A44:A48</xm:sqref>
        </x14:dataValidation>
        <x14:dataValidation type="list" allowBlank="1" showInputMessage="1" showErrorMessage="1" xr:uid="{986FBA52-223D-4559-9537-59D22F5AD98F}">
          <x14:formula1>
            <xm:f>'Source data'!$A$4:$A$27</xm:f>
          </x14:formula1>
          <xm:sqref>A12:A41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2B7179-7F49-4C92-AFA8-45CE6354AFC8}">
  <sheetPr codeName="Sheet8">
    <tabColor theme="7" tint="0.79998168889431442"/>
  </sheetPr>
  <dimension ref="A1:AF112"/>
  <sheetViews>
    <sheetView tabSelected="1" zoomScale="90" zoomScaleNormal="90" workbookViewId="0">
      <selection activeCell="AJ15" sqref="AJ15"/>
    </sheetView>
  </sheetViews>
  <sheetFormatPr defaultColWidth="9.140625" defaultRowHeight="15" customHeight="1"/>
  <cols>
    <col min="1" max="1" width="42.85546875" style="5" customWidth="1"/>
    <col min="2" max="2" width="11.140625" style="5" customWidth="1"/>
    <col min="3" max="3" width="51.140625" style="10" bestFit="1" customWidth="1"/>
    <col min="4" max="4" width="12.5703125" style="10" customWidth="1"/>
    <col min="5" max="5" width="25.140625" style="10" bestFit="1" customWidth="1"/>
    <col min="6" max="6" width="32.7109375" style="5" customWidth="1"/>
    <col min="7" max="7" width="18.5703125" style="5" customWidth="1"/>
    <col min="8" max="8" width="17.85546875" style="5" customWidth="1"/>
    <col min="9" max="9" width="16" style="5" customWidth="1"/>
    <col min="10" max="10" width="19.42578125" style="5" customWidth="1"/>
    <col min="11" max="11" width="12.5703125" style="5" customWidth="1"/>
    <col min="12" max="12" width="17.28515625" style="5" customWidth="1"/>
    <col min="13" max="13" width="21" style="5" customWidth="1"/>
    <col min="14" max="15" width="22.140625" style="10" customWidth="1"/>
    <col min="16" max="16" width="19.42578125" style="5" customWidth="1"/>
    <col min="17" max="17" width="16.85546875" style="10" customWidth="1"/>
    <col min="18" max="18" width="18.140625" style="10" customWidth="1"/>
    <col min="19" max="19" width="10" style="150" hidden="1" customWidth="1"/>
    <col min="20" max="20" width="11.28515625" style="150" hidden="1" customWidth="1"/>
    <col min="21" max="21" width="14.85546875" style="150" hidden="1" customWidth="1"/>
    <col min="22" max="22" width="12.7109375" style="150" hidden="1" customWidth="1"/>
    <col min="23" max="23" width="16.85546875" style="150" hidden="1" customWidth="1"/>
    <col min="24" max="24" width="12.7109375" style="10" hidden="1" customWidth="1"/>
    <col min="25" max="25" width="11.28515625" style="150" hidden="1" customWidth="1"/>
    <col min="26" max="26" width="9.5703125" style="156" hidden="1" customWidth="1"/>
    <col min="27" max="27" width="12" style="156" hidden="1" customWidth="1"/>
    <col min="28" max="28" width="12.42578125" style="156" hidden="1" customWidth="1"/>
    <col min="29" max="29" width="10.42578125" style="10" hidden="1" customWidth="1"/>
    <col min="30" max="32" width="11.42578125" style="156" hidden="1" customWidth="1"/>
    <col min="33" max="16384" width="9.140625" style="5"/>
  </cols>
  <sheetData>
    <row r="1" spans="1:32" ht="21">
      <c r="A1" s="230" t="s">
        <v>93</v>
      </c>
      <c r="B1" s="230" t="s">
        <v>172</v>
      </c>
      <c r="C1" s="231"/>
      <c r="D1" s="5"/>
      <c r="E1" s="5"/>
      <c r="J1"/>
      <c r="O1" s="5"/>
      <c r="P1" s="10"/>
      <c r="Y1" s="156"/>
    </row>
    <row r="2" spans="1:32" ht="9" customHeight="1">
      <c r="A2" s="3"/>
      <c r="B2" s="8"/>
      <c r="C2" s="218"/>
      <c r="D2" s="5"/>
      <c r="E2" s="5"/>
      <c r="J2"/>
      <c r="O2" s="5"/>
      <c r="P2" s="10"/>
      <c r="Y2" s="156"/>
    </row>
    <row r="3" spans="1:32" ht="15.75">
      <c r="A3" s="133" t="s">
        <v>95</v>
      </c>
      <c r="B3" s="336" t="str">
        <f>Instructions!G16</f>
        <v>County Wildlife Charity</v>
      </c>
      <c r="C3" s="337"/>
      <c r="D3" s="5"/>
      <c r="E3" s="134" t="s">
        <v>210</v>
      </c>
      <c r="F3" s="226">
        <f>Overview!C12</f>
        <v>123456789</v>
      </c>
      <c r="H3" s="322" t="s">
        <v>211</v>
      </c>
      <c r="I3" s="323"/>
      <c r="J3" s="11"/>
      <c r="M3" s="10"/>
      <c r="O3" s="5"/>
      <c r="P3" s="10"/>
      <c r="Y3" s="156"/>
    </row>
    <row r="4" spans="1:32" ht="15.75">
      <c r="A4" s="133" t="s">
        <v>98</v>
      </c>
      <c r="B4" s="336" t="str">
        <f>Instructions!G17</f>
        <v>Our Species Recovery Project</v>
      </c>
      <c r="C4" s="337"/>
      <c r="D4" s="5"/>
      <c r="E4" s="134" t="s">
        <v>212</v>
      </c>
      <c r="F4" s="227">
        <v>1</v>
      </c>
      <c r="G4" s="38"/>
      <c r="I4" s="38"/>
      <c r="J4"/>
      <c r="M4" s="10"/>
      <c r="O4" s="5"/>
      <c r="P4" s="10"/>
      <c r="Y4" s="156"/>
    </row>
    <row r="5" spans="1:32" ht="16.5" thickBot="1">
      <c r="A5" s="133" t="s">
        <v>101</v>
      </c>
      <c r="B5" s="336" t="str">
        <f>Instructions!G18</f>
        <v>unique reference code</v>
      </c>
      <c r="C5" s="337"/>
      <c r="D5" s="5"/>
      <c r="E5" s="134" t="s">
        <v>213</v>
      </c>
      <c r="F5" s="228" t="str">
        <f>'Source data'!H18</f>
        <v>Y1Q2: 01/07/2026 - 30/09/2026</v>
      </c>
      <c r="J5" s="11"/>
      <c r="M5" s="10"/>
      <c r="O5" s="5"/>
      <c r="P5" s="10"/>
      <c r="Y5" s="156"/>
    </row>
    <row r="6" spans="1:32" ht="16.5" thickBot="1">
      <c r="A6" s="133" t="s">
        <v>104</v>
      </c>
      <c r="B6" s="336" t="str">
        <f>Overview!C7</f>
        <v>C#####</v>
      </c>
      <c r="C6" s="337"/>
      <c r="D6" s="5"/>
      <c r="E6" s="134" t="s">
        <v>214</v>
      </c>
      <c r="F6" s="229">
        <f>Overview!C8</f>
        <v>0.90902700243973034</v>
      </c>
      <c r="M6" s="10"/>
      <c r="O6" s="5"/>
      <c r="P6" s="10"/>
      <c r="Y6" s="156"/>
    </row>
    <row r="7" spans="1:32" ht="30" customHeight="1">
      <c r="A7" s="340" t="s">
        <v>215</v>
      </c>
      <c r="B7" s="340"/>
      <c r="C7" s="340"/>
      <c r="D7" s="340"/>
      <c r="E7" s="340"/>
      <c r="F7" s="340"/>
      <c r="G7" s="38"/>
      <c r="M7" s="10"/>
      <c r="O7" s="5"/>
      <c r="P7" s="10"/>
      <c r="Y7" s="156"/>
    </row>
    <row r="8" spans="1:32">
      <c r="H8" s="10"/>
      <c r="I8" s="10"/>
      <c r="K8" s="10"/>
      <c r="L8" s="10"/>
      <c r="M8" s="10"/>
      <c r="S8" s="341" t="s">
        <v>216</v>
      </c>
      <c r="T8" s="342"/>
      <c r="U8" s="342"/>
      <c r="V8" s="342"/>
      <c r="W8" s="342"/>
      <c r="X8" s="342"/>
      <c r="Y8" s="342"/>
      <c r="Z8" s="342"/>
      <c r="AA8" s="342"/>
      <c r="AB8" s="342"/>
      <c r="AC8" s="342"/>
      <c r="AD8" s="342"/>
      <c r="AE8" s="342"/>
      <c r="AF8" s="343"/>
    </row>
    <row r="9" spans="1:32" s="34" customFormat="1" ht="63.75">
      <c r="A9" s="194" t="s">
        <v>152</v>
      </c>
      <c r="B9" s="194" t="s">
        <v>3</v>
      </c>
      <c r="C9" s="195" t="s">
        <v>153</v>
      </c>
      <c r="D9" s="195" t="s">
        <v>217</v>
      </c>
      <c r="E9" s="195" t="s">
        <v>218</v>
      </c>
      <c r="F9" s="195" t="s">
        <v>5</v>
      </c>
      <c r="G9" s="195" t="s">
        <v>219</v>
      </c>
      <c r="H9" s="196" t="s">
        <v>220</v>
      </c>
      <c r="I9" s="196" t="s">
        <v>221</v>
      </c>
      <c r="J9" s="196" t="s">
        <v>222</v>
      </c>
      <c r="K9" s="196" t="s">
        <v>223</v>
      </c>
      <c r="L9" s="196" t="s">
        <v>224</v>
      </c>
      <c r="M9" s="196" t="s">
        <v>225</v>
      </c>
      <c r="N9" s="352" t="s">
        <v>226</v>
      </c>
      <c r="O9" s="353"/>
      <c r="P9" s="197" t="s">
        <v>86</v>
      </c>
      <c r="Q9" s="196" t="s">
        <v>227</v>
      </c>
      <c r="R9" s="198" t="s">
        <v>228</v>
      </c>
      <c r="S9" s="210" t="s">
        <v>229</v>
      </c>
      <c r="T9" s="210" t="s">
        <v>230</v>
      </c>
      <c r="U9" s="210" t="s">
        <v>7</v>
      </c>
      <c r="V9" s="210" t="s">
        <v>231</v>
      </c>
      <c r="W9" s="211" t="s">
        <v>227</v>
      </c>
      <c r="X9" s="211" t="s">
        <v>232</v>
      </c>
      <c r="Y9" s="211" t="s">
        <v>39</v>
      </c>
      <c r="Z9" s="212" t="s">
        <v>233</v>
      </c>
      <c r="AA9" s="212" t="s">
        <v>234</v>
      </c>
      <c r="AB9" s="213" t="s">
        <v>235</v>
      </c>
      <c r="AC9" s="213" t="s">
        <v>236</v>
      </c>
      <c r="AD9" s="213" t="s">
        <v>237</v>
      </c>
      <c r="AE9" s="214" t="s">
        <v>15</v>
      </c>
      <c r="AF9" s="214" t="s">
        <v>9</v>
      </c>
    </row>
    <row r="10" spans="1:32" ht="33.75" customHeight="1">
      <c r="A10" s="199" t="s">
        <v>169</v>
      </c>
      <c r="B10" s="199" t="s">
        <v>170</v>
      </c>
      <c r="C10" s="200" t="s">
        <v>238</v>
      </c>
      <c r="D10" s="201" t="s">
        <v>239</v>
      </c>
      <c r="E10" s="222" t="s">
        <v>240</v>
      </c>
      <c r="F10" s="222" t="s">
        <v>240</v>
      </c>
      <c r="G10" s="222" t="s">
        <v>240</v>
      </c>
      <c r="H10" s="223" t="s">
        <v>241</v>
      </c>
      <c r="I10" s="223" t="s">
        <v>241</v>
      </c>
      <c r="J10" s="223" t="s">
        <v>241</v>
      </c>
      <c r="K10" s="223" t="s">
        <v>242</v>
      </c>
      <c r="L10" s="223" t="s">
        <v>242</v>
      </c>
      <c r="M10" s="224" t="s">
        <v>243</v>
      </c>
      <c r="N10" s="225" t="s">
        <v>244</v>
      </c>
      <c r="O10" s="225" t="s">
        <v>245</v>
      </c>
      <c r="P10" s="224" t="s">
        <v>243</v>
      </c>
      <c r="Q10" s="223" t="s">
        <v>246</v>
      </c>
      <c r="R10" s="223" t="s">
        <v>241</v>
      </c>
      <c r="S10" s="157"/>
      <c r="T10" s="157"/>
      <c r="U10" s="157"/>
      <c r="V10" s="157"/>
      <c r="W10" s="151"/>
      <c r="X10" s="43"/>
      <c r="Y10" s="151"/>
      <c r="Z10" s="151"/>
      <c r="AA10" s="158"/>
      <c r="AB10" s="158"/>
      <c r="AC10" s="43"/>
      <c r="AD10" s="158"/>
      <c r="AE10" s="158"/>
      <c r="AF10" s="158"/>
    </row>
    <row r="11" spans="1:32">
      <c r="A11" s="77" t="s">
        <v>28</v>
      </c>
      <c r="B11" s="122" t="str" cm="1">
        <f t="array" ref="B11:B55">_xlfn.XLOOKUP(A11:A55,'Source data'!A4:A26,'Source data'!B4:B26,"")</f>
        <v>RDEL</v>
      </c>
      <c r="C11" s="78" t="s">
        <v>247</v>
      </c>
      <c r="D11" s="174">
        <v>4</v>
      </c>
      <c r="E11" s="78" t="s">
        <v>248</v>
      </c>
      <c r="F11" s="78" t="s">
        <v>22</v>
      </c>
      <c r="G11" s="79"/>
      <c r="H11" s="80">
        <v>500</v>
      </c>
      <c r="I11" s="80">
        <v>500</v>
      </c>
      <c r="J11" s="80"/>
      <c r="K11" s="44">
        <f>I11+J11</f>
        <v>500</v>
      </c>
      <c r="L11" s="83" t="str">
        <f>IF(K11=0,"",IF(OR(K11&gt;=500,A11="Staff costs - education/awareness raising",A11="Staff costs - finance/admin",A11="Staff costs - landowner advice &amp; support",A11="Staff costs - project delivery &amp; management"),"Yes",IF(J11&lt;500,"No")))</f>
        <v>Yes</v>
      </c>
      <c r="M11" s="77" t="s">
        <v>12</v>
      </c>
      <c r="N11" s="81" t="s">
        <v>26</v>
      </c>
      <c r="O11" s="81" t="s">
        <v>63</v>
      </c>
      <c r="P11" s="82" t="s">
        <v>88</v>
      </c>
      <c r="Q11" s="170"/>
      <c r="R11" s="84">
        <v>50</v>
      </c>
      <c r="S11" s="159" t="s">
        <v>12</v>
      </c>
      <c r="T11" s="159" t="s">
        <v>12</v>
      </c>
      <c r="U11" s="159" t="s">
        <v>19</v>
      </c>
      <c r="V11" s="46">
        <v>-250</v>
      </c>
      <c r="W11" s="152"/>
      <c r="X11" s="47">
        <f>K11+V11</f>
        <v>250</v>
      </c>
      <c r="Y11" s="160"/>
      <c r="Z11" s="159"/>
      <c r="AA11" s="159"/>
      <c r="AB11" s="46"/>
      <c r="AC11" s="47">
        <f>R11+AB11</f>
        <v>50</v>
      </c>
      <c r="AD11" s="159"/>
      <c r="AE11" s="202" t="str">
        <f>IF(ISNUMBER(SEARCH("CDEL",B11)),X11,"")</f>
        <v/>
      </c>
      <c r="AF11" s="202">
        <f>IF(ISNUMBER(SEARCH("RDEL",B11)),X11,"")</f>
        <v>250</v>
      </c>
    </row>
    <row r="12" spans="1:32">
      <c r="A12" s="77" t="s">
        <v>37</v>
      </c>
      <c r="B12" s="129" t="str">
        <v>CDEL</v>
      </c>
      <c r="C12" s="78" t="s">
        <v>249</v>
      </c>
      <c r="D12" s="174">
        <v>3</v>
      </c>
      <c r="E12" s="78" t="s">
        <v>250</v>
      </c>
      <c r="F12" s="78" t="s">
        <v>11</v>
      </c>
      <c r="G12" s="77" t="s">
        <v>251</v>
      </c>
      <c r="H12" s="80">
        <v>1000</v>
      </c>
      <c r="I12" s="80">
        <v>1000</v>
      </c>
      <c r="J12" s="80">
        <v>200</v>
      </c>
      <c r="K12" s="44">
        <f t="shared" ref="K12:K55" si="0">I12+J12</f>
        <v>1200</v>
      </c>
      <c r="L12" s="83" t="str">
        <f t="shared" ref="L12:L55" si="1">IF(K12=0,"",IF(OR(K12&gt;=500,A12="Staff costs - education/awareness raising",A12="Staff costs - finance/admin",A12="Staff costs - landowner advice &amp; support",A12="Staff costs - project delivery &amp; management"),"Yes",IF(J12&lt;500,"No")))</f>
        <v>Yes</v>
      </c>
      <c r="M12" s="80" t="s">
        <v>12</v>
      </c>
      <c r="N12" s="81" t="s">
        <v>11</v>
      </c>
      <c r="O12" s="81" t="s">
        <v>72</v>
      </c>
      <c r="P12" s="82" t="s">
        <v>88</v>
      </c>
      <c r="Q12" s="171"/>
      <c r="R12" s="84">
        <v>100</v>
      </c>
      <c r="S12" s="159"/>
      <c r="T12" s="159"/>
      <c r="U12" s="159"/>
      <c r="V12" s="46"/>
      <c r="W12" s="152"/>
      <c r="X12" s="47">
        <f t="shared" ref="X12:X55" si="2">K12+V12</f>
        <v>1200</v>
      </c>
      <c r="Y12" s="160"/>
      <c r="Z12" s="159"/>
      <c r="AA12" s="159"/>
      <c r="AB12" s="46">
        <v>-50</v>
      </c>
      <c r="AC12" s="47">
        <f t="shared" ref="AC12:AC55" si="3">R12+AB12</f>
        <v>50</v>
      </c>
      <c r="AD12" s="159"/>
      <c r="AE12" s="202">
        <f t="shared" ref="AE12:AE55" si="4">IF(ISNUMBER(SEARCH("CDEL",B12)),X12,"")</f>
        <v>1200</v>
      </c>
      <c r="AF12" s="202" t="str">
        <f t="shared" ref="AF12:AF55" si="5">IF(ISNUMBER(SEARCH("RDEL",B12)),X12,"")</f>
        <v/>
      </c>
    </row>
    <row r="13" spans="1:32">
      <c r="A13" s="77" t="s">
        <v>54</v>
      </c>
      <c r="B13" s="129" t="str">
        <v>CDEL</v>
      </c>
      <c r="C13" s="78" t="s">
        <v>252</v>
      </c>
      <c r="D13" s="174">
        <v>2</v>
      </c>
      <c r="E13" s="78" t="s">
        <v>253</v>
      </c>
      <c r="F13" s="78" t="s">
        <v>11</v>
      </c>
      <c r="G13" s="77" t="s">
        <v>254</v>
      </c>
      <c r="H13" s="80">
        <v>200</v>
      </c>
      <c r="I13" s="80">
        <v>200</v>
      </c>
      <c r="J13" s="80"/>
      <c r="K13" s="44">
        <f t="shared" si="0"/>
        <v>200</v>
      </c>
      <c r="L13" s="83" t="str">
        <f t="shared" si="1"/>
        <v>No</v>
      </c>
      <c r="M13" s="80" t="s">
        <v>23</v>
      </c>
      <c r="N13" s="81" t="s">
        <v>11</v>
      </c>
      <c r="O13" s="81" t="s">
        <v>75</v>
      </c>
      <c r="P13" s="82" t="s">
        <v>89</v>
      </c>
      <c r="Q13" s="171"/>
      <c r="R13" s="84"/>
      <c r="S13" s="159"/>
      <c r="T13" s="159"/>
      <c r="U13" s="159"/>
      <c r="V13" s="46"/>
      <c r="W13" s="152"/>
      <c r="X13" s="47">
        <f t="shared" si="2"/>
        <v>200</v>
      </c>
      <c r="Y13" s="160"/>
      <c r="Z13" s="159"/>
      <c r="AA13" s="159"/>
      <c r="AB13" s="46"/>
      <c r="AC13" s="47">
        <f t="shared" si="3"/>
        <v>0</v>
      </c>
      <c r="AD13" s="159"/>
      <c r="AE13" s="202">
        <f t="shared" si="4"/>
        <v>200</v>
      </c>
      <c r="AF13" s="202" t="str">
        <f t="shared" si="5"/>
        <v/>
      </c>
    </row>
    <row r="14" spans="1:32">
      <c r="A14" s="77" t="s">
        <v>59</v>
      </c>
      <c r="B14" s="129" t="str">
        <v>RDEL</v>
      </c>
      <c r="C14" s="78" t="s">
        <v>255</v>
      </c>
      <c r="D14" s="174">
        <v>6</v>
      </c>
      <c r="E14" s="78" t="s">
        <v>96</v>
      </c>
      <c r="F14" s="78" t="s">
        <v>17</v>
      </c>
      <c r="G14" s="77"/>
      <c r="H14" s="80">
        <v>400</v>
      </c>
      <c r="I14" s="80">
        <v>400</v>
      </c>
      <c r="J14" s="80"/>
      <c r="K14" s="44">
        <f t="shared" si="0"/>
        <v>400</v>
      </c>
      <c r="L14" s="83" t="str">
        <f t="shared" si="1"/>
        <v>Yes</v>
      </c>
      <c r="M14" s="80" t="s">
        <v>12</v>
      </c>
      <c r="N14" s="81" t="s">
        <v>49</v>
      </c>
      <c r="O14" s="81" t="s">
        <v>77</v>
      </c>
      <c r="P14" s="82" t="s">
        <v>87</v>
      </c>
      <c r="Q14" s="171"/>
      <c r="R14" s="84"/>
      <c r="S14" s="159"/>
      <c r="T14" s="159"/>
      <c r="U14" s="159"/>
      <c r="V14" s="46"/>
      <c r="W14" s="152"/>
      <c r="X14" s="47">
        <f t="shared" si="2"/>
        <v>400</v>
      </c>
      <c r="Y14" s="160"/>
      <c r="Z14" s="159"/>
      <c r="AA14" s="159"/>
      <c r="AB14" s="46"/>
      <c r="AC14" s="47">
        <f t="shared" si="3"/>
        <v>0</v>
      </c>
      <c r="AD14" s="159"/>
      <c r="AE14" s="202" t="str">
        <f t="shared" si="4"/>
        <v/>
      </c>
      <c r="AF14" s="202">
        <f t="shared" si="5"/>
        <v>400</v>
      </c>
    </row>
    <row r="15" spans="1:32">
      <c r="A15" s="77" t="s">
        <v>62</v>
      </c>
      <c r="B15" s="129" t="str">
        <v>RDEL</v>
      </c>
      <c r="C15" s="131" t="s">
        <v>256</v>
      </c>
      <c r="D15" s="174">
        <v>7</v>
      </c>
      <c r="E15" s="78" t="s">
        <v>96</v>
      </c>
      <c r="F15" s="78" t="s">
        <v>17</v>
      </c>
      <c r="G15" s="77"/>
      <c r="H15" s="80">
        <v>150</v>
      </c>
      <c r="I15" s="80">
        <v>150</v>
      </c>
      <c r="J15" s="80"/>
      <c r="K15" s="44">
        <f t="shared" si="0"/>
        <v>150</v>
      </c>
      <c r="L15" s="83" t="str">
        <f t="shared" si="1"/>
        <v>Yes</v>
      </c>
      <c r="M15" s="80" t="s">
        <v>12</v>
      </c>
      <c r="N15" s="81" t="s">
        <v>49</v>
      </c>
      <c r="O15" s="81" t="s">
        <v>77</v>
      </c>
      <c r="P15" s="82" t="s">
        <v>87</v>
      </c>
      <c r="Q15" s="171"/>
      <c r="R15" s="84"/>
      <c r="S15" s="159"/>
      <c r="T15" s="159"/>
      <c r="U15" s="159"/>
      <c r="V15" s="46"/>
      <c r="W15" s="152"/>
      <c r="X15" s="47">
        <f t="shared" si="2"/>
        <v>150</v>
      </c>
      <c r="Y15" s="160"/>
      <c r="Z15" s="159"/>
      <c r="AA15" s="159"/>
      <c r="AB15" s="46"/>
      <c r="AC15" s="47">
        <f t="shared" si="3"/>
        <v>0</v>
      </c>
      <c r="AD15" s="159"/>
      <c r="AE15" s="202" t="str">
        <f t="shared" si="4"/>
        <v/>
      </c>
      <c r="AF15" s="202">
        <f t="shared" si="5"/>
        <v>150</v>
      </c>
    </row>
    <row r="16" spans="1:32">
      <c r="A16" s="77" t="s">
        <v>65</v>
      </c>
      <c r="B16" s="129" t="str">
        <v>RDEL</v>
      </c>
      <c r="C16" s="78" t="s">
        <v>257</v>
      </c>
      <c r="D16" s="174">
        <v>8</v>
      </c>
      <c r="E16" s="78" t="s">
        <v>96</v>
      </c>
      <c r="F16" s="78" t="s">
        <v>17</v>
      </c>
      <c r="G16" s="77"/>
      <c r="H16" s="80">
        <v>1000</v>
      </c>
      <c r="I16" s="80">
        <v>1000</v>
      </c>
      <c r="J16" s="80"/>
      <c r="K16" s="44">
        <f t="shared" si="0"/>
        <v>1000</v>
      </c>
      <c r="L16" s="83" t="str">
        <f t="shared" si="1"/>
        <v>Yes</v>
      </c>
      <c r="M16" s="80" t="s">
        <v>12</v>
      </c>
      <c r="N16" s="81" t="s">
        <v>49</v>
      </c>
      <c r="O16" s="81" t="s">
        <v>77</v>
      </c>
      <c r="P16" s="82" t="s">
        <v>87</v>
      </c>
      <c r="Q16" s="171"/>
      <c r="R16" s="84"/>
      <c r="S16" s="159"/>
      <c r="T16" s="159"/>
      <c r="U16" s="159"/>
      <c r="V16" s="46"/>
      <c r="W16" s="152"/>
      <c r="X16" s="47">
        <f t="shared" si="2"/>
        <v>1000</v>
      </c>
      <c r="Y16" s="160"/>
      <c r="Z16" s="159"/>
      <c r="AA16" s="159"/>
      <c r="AB16" s="46"/>
      <c r="AC16" s="47">
        <f t="shared" si="3"/>
        <v>0</v>
      </c>
      <c r="AD16" s="159"/>
      <c r="AE16" s="202" t="str">
        <f t="shared" si="4"/>
        <v/>
      </c>
      <c r="AF16" s="202">
        <f t="shared" si="5"/>
        <v>1000</v>
      </c>
    </row>
    <row r="17" spans="1:32">
      <c r="A17" s="77" t="s">
        <v>68</v>
      </c>
      <c r="B17" s="129" t="str">
        <v>CDEL</v>
      </c>
      <c r="C17" s="78" t="s">
        <v>258</v>
      </c>
      <c r="D17" s="174">
        <v>5</v>
      </c>
      <c r="E17" s="78" t="s">
        <v>96</v>
      </c>
      <c r="F17" s="78" t="s">
        <v>17</v>
      </c>
      <c r="G17" s="77"/>
      <c r="H17" s="80">
        <v>1500</v>
      </c>
      <c r="I17" s="80">
        <v>1500</v>
      </c>
      <c r="J17" s="80"/>
      <c r="K17" s="44">
        <f t="shared" si="0"/>
        <v>1500</v>
      </c>
      <c r="L17" s="83" t="str">
        <f t="shared" si="1"/>
        <v>Yes</v>
      </c>
      <c r="M17" s="80" t="s">
        <v>12</v>
      </c>
      <c r="N17" s="81" t="s">
        <v>49</v>
      </c>
      <c r="O17" s="81" t="s">
        <v>77</v>
      </c>
      <c r="P17" s="82" t="s">
        <v>87</v>
      </c>
      <c r="Q17" s="171"/>
      <c r="R17" s="84"/>
      <c r="S17" s="159"/>
      <c r="T17" s="159"/>
      <c r="U17" s="159"/>
      <c r="V17" s="46"/>
      <c r="W17" s="152"/>
      <c r="X17" s="47">
        <f t="shared" si="2"/>
        <v>1500</v>
      </c>
      <c r="Y17" s="160"/>
      <c r="Z17" s="159"/>
      <c r="AA17" s="159"/>
      <c r="AB17" s="46"/>
      <c r="AC17" s="47">
        <f t="shared" si="3"/>
        <v>0</v>
      </c>
      <c r="AD17" s="159"/>
      <c r="AE17" s="202">
        <f t="shared" si="4"/>
        <v>1500</v>
      </c>
      <c r="AF17" s="202" t="str">
        <f t="shared" si="5"/>
        <v/>
      </c>
    </row>
    <row r="18" spans="1:32" ht="30">
      <c r="A18" s="77" t="s">
        <v>25</v>
      </c>
      <c r="B18" s="129" t="str">
        <v>CDEL</v>
      </c>
      <c r="C18" s="78" t="s">
        <v>259</v>
      </c>
      <c r="D18" s="174">
        <v>1</v>
      </c>
      <c r="E18" s="78" t="s">
        <v>260</v>
      </c>
      <c r="F18" s="78" t="s">
        <v>11</v>
      </c>
      <c r="G18" s="77" t="s">
        <v>261</v>
      </c>
      <c r="H18" s="80">
        <v>1000</v>
      </c>
      <c r="I18" s="80">
        <v>500</v>
      </c>
      <c r="J18" s="80">
        <v>100</v>
      </c>
      <c r="K18" s="44">
        <f>I18+J18</f>
        <v>600</v>
      </c>
      <c r="L18" s="83" t="str">
        <f t="shared" si="1"/>
        <v>Yes</v>
      </c>
      <c r="M18" s="80" t="s">
        <v>12</v>
      </c>
      <c r="N18" s="81" t="s">
        <v>11</v>
      </c>
      <c r="O18" s="81" t="s">
        <v>72</v>
      </c>
      <c r="P18" s="82" t="s">
        <v>88</v>
      </c>
      <c r="Q18" s="171"/>
      <c r="R18" s="84"/>
      <c r="S18" s="159"/>
      <c r="T18" s="159"/>
      <c r="U18" s="159"/>
      <c r="V18" s="46"/>
      <c r="W18" s="152"/>
      <c r="X18" s="47">
        <f t="shared" si="2"/>
        <v>600</v>
      </c>
      <c r="Y18" s="160"/>
      <c r="Z18" s="159"/>
      <c r="AA18" s="159"/>
      <c r="AB18" s="46"/>
      <c r="AC18" s="47">
        <f t="shared" si="3"/>
        <v>0</v>
      </c>
      <c r="AD18" s="159"/>
      <c r="AE18" s="202">
        <f t="shared" si="4"/>
        <v>600</v>
      </c>
      <c r="AF18" s="202" t="str">
        <f t="shared" si="5"/>
        <v/>
      </c>
    </row>
    <row r="19" spans="1:32">
      <c r="A19" s="77"/>
      <c r="B19" s="129" t="str">
        <v/>
      </c>
      <c r="C19" s="78"/>
      <c r="D19" s="174"/>
      <c r="E19" s="78"/>
      <c r="F19" s="78"/>
      <c r="G19" s="77"/>
      <c r="H19" s="80"/>
      <c r="I19" s="80"/>
      <c r="J19" s="80"/>
      <c r="K19" s="44">
        <f t="shared" si="0"/>
        <v>0</v>
      </c>
      <c r="L19" s="83" t="str">
        <f t="shared" si="1"/>
        <v/>
      </c>
      <c r="M19" s="80"/>
      <c r="N19" s="81"/>
      <c r="O19" s="81"/>
      <c r="P19" s="82"/>
      <c r="Q19" s="171"/>
      <c r="R19" s="84"/>
      <c r="S19" s="159"/>
      <c r="T19" s="159"/>
      <c r="U19" s="159"/>
      <c r="V19" s="46"/>
      <c r="W19" s="152"/>
      <c r="X19" s="47">
        <f t="shared" si="2"/>
        <v>0</v>
      </c>
      <c r="Y19" s="160"/>
      <c r="Z19" s="159"/>
      <c r="AA19" s="159"/>
      <c r="AB19" s="46"/>
      <c r="AC19" s="47">
        <f t="shared" si="3"/>
        <v>0</v>
      </c>
      <c r="AD19" s="159"/>
      <c r="AE19" s="202" t="str">
        <f t="shared" si="4"/>
        <v/>
      </c>
      <c r="AF19" s="202" t="str">
        <f t="shared" si="5"/>
        <v/>
      </c>
    </row>
    <row r="20" spans="1:32">
      <c r="A20" s="77"/>
      <c r="B20" s="129" t="str">
        <v/>
      </c>
      <c r="C20" s="78"/>
      <c r="D20" s="174"/>
      <c r="E20" s="78"/>
      <c r="F20" s="78"/>
      <c r="G20" s="77"/>
      <c r="H20" s="80"/>
      <c r="I20" s="80"/>
      <c r="J20" s="80"/>
      <c r="K20" s="44">
        <f t="shared" si="0"/>
        <v>0</v>
      </c>
      <c r="L20" s="83" t="str">
        <f t="shared" si="1"/>
        <v/>
      </c>
      <c r="M20" s="80"/>
      <c r="N20" s="81"/>
      <c r="O20" s="81"/>
      <c r="P20" s="82"/>
      <c r="Q20" s="171"/>
      <c r="R20" s="84"/>
      <c r="S20" s="159"/>
      <c r="T20" s="159"/>
      <c r="U20" s="159"/>
      <c r="V20" s="46"/>
      <c r="W20" s="152"/>
      <c r="X20" s="47">
        <f t="shared" si="2"/>
        <v>0</v>
      </c>
      <c r="Y20" s="160"/>
      <c r="Z20" s="159"/>
      <c r="AA20" s="159"/>
      <c r="AB20" s="46"/>
      <c r="AC20" s="47">
        <f t="shared" si="3"/>
        <v>0</v>
      </c>
      <c r="AD20" s="159"/>
      <c r="AE20" s="202" t="str">
        <f t="shared" si="4"/>
        <v/>
      </c>
      <c r="AF20" s="202" t="str">
        <f t="shared" si="5"/>
        <v/>
      </c>
    </row>
    <row r="21" spans="1:32">
      <c r="A21" s="77"/>
      <c r="B21" s="129" t="str">
        <v/>
      </c>
      <c r="C21" s="78"/>
      <c r="D21" s="174"/>
      <c r="E21" s="78"/>
      <c r="F21" s="78"/>
      <c r="G21" s="77"/>
      <c r="H21" s="80"/>
      <c r="I21" s="80"/>
      <c r="J21" s="80"/>
      <c r="K21" s="44">
        <f t="shared" si="0"/>
        <v>0</v>
      </c>
      <c r="L21" s="83" t="str">
        <f t="shared" si="1"/>
        <v/>
      </c>
      <c r="M21" s="80"/>
      <c r="N21" s="81"/>
      <c r="O21" s="81"/>
      <c r="P21" s="82"/>
      <c r="Q21" s="171"/>
      <c r="R21" s="84"/>
      <c r="S21" s="159"/>
      <c r="T21" s="159"/>
      <c r="U21" s="159"/>
      <c r="V21" s="46"/>
      <c r="W21" s="152"/>
      <c r="X21" s="47">
        <f t="shared" si="2"/>
        <v>0</v>
      </c>
      <c r="Y21" s="160"/>
      <c r="Z21" s="159"/>
      <c r="AA21" s="159"/>
      <c r="AB21" s="46"/>
      <c r="AC21" s="47">
        <f t="shared" si="3"/>
        <v>0</v>
      </c>
      <c r="AD21" s="159"/>
      <c r="AE21" s="202" t="str">
        <f t="shared" si="4"/>
        <v/>
      </c>
      <c r="AF21" s="202" t="str">
        <f t="shared" si="5"/>
        <v/>
      </c>
    </row>
    <row r="22" spans="1:32">
      <c r="A22" s="77"/>
      <c r="B22" s="129" t="str">
        <v/>
      </c>
      <c r="C22" s="78"/>
      <c r="D22" s="174"/>
      <c r="E22" s="78"/>
      <c r="F22" s="78"/>
      <c r="G22" s="77"/>
      <c r="H22" s="80"/>
      <c r="I22" s="80"/>
      <c r="J22" s="80"/>
      <c r="K22" s="44">
        <f t="shared" si="0"/>
        <v>0</v>
      </c>
      <c r="L22" s="83" t="str">
        <f t="shared" si="1"/>
        <v/>
      </c>
      <c r="M22" s="80"/>
      <c r="N22" s="81"/>
      <c r="O22" s="81"/>
      <c r="P22" s="82"/>
      <c r="Q22" s="171"/>
      <c r="R22" s="84"/>
      <c r="S22" s="159"/>
      <c r="T22" s="159"/>
      <c r="U22" s="159"/>
      <c r="V22" s="46"/>
      <c r="W22" s="152"/>
      <c r="X22" s="47">
        <f t="shared" si="2"/>
        <v>0</v>
      </c>
      <c r="Y22" s="160"/>
      <c r="Z22" s="159"/>
      <c r="AA22" s="159"/>
      <c r="AB22" s="46"/>
      <c r="AC22" s="47">
        <f t="shared" si="3"/>
        <v>0</v>
      </c>
      <c r="AD22" s="159"/>
      <c r="AE22" s="202" t="str">
        <f t="shared" si="4"/>
        <v/>
      </c>
      <c r="AF22" s="202" t="str">
        <f t="shared" si="5"/>
        <v/>
      </c>
    </row>
    <row r="23" spans="1:32">
      <c r="A23" s="77"/>
      <c r="B23" s="129" t="str">
        <v/>
      </c>
      <c r="C23" s="78"/>
      <c r="D23" s="174"/>
      <c r="E23" s="78"/>
      <c r="F23" s="78"/>
      <c r="G23" s="77"/>
      <c r="H23" s="80"/>
      <c r="I23" s="80"/>
      <c r="J23" s="80"/>
      <c r="K23" s="44">
        <f t="shared" si="0"/>
        <v>0</v>
      </c>
      <c r="L23" s="83" t="str">
        <f t="shared" si="1"/>
        <v/>
      </c>
      <c r="M23" s="80"/>
      <c r="N23" s="81"/>
      <c r="O23" s="81"/>
      <c r="P23" s="82"/>
      <c r="Q23" s="171"/>
      <c r="R23" s="84"/>
      <c r="S23" s="159"/>
      <c r="T23" s="159"/>
      <c r="U23" s="159"/>
      <c r="V23" s="46"/>
      <c r="W23" s="152"/>
      <c r="X23" s="47">
        <f t="shared" si="2"/>
        <v>0</v>
      </c>
      <c r="Y23" s="160"/>
      <c r="Z23" s="159"/>
      <c r="AA23" s="159"/>
      <c r="AB23" s="46"/>
      <c r="AC23" s="47">
        <f t="shared" si="3"/>
        <v>0</v>
      </c>
      <c r="AD23" s="159"/>
      <c r="AE23" s="202" t="str">
        <f t="shared" si="4"/>
        <v/>
      </c>
      <c r="AF23" s="202" t="str">
        <f t="shared" si="5"/>
        <v/>
      </c>
    </row>
    <row r="24" spans="1:32">
      <c r="A24" s="77"/>
      <c r="B24" s="129" t="str">
        <v/>
      </c>
      <c r="C24" s="78"/>
      <c r="D24" s="174"/>
      <c r="E24" s="78"/>
      <c r="F24" s="78"/>
      <c r="G24" s="77"/>
      <c r="H24" s="80"/>
      <c r="I24" s="80"/>
      <c r="J24" s="80"/>
      <c r="K24" s="44">
        <f t="shared" si="0"/>
        <v>0</v>
      </c>
      <c r="L24" s="83" t="str">
        <f t="shared" si="1"/>
        <v/>
      </c>
      <c r="M24" s="80"/>
      <c r="N24" s="81"/>
      <c r="O24" s="81"/>
      <c r="P24" s="82"/>
      <c r="Q24" s="171"/>
      <c r="R24" s="84"/>
      <c r="S24" s="159"/>
      <c r="T24" s="159"/>
      <c r="U24" s="159"/>
      <c r="V24" s="46"/>
      <c r="W24" s="152"/>
      <c r="X24" s="47">
        <f t="shared" si="2"/>
        <v>0</v>
      </c>
      <c r="Y24" s="160"/>
      <c r="Z24" s="159"/>
      <c r="AA24" s="159"/>
      <c r="AB24" s="46"/>
      <c r="AC24" s="47">
        <f t="shared" si="3"/>
        <v>0</v>
      </c>
      <c r="AD24" s="159"/>
      <c r="AE24" s="202" t="str">
        <f t="shared" si="4"/>
        <v/>
      </c>
      <c r="AF24" s="202" t="str">
        <f t="shared" si="5"/>
        <v/>
      </c>
    </row>
    <row r="25" spans="1:32">
      <c r="A25" s="77"/>
      <c r="B25" s="129" t="str">
        <v/>
      </c>
      <c r="C25" s="78"/>
      <c r="D25" s="174"/>
      <c r="E25" s="78"/>
      <c r="F25" s="78"/>
      <c r="G25" s="77"/>
      <c r="H25" s="80"/>
      <c r="I25" s="80"/>
      <c r="J25" s="80"/>
      <c r="K25" s="44">
        <f t="shared" si="0"/>
        <v>0</v>
      </c>
      <c r="L25" s="83" t="str">
        <f t="shared" si="1"/>
        <v/>
      </c>
      <c r="M25" s="80"/>
      <c r="N25" s="81"/>
      <c r="O25" s="81"/>
      <c r="P25" s="82"/>
      <c r="Q25" s="171"/>
      <c r="R25" s="84"/>
      <c r="S25" s="159"/>
      <c r="T25" s="159"/>
      <c r="U25" s="159"/>
      <c r="V25" s="46"/>
      <c r="W25" s="152"/>
      <c r="X25" s="47">
        <f t="shared" si="2"/>
        <v>0</v>
      </c>
      <c r="Y25" s="160"/>
      <c r="Z25" s="159"/>
      <c r="AA25" s="159"/>
      <c r="AB25" s="46"/>
      <c r="AC25" s="47">
        <f t="shared" si="3"/>
        <v>0</v>
      </c>
      <c r="AD25" s="159"/>
      <c r="AE25" s="202" t="str">
        <f t="shared" si="4"/>
        <v/>
      </c>
      <c r="AF25" s="202" t="str">
        <f t="shared" si="5"/>
        <v/>
      </c>
    </row>
    <row r="26" spans="1:32">
      <c r="A26" s="77"/>
      <c r="B26" s="129" t="str">
        <v/>
      </c>
      <c r="C26" s="78"/>
      <c r="D26" s="174"/>
      <c r="E26" s="78"/>
      <c r="F26" s="78"/>
      <c r="G26" s="77"/>
      <c r="H26" s="80"/>
      <c r="I26" s="80"/>
      <c r="J26" s="80"/>
      <c r="K26" s="44">
        <f t="shared" si="0"/>
        <v>0</v>
      </c>
      <c r="L26" s="83" t="str">
        <f t="shared" si="1"/>
        <v/>
      </c>
      <c r="M26" s="80"/>
      <c r="N26" s="81"/>
      <c r="O26" s="81"/>
      <c r="P26" s="82"/>
      <c r="Q26" s="171"/>
      <c r="R26" s="84"/>
      <c r="S26" s="159"/>
      <c r="T26" s="159"/>
      <c r="U26" s="159"/>
      <c r="V26" s="46"/>
      <c r="W26" s="152"/>
      <c r="X26" s="47">
        <f t="shared" si="2"/>
        <v>0</v>
      </c>
      <c r="Y26" s="160"/>
      <c r="Z26" s="159"/>
      <c r="AA26" s="159"/>
      <c r="AB26" s="46"/>
      <c r="AC26" s="47">
        <f t="shared" si="3"/>
        <v>0</v>
      </c>
      <c r="AD26" s="159"/>
      <c r="AE26" s="202" t="str">
        <f t="shared" si="4"/>
        <v/>
      </c>
      <c r="AF26" s="202" t="str">
        <f t="shared" si="5"/>
        <v/>
      </c>
    </row>
    <row r="27" spans="1:32">
      <c r="A27" s="77"/>
      <c r="B27" s="129" t="str">
        <v/>
      </c>
      <c r="C27" s="78"/>
      <c r="D27" s="174"/>
      <c r="E27" s="78"/>
      <c r="F27" s="78"/>
      <c r="G27" s="77"/>
      <c r="H27" s="80"/>
      <c r="I27" s="80"/>
      <c r="J27" s="80"/>
      <c r="K27" s="44">
        <f t="shared" si="0"/>
        <v>0</v>
      </c>
      <c r="L27" s="83" t="str">
        <f t="shared" si="1"/>
        <v/>
      </c>
      <c r="M27" s="80"/>
      <c r="N27" s="81"/>
      <c r="O27" s="81"/>
      <c r="P27" s="82"/>
      <c r="Q27" s="171"/>
      <c r="R27" s="84"/>
      <c r="S27" s="159"/>
      <c r="T27" s="159"/>
      <c r="U27" s="159"/>
      <c r="V27" s="46"/>
      <c r="W27" s="152"/>
      <c r="X27" s="47">
        <f t="shared" si="2"/>
        <v>0</v>
      </c>
      <c r="Y27" s="160"/>
      <c r="Z27" s="159"/>
      <c r="AA27" s="159"/>
      <c r="AB27" s="46"/>
      <c r="AC27" s="47">
        <f t="shared" si="3"/>
        <v>0</v>
      </c>
      <c r="AD27" s="159"/>
      <c r="AE27" s="202" t="str">
        <f t="shared" si="4"/>
        <v/>
      </c>
      <c r="AF27" s="202" t="str">
        <f t="shared" si="5"/>
        <v/>
      </c>
    </row>
    <row r="28" spans="1:32">
      <c r="A28" s="77"/>
      <c r="B28" s="129" t="str">
        <v/>
      </c>
      <c r="C28" s="78"/>
      <c r="D28" s="174"/>
      <c r="E28" s="78"/>
      <c r="F28" s="78"/>
      <c r="G28" s="77"/>
      <c r="H28" s="80"/>
      <c r="I28" s="80"/>
      <c r="J28" s="80"/>
      <c r="K28" s="44">
        <f t="shared" si="0"/>
        <v>0</v>
      </c>
      <c r="L28" s="83" t="str">
        <f t="shared" si="1"/>
        <v/>
      </c>
      <c r="M28" s="80"/>
      <c r="N28" s="81"/>
      <c r="O28" s="81"/>
      <c r="P28" s="82"/>
      <c r="Q28" s="171"/>
      <c r="R28" s="84"/>
      <c r="S28" s="159"/>
      <c r="T28" s="159"/>
      <c r="U28" s="159"/>
      <c r="V28" s="46"/>
      <c r="W28" s="152"/>
      <c r="X28" s="47">
        <f t="shared" si="2"/>
        <v>0</v>
      </c>
      <c r="Y28" s="160"/>
      <c r="Z28" s="159"/>
      <c r="AA28" s="159"/>
      <c r="AB28" s="46"/>
      <c r="AC28" s="47">
        <f t="shared" si="3"/>
        <v>0</v>
      </c>
      <c r="AD28" s="159"/>
      <c r="AE28" s="202" t="str">
        <f t="shared" si="4"/>
        <v/>
      </c>
      <c r="AF28" s="202" t="str">
        <f t="shared" si="5"/>
        <v/>
      </c>
    </row>
    <row r="29" spans="1:32">
      <c r="A29" s="77"/>
      <c r="B29" s="129" t="str">
        <v/>
      </c>
      <c r="C29" s="78"/>
      <c r="D29" s="174"/>
      <c r="E29" s="78"/>
      <c r="F29" s="78"/>
      <c r="G29" s="77"/>
      <c r="H29" s="80"/>
      <c r="I29" s="80"/>
      <c r="J29" s="80"/>
      <c r="K29" s="44">
        <f t="shared" si="0"/>
        <v>0</v>
      </c>
      <c r="L29" s="83" t="str">
        <f t="shared" si="1"/>
        <v/>
      </c>
      <c r="M29" s="80"/>
      <c r="N29" s="81"/>
      <c r="O29" s="81"/>
      <c r="P29" s="82"/>
      <c r="Q29" s="171"/>
      <c r="R29" s="84"/>
      <c r="S29" s="159"/>
      <c r="T29" s="159"/>
      <c r="U29" s="159"/>
      <c r="V29" s="46"/>
      <c r="W29" s="152"/>
      <c r="X29" s="47">
        <f t="shared" si="2"/>
        <v>0</v>
      </c>
      <c r="Y29" s="160"/>
      <c r="Z29" s="159"/>
      <c r="AA29" s="159"/>
      <c r="AB29" s="46"/>
      <c r="AC29" s="47">
        <f t="shared" si="3"/>
        <v>0</v>
      </c>
      <c r="AD29" s="159"/>
      <c r="AE29" s="202" t="str">
        <f t="shared" si="4"/>
        <v/>
      </c>
      <c r="AF29" s="202" t="str">
        <f t="shared" si="5"/>
        <v/>
      </c>
    </row>
    <row r="30" spans="1:32">
      <c r="A30" s="77"/>
      <c r="B30" s="129" t="str">
        <v/>
      </c>
      <c r="C30" s="78"/>
      <c r="D30" s="174"/>
      <c r="E30" s="78"/>
      <c r="F30" s="78"/>
      <c r="G30" s="77"/>
      <c r="H30" s="80"/>
      <c r="I30" s="80"/>
      <c r="J30" s="80"/>
      <c r="K30" s="44">
        <f t="shared" si="0"/>
        <v>0</v>
      </c>
      <c r="L30" s="83" t="str">
        <f t="shared" si="1"/>
        <v/>
      </c>
      <c r="M30" s="80"/>
      <c r="N30" s="81"/>
      <c r="O30" s="81"/>
      <c r="P30" s="82"/>
      <c r="Q30" s="171"/>
      <c r="R30" s="84"/>
      <c r="S30" s="159"/>
      <c r="T30" s="159"/>
      <c r="U30" s="159"/>
      <c r="V30" s="46"/>
      <c r="W30" s="152"/>
      <c r="X30" s="47">
        <f t="shared" si="2"/>
        <v>0</v>
      </c>
      <c r="Y30" s="160"/>
      <c r="Z30" s="159"/>
      <c r="AA30" s="159"/>
      <c r="AB30" s="46"/>
      <c r="AC30" s="47">
        <f t="shared" si="3"/>
        <v>0</v>
      </c>
      <c r="AD30" s="159"/>
      <c r="AE30" s="202" t="str">
        <f t="shared" si="4"/>
        <v/>
      </c>
      <c r="AF30" s="202" t="str">
        <f t="shared" si="5"/>
        <v/>
      </c>
    </row>
    <row r="31" spans="1:32">
      <c r="A31" s="77"/>
      <c r="B31" s="129" t="str">
        <v/>
      </c>
      <c r="C31" s="78"/>
      <c r="D31" s="174"/>
      <c r="E31" s="78"/>
      <c r="F31" s="78"/>
      <c r="G31" s="77"/>
      <c r="H31" s="80"/>
      <c r="I31" s="80"/>
      <c r="J31" s="80"/>
      <c r="K31" s="44">
        <f t="shared" si="0"/>
        <v>0</v>
      </c>
      <c r="L31" s="83" t="str">
        <f t="shared" si="1"/>
        <v/>
      </c>
      <c r="M31" s="80"/>
      <c r="N31" s="81"/>
      <c r="O31" s="81"/>
      <c r="P31" s="82"/>
      <c r="Q31" s="171"/>
      <c r="R31" s="84"/>
      <c r="S31" s="159"/>
      <c r="T31" s="159"/>
      <c r="U31" s="159"/>
      <c r="V31" s="46"/>
      <c r="W31" s="152"/>
      <c r="X31" s="47">
        <f t="shared" si="2"/>
        <v>0</v>
      </c>
      <c r="Y31" s="160"/>
      <c r="Z31" s="159"/>
      <c r="AA31" s="159"/>
      <c r="AB31" s="46"/>
      <c r="AC31" s="47">
        <f t="shared" si="3"/>
        <v>0</v>
      </c>
      <c r="AD31" s="159"/>
      <c r="AE31" s="202" t="str">
        <f t="shared" si="4"/>
        <v/>
      </c>
      <c r="AF31" s="202" t="str">
        <f t="shared" si="5"/>
        <v/>
      </c>
    </row>
    <row r="32" spans="1:32">
      <c r="A32" s="77"/>
      <c r="B32" s="129" t="str">
        <v/>
      </c>
      <c r="C32" s="78"/>
      <c r="D32" s="174"/>
      <c r="E32" s="78"/>
      <c r="F32" s="78"/>
      <c r="G32" s="77"/>
      <c r="H32" s="80"/>
      <c r="I32" s="80"/>
      <c r="J32" s="80"/>
      <c r="K32" s="44">
        <f t="shared" si="0"/>
        <v>0</v>
      </c>
      <c r="L32" s="83" t="str">
        <f t="shared" si="1"/>
        <v/>
      </c>
      <c r="M32" s="80"/>
      <c r="N32" s="81"/>
      <c r="O32" s="81"/>
      <c r="P32" s="82"/>
      <c r="Q32" s="171"/>
      <c r="R32" s="84"/>
      <c r="S32" s="159"/>
      <c r="T32" s="159"/>
      <c r="U32" s="159"/>
      <c r="V32" s="46"/>
      <c r="W32" s="152"/>
      <c r="X32" s="47">
        <f t="shared" si="2"/>
        <v>0</v>
      </c>
      <c r="Y32" s="160"/>
      <c r="Z32" s="159"/>
      <c r="AA32" s="159"/>
      <c r="AB32" s="46"/>
      <c r="AC32" s="47">
        <f t="shared" si="3"/>
        <v>0</v>
      </c>
      <c r="AD32" s="159"/>
      <c r="AE32" s="202" t="str">
        <f t="shared" si="4"/>
        <v/>
      </c>
      <c r="AF32" s="202" t="str">
        <f t="shared" si="5"/>
        <v/>
      </c>
    </row>
    <row r="33" spans="1:32">
      <c r="A33" s="77"/>
      <c r="B33" s="129" t="str">
        <v/>
      </c>
      <c r="C33" s="78"/>
      <c r="D33" s="174"/>
      <c r="E33" s="78"/>
      <c r="F33" s="78"/>
      <c r="G33" s="77"/>
      <c r="H33" s="80"/>
      <c r="I33" s="80"/>
      <c r="J33" s="80"/>
      <c r="K33" s="44">
        <f t="shared" si="0"/>
        <v>0</v>
      </c>
      <c r="L33" s="83" t="str">
        <f t="shared" si="1"/>
        <v/>
      </c>
      <c r="M33" s="80"/>
      <c r="N33" s="81"/>
      <c r="O33" s="81"/>
      <c r="P33" s="82"/>
      <c r="Q33" s="171"/>
      <c r="R33" s="84"/>
      <c r="S33" s="159"/>
      <c r="T33" s="159"/>
      <c r="U33" s="159"/>
      <c r="V33" s="46"/>
      <c r="W33" s="152"/>
      <c r="X33" s="47">
        <f t="shared" si="2"/>
        <v>0</v>
      </c>
      <c r="Y33" s="160"/>
      <c r="Z33" s="159"/>
      <c r="AA33" s="159"/>
      <c r="AB33" s="46"/>
      <c r="AC33" s="47">
        <f t="shared" si="3"/>
        <v>0</v>
      </c>
      <c r="AD33" s="159"/>
      <c r="AE33" s="202" t="str">
        <f t="shared" si="4"/>
        <v/>
      </c>
      <c r="AF33" s="202" t="str">
        <f t="shared" si="5"/>
        <v/>
      </c>
    </row>
    <row r="34" spans="1:32">
      <c r="A34" s="77"/>
      <c r="B34" s="129" t="str">
        <v/>
      </c>
      <c r="C34" s="78"/>
      <c r="D34" s="174"/>
      <c r="E34" s="78"/>
      <c r="F34" s="78"/>
      <c r="G34" s="77"/>
      <c r="H34" s="80"/>
      <c r="I34" s="80"/>
      <c r="J34" s="80"/>
      <c r="K34" s="44">
        <f t="shared" si="0"/>
        <v>0</v>
      </c>
      <c r="L34" s="83" t="str">
        <f t="shared" si="1"/>
        <v/>
      </c>
      <c r="M34" s="80"/>
      <c r="N34" s="81"/>
      <c r="O34" s="81"/>
      <c r="P34" s="82"/>
      <c r="Q34" s="171"/>
      <c r="R34" s="84"/>
      <c r="S34" s="159"/>
      <c r="T34" s="159"/>
      <c r="U34" s="159"/>
      <c r="V34" s="46"/>
      <c r="W34" s="152"/>
      <c r="X34" s="47">
        <f t="shared" si="2"/>
        <v>0</v>
      </c>
      <c r="Y34" s="160"/>
      <c r="Z34" s="159"/>
      <c r="AA34" s="159"/>
      <c r="AB34" s="46"/>
      <c r="AC34" s="47">
        <f t="shared" si="3"/>
        <v>0</v>
      </c>
      <c r="AD34" s="159"/>
      <c r="AE34" s="202" t="str">
        <f t="shared" si="4"/>
        <v/>
      </c>
      <c r="AF34" s="202" t="str">
        <f t="shared" si="5"/>
        <v/>
      </c>
    </row>
    <row r="35" spans="1:32">
      <c r="A35" s="77"/>
      <c r="B35" s="129" t="str">
        <v/>
      </c>
      <c r="C35" s="78"/>
      <c r="D35" s="174"/>
      <c r="E35" s="78"/>
      <c r="F35" s="78"/>
      <c r="G35" s="77"/>
      <c r="H35" s="80"/>
      <c r="I35" s="80"/>
      <c r="J35" s="80"/>
      <c r="K35" s="44">
        <f t="shared" si="0"/>
        <v>0</v>
      </c>
      <c r="L35" s="83" t="str">
        <f t="shared" si="1"/>
        <v/>
      </c>
      <c r="M35" s="80"/>
      <c r="N35" s="81"/>
      <c r="O35" s="81"/>
      <c r="P35" s="82"/>
      <c r="Q35" s="171"/>
      <c r="R35" s="84"/>
      <c r="S35" s="159"/>
      <c r="T35" s="159"/>
      <c r="U35" s="159"/>
      <c r="V35" s="46"/>
      <c r="W35" s="152"/>
      <c r="X35" s="47">
        <f t="shared" si="2"/>
        <v>0</v>
      </c>
      <c r="Y35" s="160"/>
      <c r="Z35" s="159"/>
      <c r="AA35" s="159"/>
      <c r="AB35" s="46"/>
      <c r="AC35" s="47">
        <f t="shared" si="3"/>
        <v>0</v>
      </c>
      <c r="AD35" s="159"/>
      <c r="AE35" s="202" t="str">
        <f t="shared" si="4"/>
        <v/>
      </c>
      <c r="AF35" s="202" t="str">
        <f t="shared" si="5"/>
        <v/>
      </c>
    </row>
    <row r="36" spans="1:32">
      <c r="A36" s="77"/>
      <c r="B36" s="129" t="str">
        <v/>
      </c>
      <c r="C36" s="78"/>
      <c r="D36" s="174"/>
      <c r="E36" s="78"/>
      <c r="F36" s="78"/>
      <c r="G36" s="77"/>
      <c r="H36" s="80"/>
      <c r="I36" s="80"/>
      <c r="J36" s="80"/>
      <c r="K36" s="44">
        <f t="shared" si="0"/>
        <v>0</v>
      </c>
      <c r="L36" s="83" t="str">
        <f t="shared" si="1"/>
        <v/>
      </c>
      <c r="M36" s="80"/>
      <c r="N36" s="81"/>
      <c r="O36" s="81"/>
      <c r="P36" s="82"/>
      <c r="Q36" s="171"/>
      <c r="R36" s="84"/>
      <c r="S36" s="159"/>
      <c r="T36" s="159"/>
      <c r="U36" s="159"/>
      <c r="V36" s="46"/>
      <c r="W36" s="152"/>
      <c r="X36" s="47">
        <f t="shared" si="2"/>
        <v>0</v>
      </c>
      <c r="Y36" s="160"/>
      <c r="Z36" s="159"/>
      <c r="AA36" s="159"/>
      <c r="AB36" s="46"/>
      <c r="AC36" s="47">
        <f t="shared" si="3"/>
        <v>0</v>
      </c>
      <c r="AD36" s="159"/>
      <c r="AE36" s="202" t="str">
        <f t="shared" si="4"/>
        <v/>
      </c>
      <c r="AF36" s="202" t="str">
        <f t="shared" si="5"/>
        <v/>
      </c>
    </row>
    <row r="37" spans="1:32">
      <c r="A37" s="77"/>
      <c r="B37" s="129" t="str">
        <v/>
      </c>
      <c r="C37" s="78"/>
      <c r="D37" s="174"/>
      <c r="E37" s="78"/>
      <c r="F37" s="78"/>
      <c r="G37" s="77"/>
      <c r="H37" s="80"/>
      <c r="I37" s="80"/>
      <c r="J37" s="80"/>
      <c r="K37" s="44">
        <f t="shared" si="0"/>
        <v>0</v>
      </c>
      <c r="L37" s="83" t="str">
        <f t="shared" si="1"/>
        <v/>
      </c>
      <c r="M37" s="80"/>
      <c r="N37" s="81"/>
      <c r="O37" s="81"/>
      <c r="P37" s="82"/>
      <c r="Q37" s="171"/>
      <c r="R37" s="84"/>
      <c r="S37" s="159"/>
      <c r="T37" s="159"/>
      <c r="U37" s="159"/>
      <c r="V37" s="46"/>
      <c r="W37" s="152"/>
      <c r="X37" s="47">
        <f t="shared" si="2"/>
        <v>0</v>
      </c>
      <c r="Y37" s="160"/>
      <c r="Z37" s="159"/>
      <c r="AA37" s="159"/>
      <c r="AB37" s="46"/>
      <c r="AC37" s="47">
        <f t="shared" si="3"/>
        <v>0</v>
      </c>
      <c r="AD37" s="159"/>
      <c r="AE37" s="202" t="str">
        <f t="shared" si="4"/>
        <v/>
      </c>
      <c r="AF37" s="202" t="str">
        <f t="shared" si="5"/>
        <v/>
      </c>
    </row>
    <row r="38" spans="1:32">
      <c r="A38" s="77"/>
      <c r="B38" s="129" t="str">
        <v/>
      </c>
      <c r="C38" s="78"/>
      <c r="D38" s="174"/>
      <c r="E38" s="78"/>
      <c r="F38" s="78"/>
      <c r="G38" s="77"/>
      <c r="H38" s="80"/>
      <c r="I38" s="80"/>
      <c r="J38" s="80"/>
      <c r="K38" s="44">
        <f t="shared" si="0"/>
        <v>0</v>
      </c>
      <c r="L38" s="83" t="str">
        <f t="shared" si="1"/>
        <v/>
      </c>
      <c r="M38" s="80"/>
      <c r="N38" s="81"/>
      <c r="O38" s="81"/>
      <c r="P38" s="82"/>
      <c r="Q38" s="171"/>
      <c r="R38" s="84"/>
      <c r="S38" s="159"/>
      <c r="T38" s="159"/>
      <c r="U38" s="159"/>
      <c r="V38" s="46"/>
      <c r="W38" s="152"/>
      <c r="X38" s="47">
        <f t="shared" si="2"/>
        <v>0</v>
      </c>
      <c r="Y38" s="160"/>
      <c r="Z38" s="159"/>
      <c r="AA38" s="159"/>
      <c r="AB38" s="46"/>
      <c r="AC38" s="47">
        <f t="shared" si="3"/>
        <v>0</v>
      </c>
      <c r="AD38" s="159"/>
      <c r="AE38" s="202" t="str">
        <f t="shared" si="4"/>
        <v/>
      </c>
      <c r="AF38" s="202" t="str">
        <f t="shared" si="5"/>
        <v/>
      </c>
    </row>
    <row r="39" spans="1:32">
      <c r="A39" s="77"/>
      <c r="B39" s="129" t="str">
        <v/>
      </c>
      <c r="C39" s="78"/>
      <c r="D39" s="174"/>
      <c r="E39" s="78"/>
      <c r="F39" s="78"/>
      <c r="G39" s="77"/>
      <c r="H39" s="80"/>
      <c r="I39" s="80"/>
      <c r="J39" s="80"/>
      <c r="K39" s="44">
        <f t="shared" si="0"/>
        <v>0</v>
      </c>
      <c r="L39" s="83" t="str">
        <f t="shared" si="1"/>
        <v/>
      </c>
      <c r="M39" s="80"/>
      <c r="N39" s="81"/>
      <c r="O39" s="81"/>
      <c r="P39" s="82"/>
      <c r="Q39" s="171"/>
      <c r="R39" s="84"/>
      <c r="S39" s="159"/>
      <c r="T39" s="159"/>
      <c r="U39" s="159"/>
      <c r="V39" s="46"/>
      <c r="W39" s="152"/>
      <c r="X39" s="47">
        <f t="shared" si="2"/>
        <v>0</v>
      </c>
      <c r="Y39" s="160"/>
      <c r="Z39" s="159"/>
      <c r="AA39" s="159"/>
      <c r="AB39" s="46"/>
      <c r="AC39" s="47">
        <f t="shared" si="3"/>
        <v>0</v>
      </c>
      <c r="AD39" s="159"/>
      <c r="AE39" s="202" t="str">
        <f t="shared" si="4"/>
        <v/>
      </c>
      <c r="AF39" s="202" t="str">
        <f t="shared" si="5"/>
        <v/>
      </c>
    </row>
    <row r="40" spans="1:32">
      <c r="A40" s="77"/>
      <c r="B40" s="129" t="str">
        <v/>
      </c>
      <c r="C40" s="78"/>
      <c r="D40" s="174"/>
      <c r="E40" s="78"/>
      <c r="F40" s="78"/>
      <c r="G40" s="77"/>
      <c r="H40" s="80"/>
      <c r="I40" s="80"/>
      <c r="J40" s="80"/>
      <c r="K40" s="44">
        <f t="shared" si="0"/>
        <v>0</v>
      </c>
      <c r="L40" s="83" t="str">
        <f t="shared" si="1"/>
        <v/>
      </c>
      <c r="M40" s="80"/>
      <c r="N40" s="81"/>
      <c r="O40" s="81"/>
      <c r="P40" s="82"/>
      <c r="Q40" s="171"/>
      <c r="R40" s="84"/>
      <c r="S40" s="159"/>
      <c r="T40" s="159"/>
      <c r="U40" s="159"/>
      <c r="V40" s="46"/>
      <c r="W40" s="152"/>
      <c r="X40" s="47">
        <f t="shared" si="2"/>
        <v>0</v>
      </c>
      <c r="Y40" s="160"/>
      <c r="Z40" s="159"/>
      <c r="AA40" s="159"/>
      <c r="AB40" s="46"/>
      <c r="AC40" s="47">
        <f t="shared" si="3"/>
        <v>0</v>
      </c>
      <c r="AD40" s="159"/>
      <c r="AE40" s="202" t="str">
        <f t="shared" si="4"/>
        <v/>
      </c>
      <c r="AF40" s="202" t="str">
        <f t="shared" si="5"/>
        <v/>
      </c>
    </row>
    <row r="41" spans="1:32">
      <c r="A41" s="77"/>
      <c r="B41" s="129" t="str">
        <v/>
      </c>
      <c r="C41" s="78"/>
      <c r="D41" s="174"/>
      <c r="E41" s="78"/>
      <c r="F41" s="78"/>
      <c r="G41" s="77"/>
      <c r="H41" s="80"/>
      <c r="I41" s="80"/>
      <c r="J41" s="80"/>
      <c r="K41" s="44">
        <f t="shared" si="0"/>
        <v>0</v>
      </c>
      <c r="L41" s="83" t="str">
        <f t="shared" si="1"/>
        <v/>
      </c>
      <c r="M41" s="80"/>
      <c r="N41" s="81"/>
      <c r="O41" s="81"/>
      <c r="P41" s="82"/>
      <c r="Q41" s="171"/>
      <c r="R41" s="84"/>
      <c r="S41" s="159"/>
      <c r="T41" s="159"/>
      <c r="U41" s="159"/>
      <c r="V41" s="46"/>
      <c r="W41" s="152"/>
      <c r="X41" s="47">
        <f t="shared" si="2"/>
        <v>0</v>
      </c>
      <c r="Y41" s="160"/>
      <c r="Z41" s="159"/>
      <c r="AA41" s="159"/>
      <c r="AB41" s="46"/>
      <c r="AC41" s="47">
        <f t="shared" si="3"/>
        <v>0</v>
      </c>
      <c r="AD41" s="159"/>
      <c r="AE41" s="202" t="str">
        <f t="shared" si="4"/>
        <v/>
      </c>
      <c r="AF41" s="202" t="str">
        <f t="shared" si="5"/>
        <v/>
      </c>
    </row>
    <row r="42" spans="1:32">
      <c r="A42" s="77"/>
      <c r="B42" s="129" t="str">
        <v/>
      </c>
      <c r="C42" s="78"/>
      <c r="D42" s="174"/>
      <c r="E42" s="78"/>
      <c r="F42" s="78"/>
      <c r="G42" s="77"/>
      <c r="H42" s="80"/>
      <c r="I42" s="80"/>
      <c r="J42" s="80"/>
      <c r="K42" s="44">
        <f t="shared" si="0"/>
        <v>0</v>
      </c>
      <c r="L42" s="83" t="str">
        <f t="shared" si="1"/>
        <v/>
      </c>
      <c r="M42" s="80"/>
      <c r="N42" s="81"/>
      <c r="O42" s="81"/>
      <c r="P42" s="82"/>
      <c r="Q42" s="171"/>
      <c r="R42" s="84"/>
      <c r="S42" s="159"/>
      <c r="T42" s="159"/>
      <c r="U42" s="159"/>
      <c r="V42" s="46"/>
      <c r="W42" s="152"/>
      <c r="X42" s="47">
        <f t="shared" si="2"/>
        <v>0</v>
      </c>
      <c r="Y42" s="160"/>
      <c r="Z42" s="159"/>
      <c r="AA42" s="159"/>
      <c r="AB42" s="46"/>
      <c r="AC42" s="47">
        <f t="shared" si="3"/>
        <v>0</v>
      </c>
      <c r="AD42" s="159"/>
      <c r="AE42" s="202" t="str">
        <f t="shared" si="4"/>
        <v/>
      </c>
      <c r="AF42" s="202" t="str">
        <f t="shared" si="5"/>
        <v/>
      </c>
    </row>
    <row r="43" spans="1:32">
      <c r="A43" s="77"/>
      <c r="B43" s="129" t="str">
        <v/>
      </c>
      <c r="C43" s="78"/>
      <c r="D43" s="174"/>
      <c r="E43" s="78"/>
      <c r="F43" s="78"/>
      <c r="G43" s="77"/>
      <c r="H43" s="80"/>
      <c r="I43" s="80"/>
      <c r="J43" s="80"/>
      <c r="K43" s="44">
        <f t="shared" si="0"/>
        <v>0</v>
      </c>
      <c r="L43" s="83" t="str">
        <f t="shared" si="1"/>
        <v/>
      </c>
      <c r="M43" s="80"/>
      <c r="N43" s="81"/>
      <c r="O43" s="81"/>
      <c r="P43" s="82"/>
      <c r="Q43" s="171"/>
      <c r="R43" s="84"/>
      <c r="S43" s="159"/>
      <c r="T43" s="159"/>
      <c r="U43" s="159"/>
      <c r="V43" s="46"/>
      <c r="W43" s="152"/>
      <c r="X43" s="47">
        <f t="shared" si="2"/>
        <v>0</v>
      </c>
      <c r="Y43" s="160"/>
      <c r="Z43" s="159"/>
      <c r="AA43" s="159"/>
      <c r="AB43" s="46"/>
      <c r="AC43" s="47">
        <f t="shared" si="3"/>
        <v>0</v>
      </c>
      <c r="AD43" s="159"/>
      <c r="AE43" s="202" t="str">
        <f t="shared" si="4"/>
        <v/>
      </c>
      <c r="AF43" s="202" t="str">
        <f t="shared" si="5"/>
        <v/>
      </c>
    </row>
    <row r="44" spans="1:32">
      <c r="A44" s="77"/>
      <c r="B44" s="129" t="str">
        <v/>
      </c>
      <c r="C44" s="78"/>
      <c r="D44" s="174"/>
      <c r="E44" s="78"/>
      <c r="F44" s="78"/>
      <c r="G44" s="77"/>
      <c r="H44" s="80"/>
      <c r="I44" s="80"/>
      <c r="J44" s="80"/>
      <c r="K44" s="44">
        <f t="shared" si="0"/>
        <v>0</v>
      </c>
      <c r="L44" s="83" t="str">
        <f t="shared" si="1"/>
        <v/>
      </c>
      <c r="M44" s="80"/>
      <c r="N44" s="81"/>
      <c r="O44" s="81"/>
      <c r="P44" s="82"/>
      <c r="Q44" s="171"/>
      <c r="R44" s="84"/>
      <c r="S44" s="159"/>
      <c r="T44" s="159"/>
      <c r="U44" s="159"/>
      <c r="V44" s="46"/>
      <c r="W44" s="152"/>
      <c r="X44" s="47">
        <f t="shared" si="2"/>
        <v>0</v>
      </c>
      <c r="Y44" s="160"/>
      <c r="Z44" s="159"/>
      <c r="AA44" s="159"/>
      <c r="AB44" s="46"/>
      <c r="AC44" s="47">
        <f t="shared" si="3"/>
        <v>0</v>
      </c>
      <c r="AD44" s="159"/>
      <c r="AE44" s="202" t="str">
        <f t="shared" si="4"/>
        <v/>
      </c>
      <c r="AF44" s="202" t="str">
        <f t="shared" si="5"/>
        <v/>
      </c>
    </row>
    <row r="45" spans="1:32">
      <c r="A45" s="77"/>
      <c r="B45" s="129" t="str">
        <v/>
      </c>
      <c r="C45" s="78"/>
      <c r="D45" s="174"/>
      <c r="E45" s="78"/>
      <c r="F45" s="78"/>
      <c r="G45" s="77"/>
      <c r="H45" s="80"/>
      <c r="I45" s="80"/>
      <c r="J45" s="80"/>
      <c r="K45" s="44">
        <f t="shared" si="0"/>
        <v>0</v>
      </c>
      <c r="L45" s="83" t="str">
        <f t="shared" si="1"/>
        <v/>
      </c>
      <c r="M45" s="80"/>
      <c r="N45" s="81"/>
      <c r="O45" s="81"/>
      <c r="P45" s="82"/>
      <c r="Q45" s="171"/>
      <c r="R45" s="84"/>
      <c r="S45" s="159"/>
      <c r="T45" s="159"/>
      <c r="U45" s="159"/>
      <c r="V45" s="46"/>
      <c r="W45" s="152"/>
      <c r="X45" s="47">
        <f t="shared" si="2"/>
        <v>0</v>
      </c>
      <c r="Y45" s="160"/>
      <c r="Z45" s="159"/>
      <c r="AA45" s="159"/>
      <c r="AB45" s="46"/>
      <c r="AC45" s="47">
        <f t="shared" si="3"/>
        <v>0</v>
      </c>
      <c r="AD45" s="159"/>
      <c r="AE45" s="202" t="str">
        <f t="shared" si="4"/>
        <v/>
      </c>
      <c r="AF45" s="202" t="str">
        <f t="shared" si="5"/>
        <v/>
      </c>
    </row>
    <row r="46" spans="1:32">
      <c r="A46" s="77"/>
      <c r="B46" s="129" t="str">
        <v/>
      </c>
      <c r="C46" s="78"/>
      <c r="D46" s="174"/>
      <c r="E46" s="78"/>
      <c r="F46" s="78"/>
      <c r="G46" s="77"/>
      <c r="H46" s="80"/>
      <c r="I46" s="80"/>
      <c r="J46" s="80"/>
      <c r="K46" s="44">
        <f t="shared" si="0"/>
        <v>0</v>
      </c>
      <c r="L46" s="83" t="str">
        <f t="shared" si="1"/>
        <v/>
      </c>
      <c r="M46" s="80"/>
      <c r="N46" s="81"/>
      <c r="O46" s="81"/>
      <c r="P46" s="82"/>
      <c r="Q46" s="171"/>
      <c r="R46" s="84"/>
      <c r="S46" s="159"/>
      <c r="T46" s="159"/>
      <c r="U46" s="159"/>
      <c r="V46" s="46"/>
      <c r="W46" s="152"/>
      <c r="X46" s="47">
        <f t="shared" si="2"/>
        <v>0</v>
      </c>
      <c r="Y46" s="160"/>
      <c r="Z46" s="159"/>
      <c r="AA46" s="159"/>
      <c r="AB46" s="46"/>
      <c r="AC46" s="47">
        <f t="shared" si="3"/>
        <v>0</v>
      </c>
      <c r="AD46" s="159"/>
      <c r="AE46" s="202" t="str">
        <f t="shared" si="4"/>
        <v/>
      </c>
      <c r="AF46" s="202" t="str">
        <f t="shared" si="5"/>
        <v/>
      </c>
    </row>
    <row r="47" spans="1:32">
      <c r="A47" s="77"/>
      <c r="B47" s="129" t="str">
        <v/>
      </c>
      <c r="C47" s="78"/>
      <c r="D47" s="174"/>
      <c r="E47" s="78"/>
      <c r="F47" s="78"/>
      <c r="G47" s="77"/>
      <c r="H47" s="80"/>
      <c r="I47" s="80"/>
      <c r="J47" s="80"/>
      <c r="K47" s="44">
        <f t="shared" si="0"/>
        <v>0</v>
      </c>
      <c r="L47" s="83" t="str">
        <f t="shared" si="1"/>
        <v/>
      </c>
      <c r="M47" s="80"/>
      <c r="N47" s="81"/>
      <c r="O47" s="81"/>
      <c r="P47" s="82"/>
      <c r="Q47" s="171"/>
      <c r="R47" s="84"/>
      <c r="S47" s="159"/>
      <c r="T47" s="159"/>
      <c r="U47" s="159"/>
      <c r="V47" s="46"/>
      <c r="W47" s="152"/>
      <c r="X47" s="47">
        <f t="shared" si="2"/>
        <v>0</v>
      </c>
      <c r="Y47" s="160"/>
      <c r="Z47" s="159"/>
      <c r="AA47" s="159"/>
      <c r="AB47" s="46"/>
      <c r="AC47" s="47">
        <f t="shared" si="3"/>
        <v>0</v>
      </c>
      <c r="AD47" s="159"/>
      <c r="AE47" s="202" t="str">
        <f t="shared" si="4"/>
        <v/>
      </c>
      <c r="AF47" s="202" t="str">
        <f t="shared" si="5"/>
        <v/>
      </c>
    </row>
    <row r="48" spans="1:32">
      <c r="A48" s="77"/>
      <c r="B48" s="129" t="str">
        <v/>
      </c>
      <c r="C48" s="78"/>
      <c r="D48" s="174"/>
      <c r="E48" s="78"/>
      <c r="F48" s="78"/>
      <c r="G48" s="77"/>
      <c r="H48" s="80"/>
      <c r="I48" s="80"/>
      <c r="J48" s="80"/>
      <c r="K48" s="44">
        <f t="shared" si="0"/>
        <v>0</v>
      </c>
      <c r="L48" s="83" t="str">
        <f t="shared" si="1"/>
        <v/>
      </c>
      <c r="M48" s="80"/>
      <c r="N48" s="81"/>
      <c r="O48" s="81"/>
      <c r="P48" s="82"/>
      <c r="Q48" s="171"/>
      <c r="R48" s="84"/>
      <c r="S48" s="159"/>
      <c r="T48" s="159"/>
      <c r="U48" s="159"/>
      <c r="V48" s="46"/>
      <c r="W48" s="152"/>
      <c r="X48" s="47">
        <f t="shared" si="2"/>
        <v>0</v>
      </c>
      <c r="Y48" s="160"/>
      <c r="Z48" s="159"/>
      <c r="AA48" s="159"/>
      <c r="AB48" s="46"/>
      <c r="AC48" s="47">
        <f t="shared" si="3"/>
        <v>0</v>
      </c>
      <c r="AD48" s="159"/>
      <c r="AE48" s="202" t="str">
        <f t="shared" si="4"/>
        <v/>
      </c>
      <c r="AF48" s="202" t="str">
        <f t="shared" si="5"/>
        <v/>
      </c>
    </row>
    <row r="49" spans="1:32">
      <c r="A49" s="77"/>
      <c r="B49" s="129" t="str">
        <v/>
      </c>
      <c r="C49" s="78"/>
      <c r="D49" s="174"/>
      <c r="E49" s="78"/>
      <c r="F49" s="78"/>
      <c r="G49" s="77"/>
      <c r="H49" s="80"/>
      <c r="I49" s="80"/>
      <c r="J49" s="80"/>
      <c r="K49" s="44">
        <f t="shared" si="0"/>
        <v>0</v>
      </c>
      <c r="L49" s="83" t="str">
        <f t="shared" si="1"/>
        <v/>
      </c>
      <c r="M49" s="80"/>
      <c r="N49" s="81"/>
      <c r="O49" s="81"/>
      <c r="P49" s="82"/>
      <c r="Q49" s="171"/>
      <c r="R49" s="84"/>
      <c r="S49" s="159"/>
      <c r="T49" s="159"/>
      <c r="U49" s="159"/>
      <c r="V49" s="46"/>
      <c r="W49" s="152"/>
      <c r="X49" s="47">
        <f t="shared" si="2"/>
        <v>0</v>
      </c>
      <c r="Y49" s="160"/>
      <c r="Z49" s="159"/>
      <c r="AA49" s="159"/>
      <c r="AB49" s="46"/>
      <c r="AC49" s="47">
        <f t="shared" si="3"/>
        <v>0</v>
      </c>
      <c r="AD49" s="159"/>
      <c r="AE49" s="202" t="str">
        <f t="shared" si="4"/>
        <v/>
      </c>
      <c r="AF49" s="202" t="str">
        <f t="shared" si="5"/>
        <v/>
      </c>
    </row>
    <row r="50" spans="1:32">
      <c r="A50" s="77"/>
      <c r="B50" s="129" t="str">
        <v/>
      </c>
      <c r="C50" s="78"/>
      <c r="D50" s="174"/>
      <c r="E50" s="78"/>
      <c r="F50" s="78"/>
      <c r="G50" s="77"/>
      <c r="H50" s="80"/>
      <c r="I50" s="80"/>
      <c r="J50" s="80"/>
      <c r="K50" s="44">
        <f t="shared" si="0"/>
        <v>0</v>
      </c>
      <c r="L50" s="83" t="str">
        <f t="shared" si="1"/>
        <v/>
      </c>
      <c r="M50" s="80"/>
      <c r="N50" s="81"/>
      <c r="O50" s="81"/>
      <c r="P50" s="82"/>
      <c r="Q50" s="171"/>
      <c r="R50" s="84"/>
      <c r="S50" s="159"/>
      <c r="T50" s="159"/>
      <c r="U50" s="159"/>
      <c r="V50" s="46"/>
      <c r="W50" s="152"/>
      <c r="X50" s="47">
        <f t="shared" si="2"/>
        <v>0</v>
      </c>
      <c r="Y50" s="160"/>
      <c r="Z50" s="159"/>
      <c r="AA50" s="159"/>
      <c r="AB50" s="46"/>
      <c r="AC50" s="47">
        <f t="shared" si="3"/>
        <v>0</v>
      </c>
      <c r="AD50" s="159"/>
      <c r="AE50" s="202" t="str">
        <f t="shared" si="4"/>
        <v/>
      </c>
      <c r="AF50" s="202" t="str">
        <f t="shared" si="5"/>
        <v/>
      </c>
    </row>
    <row r="51" spans="1:32">
      <c r="A51" s="77"/>
      <c r="B51" s="129" t="str">
        <v/>
      </c>
      <c r="C51" s="78"/>
      <c r="D51" s="174"/>
      <c r="E51" s="78"/>
      <c r="F51" s="78"/>
      <c r="G51" s="77"/>
      <c r="H51" s="80"/>
      <c r="I51" s="80"/>
      <c r="J51" s="80"/>
      <c r="K51" s="44">
        <f t="shared" si="0"/>
        <v>0</v>
      </c>
      <c r="L51" s="83" t="str">
        <f t="shared" si="1"/>
        <v/>
      </c>
      <c r="M51" s="80"/>
      <c r="N51" s="81"/>
      <c r="O51" s="81"/>
      <c r="P51" s="82"/>
      <c r="Q51" s="171"/>
      <c r="R51" s="84"/>
      <c r="S51" s="159"/>
      <c r="T51" s="159"/>
      <c r="U51" s="159"/>
      <c r="V51" s="46"/>
      <c r="W51" s="152"/>
      <c r="X51" s="47">
        <f t="shared" si="2"/>
        <v>0</v>
      </c>
      <c r="Y51" s="160"/>
      <c r="Z51" s="159"/>
      <c r="AA51" s="159"/>
      <c r="AB51" s="46"/>
      <c r="AC51" s="47">
        <f t="shared" si="3"/>
        <v>0</v>
      </c>
      <c r="AD51" s="159"/>
      <c r="AE51" s="202" t="str">
        <f t="shared" si="4"/>
        <v/>
      </c>
      <c r="AF51" s="202" t="str">
        <f t="shared" si="5"/>
        <v/>
      </c>
    </row>
    <row r="52" spans="1:32">
      <c r="A52" s="77"/>
      <c r="B52" s="129" t="str">
        <v/>
      </c>
      <c r="C52" s="78"/>
      <c r="D52" s="174"/>
      <c r="E52" s="78"/>
      <c r="F52" s="78"/>
      <c r="G52" s="77"/>
      <c r="H52" s="80"/>
      <c r="I52" s="80"/>
      <c r="J52" s="80"/>
      <c r="K52" s="44">
        <f t="shared" si="0"/>
        <v>0</v>
      </c>
      <c r="L52" s="83" t="str">
        <f t="shared" si="1"/>
        <v/>
      </c>
      <c r="M52" s="80"/>
      <c r="N52" s="81"/>
      <c r="O52" s="81"/>
      <c r="P52" s="82"/>
      <c r="Q52" s="171"/>
      <c r="R52" s="84"/>
      <c r="S52" s="159"/>
      <c r="T52" s="159"/>
      <c r="U52" s="159"/>
      <c r="V52" s="46"/>
      <c r="W52" s="152"/>
      <c r="X52" s="47">
        <f t="shared" si="2"/>
        <v>0</v>
      </c>
      <c r="Y52" s="160"/>
      <c r="Z52" s="159"/>
      <c r="AA52" s="159"/>
      <c r="AB52" s="46"/>
      <c r="AC52" s="47">
        <f t="shared" si="3"/>
        <v>0</v>
      </c>
      <c r="AD52" s="159"/>
      <c r="AE52" s="202" t="str">
        <f t="shared" si="4"/>
        <v/>
      </c>
      <c r="AF52" s="202" t="str">
        <f t="shared" si="5"/>
        <v/>
      </c>
    </row>
    <row r="53" spans="1:32">
      <c r="A53" s="77"/>
      <c r="B53" s="129" t="str">
        <v/>
      </c>
      <c r="C53" s="78"/>
      <c r="D53" s="174"/>
      <c r="E53" s="78"/>
      <c r="F53" s="78"/>
      <c r="G53" s="77"/>
      <c r="H53" s="80"/>
      <c r="I53" s="80"/>
      <c r="J53" s="80"/>
      <c r="K53" s="44">
        <f t="shared" si="0"/>
        <v>0</v>
      </c>
      <c r="L53" s="83" t="str">
        <f t="shared" si="1"/>
        <v/>
      </c>
      <c r="M53" s="80"/>
      <c r="N53" s="81"/>
      <c r="O53" s="81"/>
      <c r="P53" s="82"/>
      <c r="Q53" s="171"/>
      <c r="R53" s="84"/>
      <c r="S53" s="159"/>
      <c r="T53" s="159"/>
      <c r="U53" s="159"/>
      <c r="V53" s="46"/>
      <c r="W53" s="152"/>
      <c r="X53" s="47">
        <f t="shared" si="2"/>
        <v>0</v>
      </c>
      <c r="Y53" s="160"/>
      <c r="Z53" s="159"/>
      <c r="AA53" s="159"/>
      <c r="AB53" s="46"/>
      <c r="AC53" s="47">
        <f t="shared" si="3"/>
        <v>0</v>
      </c>
      <c r="AD53" s="159"/>
      <c r="AE53" s="202" t="str">
        <f t="shared" si="4"/>
        <v/>
      </c>
      <c r="AF53" s="202" t="str">
        <f t="shared" si="5"/>
        <v/>
      </c>
    </row>
    <row r="54" spans="1:32">
      <c r="A54" s="77"/>
      <c r="B54" s="129" t="str">
        <v/>
      </c>
      <c r="C54" s="78"/>
      <c r="D54" s="174"/>
      <c r="E54" s="78"/>
      <c r="F54" s="78"/>
      <c r="G54" s="77"/>
      <c r="H54" s="80"/>
      <c r="I54" s="80"/>
      <c r="J54" s="80"/>
      <c r="K54" s="44">
        <f t="shared" si="0"/>
        <v>0</v>
      </c>
      <c r="L54" s="83" t="str">
        <f t="shared" si="1"/>
        <v/>
      </c>
      <c r="M54" s="80"/>
      <c r="N54" s="81"/>
      <c r="O54" s="81"/>
      <c r="P54" s="82"/>
      <c r="Q54" s="171"/>
      <c r="R54" s="84"/>
      <c r="S54" s="159"/>
      <c r="T54" s="159"/>
      <c r="U54" s="159"/>
      <c r="V54" s="46"/>
      <c r="W54" s="152"/>
      <c r="X54" s="47">
        <f t="shared" si="2"/>
        <v>0</v>
      </c>
      <c r="Y54" s="160"/>
      <c r="Z54" s="159"/>
      <c r="AA54" s="159"/>
      <c r="AB54" s="46"/>
      <c r="AC54" s="47">
        <f t="shared" si="3"/>
        <v>0</v>
      </c>
      <c r="AD54" s="159"/>
      <c r="AE54" s="202" t="str">
        <f t="shared" si="4"/>
        <v/>
      </c>
      <c r="AF54" s="202" t="str">
        <f t="shared" si="5"/>
        <v/>
      </c>
    </row>
    <row r="55" spans="1:32" ht="15.75" customHeight="1" thickBot="1">
      <c r="A55" s="77"/>
      <c r="B55" s="130" t="str">
        <v/>
      </c>
      <c r="C55" s="86"/>
      <c r="D55" s="175"/>
      <c r="E55" s="86"/>
      <c r="F55" s="78"/>
      <c r="G55" s="85"/>
      <c r="H55" s="87"/>
      <c r="I55" s="87"/>
      <c r="J55" s="87"/>
      <c r="K55" s="44">
        <f t="shared" si="0"/>
        <v>0</v>
      </c>
      <c r="L55" s="83" t="str">
        <f t="shared" si="1"/>
        <v/>
      </c>
      <c r="M55" s="87"/>
      <c r="N55" s="81"/>
      <c r="O55" s="81"/>
      <c r="P55" s="82"/>
      <c r="Q55" s="172"/>
      <c r="R55" s="88"/>
      <c r="S55" s="161"/>
      <c r="T55" s="161"/>
      <c r="U55" s="161"/>
      <c r="V55" s="48"/>
      <c r="W55" s="153"/>
      <c r="X55" s="47">
        <f t="shared" si="2"/>
        <v>0</v>
      </c>
      <c r="Y55" s="160"/>
      <c r="Z55" s="161"/>
      <c r="AA55" s="159"/>
      <c r="AB55" s="48"/>
      <c r="AC55" s="47">
        <f t="shared" si="3"/>
        <v>0</v>
      </c>
      <c r="AD55" s="159"/>
      <c r="AE55" s="202" t="str">
        <f t="shared" si="4"/>
        <v/>
      </c>
      <c r="AF55" s="202" t="str">
        <f t="shared" si="5"/>
        <v/>
      </c>
    </row>
    <row r="56" spans="1:32" ht="15.75" customHeight="1" thickBot="1">
      <c r="A56" s="49" t="s">
        <v>201</v>
      </c>
      <c r="B56" s="59"/>
      <c r="C56" s="50"/>
      <c r="D56" s="50"/>
      <c r="E56" s="50"/>
      <c r="F56" s="50"/>
      <c r="G56" s="51"/>
      <c r="H56" s="52">
        <f>SUM(H11:H55)</f>
        <v>5750</v>
      </c>
      <c r="I56" s="52">
        <f t="shared" ref="I56:J56" si="6">SUM(I11:I55)</f>
        <v>5250</v>
      </c>
      <c r="J56" s="52">
        <f t="shared" si="6"/>
        <v>300</v>
      </c>
      <c r="K56" s="52">
        <f>SUM(K11:K55)</f>
        <v>5550</v>
      </c>
      <c r="L56" s="52"/>
      <c r="M56" s="51"/>
      <c r="N56" s="51"/>
      <c r="O56" s="50"/>
      <c r="P56" s="50"/>
      <c r="Q56" s="50"/>
      <c r="R56" s="52">
        <f>SUM(R11:R55)</f>
        <v>150</v>
      </c>
      <c r="S56" s="162"/>
      <c r="T56" s="162"/>
      <c r="U56" s="162"/>
      <c r="V56" s="53">
        <f>SUM(V11:V55)</f>
        <v>-250</v>
      </c>
      <c r="W56" s="53"/>
      <c r="X56" s="54">
        <f>SUM(X11:X55)</f>
        <v>5300</v>
      </c>
      <c r="Y56" s="163"/>
      <c r="Z56" s="154"/>
      <c r="AA56" s="164"/>
      <c r="AB56" s="54">
        <f>SUM(AB11:AB55)</f>
        <v>-50</v>
      </c>
      <c r="AC56" s="54">
        <f>SUM(AC11:AC55)</f>
        <v>100</v>
      </c>
      <c r="AD56" s="164"/>
      <c r="AE56" s="215">
        <f>SUM(AE11:AE55)</f>
        <v>3500</v>
      </c>
      <c r="AF56" s="216">
        <f>SUM(AF11:AF55)</f>
        <v>1800</v>
      </c>
    </row>
    <row r="57" spans="1:32" ht="45" customHeight="1">
      <c r="A57" s="60" t="s">
        <v>80</v>
      </c>
      <c r="B57" s="60"/>
      <c r="C57" s="61" t="s">
        <v>153</v>
      </c>
      <c r="D57" s="234" t="s">
        <v>217</v>
      </c>
      <c r="E57" s="61" t="s">
        <v>218</v>
      </c>
      <c r="F57" s="61" t="s">
        <v>5</v>
      </c>
      <c r="G57" s="61" t="s">
        <v>219</v>
      </c>
      <c r="H57" s="62" t="s">
        <v>262</v>
      </c>
      <c r="I57" s="62" t="s">
        <v>263</v>
      </c>
      <c r="J57" s="169" t="s">
        <v>23</v>
      </c>
      <c r="K57" s="63" t="s">
        <v>264</v>
      </c>
      <c r="L57" s="63" t="s">
        <v>224</v>
      </c>
      <c r="M57" s="63" t="s">
        <v>265</v>
      </c>
      <c r="N57" s="354" t="s">
        <v>226</v>
      </c>
      <c r="O57" s="355"/>
      <c r="P57" s="64"/>
      <c r="Q57" s="64" t="s">
        <v>227</v>
      </c>
      <c r="R57" s="65"/>
      <c r="S57" s="40" t="s">
        <v>229</v>
      </c>
      <c r="T57" s="40" t="s">
        <v>230</v>
      </c>
      <c r="U57" s="40" t="s">
        <v>7</v>
      </c>
      <c r="V57" s="40" t="s">
        <v>266</v>
      </c>
      <c r="W57" s="41" t="s">
        <v>227</v>
      </c>
      <c r="X57" s="41" t="s">
        <v>267</v>
      </c>
      <c r="Y57" s="41" t="s">
        <v>39</v>
      </c>
      <c r="Z57" s="42" t="s">
        <v>233</v>
      </c>
      <c r="AA57" s="42" t="s">
        <v>268</v>
      </c>
      <c r="AB57" s="135"/>
      <c r="AC57" s="155"/>
      <c r="AD57" s="5"/>
      <c r="AE57" s="5"/>
      <c r="AF57" s="5"/>
    </row>
    <row r="58" spans="1:32">
      <c r="A58" s="77" t="s">
        <v>81</v>
      </c>
      <c r="B58" s="138"/>
      <c r="C58" s="78"/>
      <c r="D58" s="176"/>
      <c r="E58" s="78"/>
      <c r="F58" s="78"/>
      <c r="G58" s="77"/>
      <c r="H58" s="80">
        <v>500</v>
      </c>
      <c r="I58" s="80">
        <v>40</v>
      </c>
      <c r="J58" s="89"/>
      <c r="K58" s="44">
        <f t="shared" ref="K58:K72" si="7">I58</f>
        <v>40</v>
      </c>
      <c r="L58" s="45" t="str">
        <f t="shared" ref="L58:L72" si="8">IF(K58,"Yes","")</f>
        <v>Yes</v>
      </c>
      <c r="M58" s="87"/>
      <c r="N58" s="350"/>
      <c r="O58" s="351"/>
      <c r="P58" s="89"/>
      <c r="Q58" s="171"/>
      <c r="R58" s="136"/>
      <c r="S58" s="159"/>
      <c r="T58" s="159"/>
      <c r="U58" s="159"/>
      <c r="V58" s="46">
        <v>20</v>
      </c>
      <c r="W58" s="152"/>
      <c r="X58" s="47">
        <f t="shared" ref="X58:X72" si="9">K58+V58</f>
        <v>60</v>
      </c>
      <c r="Y58" s="165"/>
      <c r="Z58" s="165"/>
      <c r="AA58" s="159"/>
    </row>
    <row r="59" spans="1:32">
      <c r="A59" s="77" t="s">
        <v>82</v>
      </c>
      <c r="B59" s="138"/>
      <c r="C59" s="78"/>
      <c r="D59" s="176"/>
      <c r="E59" s="78"/>
      <c r="F59" s="78"/>
      <c r="G59" s="77"/>
      <c r="H59" s="80">
        <v>2000</v>
      </c>
      <c r="I59" s="80">
        <v>2000</v>
      </c>
      <c r="J59" s="89"/>
      <c r="K59" s="44">
        <f t="shared" si="7"/>
        <v>2000</v>
      </c>
      <c r="L59" s="45" t="str">
        <f t="shared" si="8"/>
        <v>Yes</v>
      </c>
      <c r="M59" s="87"/>
      <c r="N59" s="350"/>
      <c r="O59" s="351"/>
      <c r="P59" s="89"/>
      <c r="Q59" s="171"/>
      <c r="R59" s="136"/>
      <c r="S59" s="159"/>
      <c r="T59" s="159"/>
      <c r="U59" s="159"/>
      <c r="V59" s="46"/>
      <c r="W59" s="152"/>
      <c r="X59" s="47">
        <f t="shared" si="9"/>
        <v>2000</v>
      </c>
      <c r="Y59" s="165"/>
      <c r="Z59" s="165"/>
      <c r="AA59" s="159"/>
    </row>
    <row r="60" spans="1:32">
      <c r="A60" s="77"/>
      <c r="B60" s="138"/>
      <c r="C60" s="78"/>
      <c r="D60" s="176"/>
      <c r="E60" s="78"/>
      <c r="F60" s="78"/>
      <c r="G60" s="77"/>
      <c r="H60" s="80"/>
      <c r="I60" s="80"/>
      <c r="J60" s="89"/>
      <c r="K60" s="44">
        <f t="shared" si="7"/>
        <v>0</v>
      </c>
      <c r="L60" s="45" t="str">
        <f t="shared" si="8"/>
        <v/>
      </c>
      <c r="M60" s="87"/>
      <c r="N60" s="350"/>
      <c r="O60" s="351"/>
      <c r="P60" s="89"/>
      <c r="Q60" s="171"/>
      <c r="R60" s="136"/>
      <c r="S60" s="159"/>
      <c r="T60" s="159"/>
      <c r="U60" s="159"/>
      <c r="V60" s="46"/>
      <c r="W60" s="152"/>
      <c r="X60" s="47">
        <f t="shared" si="9"/>
        <v>0</v>
      </c>
      <c r="Y60" s="165"/>
      <c r="Z60" s="165"/>
      <c r="AA60" s="159"/>
      <c r="AB60" s="155"/>
      <c r="AC60" s="135"/>
      <c r="AD60" s="155"/>
      <c r="AE60" s="155"/>
      <c r="AF60" s="155"/>
    </row>
    <row r="61" spans="1:32">
      <c r="A61" s="77"/>
      <c r="B61" s="138"/>
      <c r="C61" s="78"/>
      <c r="D61" s="176"/>
      <c r="E61" s="78"/>
      <c r="F61" s="78"/>
      <c r="G61" s="77"/>
      <c r="H61" s="80"/>
      <c r="I61" s="80"/>
      <c r="J61" s="89"/>
      <c r="K61" s="44">
        <f t="shared" si="7"/>
        <v>0</v>
      </c>
      <c r="L61" s="45" t="str">
        <f t="shared" si="8"/>
        <v/>
      </c>
      <c r="M61" s="87"/>
      <c r="N61" s="350"/>
      <c r="O61" s="351"/>
      <c r="P61" s="89"/>
      <c r="Q61" s="171"/>
      <c r="R61" s="136"/>
      <c r="S61" s="159"/>
      <c r="T61" s="159"/>
      <c r="U61" s="159"/>
      <c r="V61" s="46"/>
      <c r="W61" s="152"/>
      <c r="X61" s="47">
        <f t="shared" si="9"/>
        <v>0</v>
      </c>
      <c r="Y61" s="165"/>
      <c r="Z61" s="165"/>
      <c r="AA61" s="159"/>
    </row>
    <row r="62" spans="1:32">
      <c r="A62" s="77"/>
      <c r="B62" s="138"/>
      <c r="C62" s="78"/>
      <c r="D62" s="176"/>
      <c r="E62" s="78"/>
      <c r="F62" s="78"/>
      <c r="G62" s="77"/>
      <c r="H62" s="80"/>
      <c r="I62" s="80"/>
      <c r="J62" s="89"/>
      <c r="K62" s="44">
        <f t="shared" si="7"/>
        <v>0</v>
      </c>
      <c r="L62" s="45" t="str">
        <f t="shared" si="8"/>
        <v/>
      </c>
      <c r="M62" s="87"/>
      <c r="N62" s="350"/>
      <c r="O62" s="351"/>
      <c r="P62" s="89"/>
      <c r="Q62" s="171"/>
      <c r="R62" s="136"/>
      <c r="S62" s="159"/>
      <c r="T62" s="159"/>
      <c r="U62" s="159"/>
      <c r="V62" s="46"/>
      <c r="W62" s="152"/>
      <c r="X62" s="47">
        <f t="shared" si="9"/>
        <v>0</v>
      </c>
      <c r="Y62" s="165"/>
      <c r="Z62" s="165"/>
      <c r="AA62" s="159"/>
    </row>
    <row r="63" spans="1:32">
      <c r="A63" s="77"/>
      <c r="B63" s="138"/>
      <c r="C63" s="78"/>
      <c r="D63" s="176"/>
      <c r="E63" s="78"/>
      <c r="F63" s="78"/>
      <c r="G63" s="77"/>
      <c r="H63" s="80"/>
      <c r="I63" s="80"/>
      <c r="J63" s="89"/>
      <c r="K63" s="44">
        <f t="shared" si="7"/>
        <v>0</v>
      </c>
      <c r="L63" s="45" t="str">
        <f t="shared" si="8"/>
        <v/>
      </c>
      <c r="M63" s="87"/>
      <c r="N63" s="350"/>
      <c r="O63" s="351"/>
      <c r="P63" s="89"/>
      <c r="Q63" s="171"/>
      <c r="R63" s="136"/>
      <c r="S63" s="159"/>
      <c r="T63" s="159"/>
      <c r="U63" s="159"/>
      <c r="V63" s="46"/>
      <c r="W63" s="152"/>
      <c r="X63" s="47">
        <f t="shared" si="9"/>
        <v>0</v>
      </c>
      <c r="Y63" s="165"/>
      <c r="Z63" s="165"/>
      <c r="AA63" s="159"/>
    </row>
    <row r="64" spans="1:32">
      <c r="A64" s="77"/>
      <c r="B64" s="138"/>
      <c r="C64" s="78"/>
      <c r="D64" s="176"/>
      <c r="E64" s="78"/>
      <c r="F64" s="78"/>
      <c r="G64" s="77"/>
      <c r="H64" s="80"/>
      <c r="I64" s="80"/>
      <c r="J64" s="89"/>
      <c r="K64" s="44">
        <f t="shared" si="7"/>
        <v>0</v>
      </c>
      <c r="L64" s="45" t="str">
        <f t="shared" si="8"/>
        <v/>
      </c>
      <c r="M64" s="87"/>
      <c r="N64" s="350"/>
      <c r="O64" s="351"/>
      <c r="P64" s="89"/>
      <c r="Q64" s="171"/>
      <c r="R64" s="136"/>
      <c r="S64" s="159"/>
      <c r="T64" s="159"/>
      <c r="U64" s="159"/>
      <c r="V64" s="46"/>
      <c r="W64" s="152"/>
      <c r="X64" s="47">
        <f t="shared" si="9"/>
        <v>0</v>
      </c>
      <c r="Y64" s="165"/>
      <c r="Z64" s="165"/>
      <c r="AA64" s="159"/>
    </row>
    <row r="65" spans="1:32">
      <c r="A65" s="77"/>
      <c r="B65" s="138"/>
      <c r="C65" s="78"/>
      <c r="D65" s="176"/>
      <c r="E65" s="78"/>
      <c r="F65" s="78"/>
      <c r="G65" s="77"/>
      <c r="H65" s="80"/>
      <c r="I65" s="80"/>
      <c r="J65" s="89"/>
      <c r="K65" s="44">
        <f t="shared" si="7"/>
        <v>0</v>
      </c>
      <c r="L65" s="45" t="str">
        <f t="shared" si="8"/>
        <v/>
      </c>
      <c r="M65" s="87"/>
      <c r="N65" s="350"/>
      <c r="O65" s="351"/>
      <c r="P65" s="89"/>
      <c r="Q65" s="171"/>
      <c r="R65" s="136"/>
      <c r="S65" s="159"/>
      <c r="T65" s="159"/>
      <c r="U65" s="159"/>
      <c r="V65" s="46"/>
      <c r="W65" s="152"/>
      <c r="X65" s="47">
        <f t="shared" si="9"/>
        <v>0</v>
      </c>
      <c r="Y65" s="165"/>
      <c r="Z65" s="165"/>
      <c r="AA65" s="159"/>
    </row>
    <row r="66" spans="1:32">
      <c r="A66" s="77"/>
      <c r="B66" s="138"/>
      <c r="C66" s="78"/>
      <c r="D66" s="176"/>
      <c r="E66" s="78"/>
      <c r="F66" s="78"/>
      <c r="G66" s="77"/>
      <c r="H66" s="80"/>
      <c r="I66" s="80"/>
      <c r="J66" s="89"/>
      <c r="K66" s="44">
        <f t="shared" si="7"/>
        <v>0</v>
      </c>
      <c r="L66" s="45" t="str">
        <f t="shared" si="8"/>
        <v/>
      </c>
      <c r="M66" s="87"/>
      <c r="N66" s="350"/>
      <c r="O66" s="351"/>
      <c r="P66" s="89"/>
      <c r="Q66" s="171"/>
      <c r="R66" s="136"/>
      <c r="S66" s="159"/>
      <c r="T66" s="159"/>
      <c r="U66" s="159"/>
      <c r="V66" s="46"/>
      <c r="W66" s="152"/>
      <c r="X66" s="47">
        <f t="shared" si="9"/>
        <v>0</v>
      </c>
      <c r="Y66" s="165"/>
      <c r="Z66" s="165"/>
      <c r="AA66" s="159"/>
    </row>
    <row r="67" spans="1:32">
      <c r="A67" s="77"/>
      <c r="B67" s="138"/>
      <c r="C67" s="78"/>
      <c r="D67" s="176"/>
      <c r="E67" s="78"/>
      <c r="F67" s="78"/>
      <c r="G67" s="77"/>
      <c r="H67" s="80"/>
      <c r="I67" s="80"/>
      <c r="J67" s="89"/>
      <c r="K67" s="44">
        <f t="shared" si="7"/>
        <v>0</v>
      </c>
      <c r="L67" s="45" t="str">
        <f t="shared" si="8"/>
        <v/>
      </c>
      <c r="M67" s="87"/>
      <c r="N67" s="350"/>
      <c r="O67" s="351"/>
      <c r="P67" s="89"/>
      <c r="Q67" s="171"/>
      <c r="R67" s="136"/>
      <c r="S67" s="159"/>
      <c r="T67" s="159"/>
      <c r="U67" s="159"/>
      <c r="V67" s="46"/>
      <c r="W67" s="152"/>
      <c r="X67" s="47">
        <f t="shared" si="9"/>
        <v>0</v>
      </c>
      <c r="Y67" s="165"/>
      <c r="Z67" s="165"/>
      <c r="AA67" s="159"/>
    </row>
    <row r="68" spans="1:32">
      <c r="A68" s="85"/>
      <c r="B68" s="139"/>
      <c r="C68" s="86"/>
      <c r="D68" s="177"/>
      <c r="E68" s="86"/>
      <c r="F68" s="78"/>
      <c r="G68" s="85"/>
      <c r="H68" s="87"/>
      <c r="I68" s="87"/>
      <c r="J68" s="91"/>
      <c r="K68" s="44">
        <f t="shared" si="7"/>
        <v>0</v>
      </c>
      <c r="L68" s="45" t="str">
        <f t="shared" si="8"/>
        <v/>
      </c>
      <c r="M68" s="87"/>
      <c r="N68" s="350"/>
      <c r="O68" s="351"/>
      <c r="P68" s="91"/>
      <c r="Q68" s="172"/>
      <c r="R68" s="137"/>
      <c r="S68" s="159"/>
      <c r="T68" s="159"/>
      <c r="U68" s="159"/>
      <c r="V68" s="46"/>
      <c r="W68" s="152"/>
      <c r="X68" s="47">
        <f t="shared" si="9"/>
        <v>0</v>
      </c>
      <c r="Y68" s="165"/>
      <c r="Z68" s="165"/>
      <c r="AA68" s="159"/>
    </row>
    <row r="69" spans="1:32">
      <c r="A69" s="77"/>
      <c r="B69" s="138"/>
      <c r="C69" s="78"/>
      <c r="D69" s="176"/>
      <c r="E69" s="78"/>
      <c r="F69" s="78"/>
      <c r="G69" s="77"/>
      <c r="H69" s="80"/>
      <c r="I69" s="80"/>
      <c r="J69" s="89"/>
      <c r="K69" s="44">
        <f t="shared" si="7"/>
        <v>0</v>
      </c>
      <c r="L69" s="45" t="str">
        <f t="shared" si="8"/>
        <v/>
      </c>
      <c r="M69" s="87"/>
      <c r="N69" s="350"/>
      <c r="O69" s="351"/>
      <c r="P69" s="89"/>
      <c r="Q69" s="171"/>
      <c r="R69" s="136"/>
      <c r="S69" s="159"/>
      <c r="T69" s="159"/>
      <c r="U69" s="159"/>
      <c r="V69" s="46"/>
      <c r="W69" s="152"/>
      <c r="X69" s="47">
        <f t="shared" si="9"/>
        <v>0</v>
      </c>
      <c r="Y69" s="165"/>
      <c r="Z69" s="165"/>
      <c r="AA69" s="159"/>
    </row>
    <row r="70" spans="1:32">
      <c r="A70" s="85"/>
      <c r="B70" s="139"/>
      <c r="C70" s="86"/>
      <c r="D70" s="177"/>
      <c r="E70" s="86"/>
      <c r="F70" s="78"/>
      <c r="G70" s="85"/>
      <c r="H70" s="87"/>
      <c r="I70" s="87"/>
      <c r="J70" s="91"/>
      <c r="K70" s="44">
        <f t="shared" si="7"/>
        <v>0</v>
      </c>
      <c r="L70" s="45" t="str">
        <f t="shared" si="8"/>
        <v/>
      </c>
      <c r="M70" s="87"/>
      <c r="N70" s="350"/>
      <c r="O70" s="351"/>
      <c r="P70" s="91"/>
      <c r="Q70" s="172"/>
      <c r="R70" s="137"/>
      <c r="S70" s="159"/>
      <c r="T70" s="159"/>
      <c r="U70" s="159"/>
      <c r="V70" s="46"/>
      <c r="W70" s="152"/>
      <c r="X70" s="47">
        <f t="shared" si="9"/>
        <v>0</v>
      </c>
      <c r="Y70" s="165"/>
      <c r="Z70" s="165"/>
      <c r="AA70" s="159"/>
    </row>
    <row r="71" spans="1:32">
      <c r="A71" s="77"/>
      <c r="B71" s="138"/>
      <c r="C71" s="78"/>
      <c r="D71" s="176"/>
      <c r="E71" s="78"/>
      <c r="F71" s="78"/>
      <c r="G71" s="77"/>
      <c r="H71" s="80"/>
      <c r="I71" s="80"/>
      <c r="J71" s="89"/>
      <c r="K71" s="44">
        <f t="shared" si="7"/>
        <v>0</v>
      </c>
      <c r="L71" s="45" t="str">
        <f t="shared" si="8"/>
        <v/>
      </c>
      <c r="M71" s="87"/>
      <c r="N71" s="350"/>
      <c r="O71" s="351"/>
      <c r="P71" s="89"/>
      <c r="Q71" s="171"/>
      <c r="R71" s="136"/>
      <c r="S71" s="159"/>
      <c r="T71" s="159"/>
      <c r="U71" s="159"/>
      <c r="V71" s="46"/>
      <c r="W71" s="152"/>
      <c r="X71" s="47">
        <f t="shared" si="9"/>
        <v>0</v>
      </c>
      <c r="Y71" s="165"/>
      <c r="Z71" s="165"/>
      <c r="AA71" s="159"/>
    </row>
    <row r="72" spans="1:32">
      <c r="A72" s="85"/>
      <c r="B72" s="139"/>
      <c r="C72" s="86"/>
      <c r="D72" s="177"/>
      <c r="E72" s="86"/>
      <c r="F72" s="78"/>
      <c r="G72" s="85"/>
      <c r="H72" s="87"/>
      <c r="I72" s="87"/>
      <c r="J72" s="91"/>
      <c r="K72" s="90">
        <f t="shared" si="7"/>
        <v>0</v>
      </c>
      <c r="L72" s="45" t="str">
        <f t="shared" si="8"/>
        <v/>
      </c>
      <c r="M72" s="87"/>
      <c r="N72" s="358"/>
      <c r="O72" s="359"/>
      <c r="P72" s="91"/>
      <c r="Q72" s="172"/>
      <c r="R72" s="137"/>
      <c r="S72" s="159"/>
      <c r="T72" s="159"/>
      <c r="U72" s="159"/>
      <c r="V72" s="48"/>
      <c r="W72" s="153"/>
      <c r="X72" s="47">
        <f t="shared" si="9"/>
        <v>0</v>
      </c>
      <c r="Y72" s="166"/>
      <c r="Z72" s="166"/>
      <c r="AA72" s="159"/>
    </row>
    <row r="73" spans="1:32" ht="15.75" customHeight="1" thickBot="1">
      <c r="A73" s="49" t="s">
        <v>269</v>
      </c>
      <c r="B73" s="59"/>
      <c r="C73" s="55"/>
      <c r="D73" s="55"/>
      <c r="E73" s="55"/>
      <c r="F73" s="55"/>
      <c r="G73" s="56"/>
      <c r="H73" s="52">
        <f>SUM(H58:H72)</f>
        <v>2500</v>
      </c>
      <c r="I73" s="52">
        <f>SUM(I58:I72)</f>
        <v>2040</v>
      </c>
      <c r="J73" s="56"/>
      <c r="K73" s="52">
        <f>SUM(K58:K72)</f>
        <v>2040</v>
      </c>
      <c r="L73" s="92"/>
      <c r="M73" s="57"/>
      <c r="N73" s="57"/>
      <c r="O73" s="58"/>
      <c r="P73" s="58"/>
      <c r="Q73" s="173"/>
      <c r="R73" s="59"/>
      <c r="S73" s="167"/>
      <c r="T73" s="167"/>
      <c r="U73" s="167"/>
      <c r="V73" s="53">
        <f>SUM(V58:V72)</f>
        <v>20</v>
      </c>
      <c r="W73" s="154"/>
      <c r="X73" s="54">
        <f>SUM(X58:X72)</f>
        <v>2060</v>
      </c>
      <c r="Y73" s="168"/>
      <c r="Z73" s="168"/>
      <c r="AA73" s="164"/>
    </row>
    <row r="76" spans="1:32" ht="19.5" customHeight="1">
      <c r="A76" s="147" t="s">
        <v>270</v>
      </c>
    </row>
    <row r="77" spans="1:32" ht="45" customHeight="1">
      <c r="A77" s="340" t="s">
        <v>271</v>
      </c>
      <c r="B77" s="340"/>
      <c r="C77" s="340"/>
      <c r="D77" s="12"/>
      <c r="F77" s="148"/>
      <c r="G77" s="10"/>
    </row>
    <row r="78" spans="1:32" ht="15" customHeight="1" thickBot="1">
      <c r="A78" s="143" t="s">
        <v>272</v>
      </c>
      <c r="B78" s="144">
        <f>Overview!C8</f>
        <v>0.90902700243973034</v>
      </c>
      <c r="D78" s="148"/>
      <c r="F78" s="148"/>
    </row>
    <row r="79" spans="1:32" s="135" customFormat="1" ht="15" customHeight="1">
      <c r="A79" s="338" t="s">
        <v>273</v>
      </c>
      <c r="B79" s="339"/>
      <c r="C79" s="149" t="s">
        <v>274</v>
      </c>
      <c r="D79" s="149"/>
      <c r="F79" s="5"/>
      <c r="G79" s="5"/>
      <c r="H79" s="10"/>
      <c r="S79" s="155"/>
      <c r="T79" s="155"/>
      <c r="U79" s="155"/>
      <c r="V79" s="155"/>
      <c r="W79" s="155"/>
      <c r="Y79" s="155"/>
      <c r="Z79" s="155"/>
      <c r="AA79" s="155"/>
      <c r="AB79" s="156"/>
      <c r="AC79" s="10"/>
      <c r="AD79" s="156"/>
      <c r="AE79" s="156"/>
      <c r="AF79" s="156"/>
    </row>
    <row r="80" spans="1:32" ht="15" customHeight="1">
      <c r="A80" s="207" t="s">
        <v>275</v>
      </c>
      <c r="B80" s="146">
        <f>K56</f>
        <v>5550</v>
      </c>
      <c r="C80" s="233" t="s">
        <v>276</v>
      </c>
      <c r="D80" s="219">
        <f>X56</f>
        <v>5300</v>
      </c>
      <c r="H80" s="10"/>
    </row>
    <row r="81" spans="1:13" ht="15" customHeight="1">
      <c r="A81" s="145" t="s">
        <v>277</v>
      </c>
      <c r="B81" s="146">
        <f>AE56</f>
        <v>3500</v>
      </c>
      <c r="C81" s="219"/>
      <c r="D81" s="219"/>
      <c r="H81" s="10"/>
    </row>
    <row r="82" spans="1:13" ht="15" customHeight="1">
      <c r="A82" s="145" t="s">
        <v>278</v>
      </c>
      <c r="B82" s="146">
        <f>AF56</f>
        <v>1800</v>
      </c>
      <c r="C82" s="219"/>
      <c r="D82" s="219"/>
      <c r="H82" s="10"/>
    </row>
    <row r="83" spans="1:13" ht="15" customHeight="1">
      <c r="A83" s="15" t="s">
        <v>279</v>
      </c>
      <c r="B83" s="74">
        <f>R56</f>
        <v>150</v>
      </c>
      <c r="C83" s="233" t="s">
        <v>280</v>
      </c>
      <c r="D83" s="219">
        <f>AC56</f>
        <v>100</v>
      </c>
      <c r="H83" s="10"/>
    </row>
    <row r="84" spans="1:13" ht="15" customHeight="1">
      <c r="A84" s="15" t="s">
        <v>281</v>
      </c>
      <c r="B84" s="74">
        <f>K73</f>
        <v>2040</v>
      </c>
      <c r="C84" s="233" t="s">
        <v>282</v>
      </c>
      <c r="D84" s="219">
        <f>X73</f>
        <v>2060</v>
      </c>
      <c r="H84" s="10"/>
    </row>
    <row r="85" spans="1:13" ht="15" customHeight="1">
      <c r="A85" s="15"/>
      <c r="B85" s="75"/>
      <c r="C85" s="220"/>
      <c r="D85" s="220"/>
      <c r="H85" s="10"/>
    </row>
    <row r="86" spans="1:13" ht="25.5" customHeight="1">
      <c r="A86" s="324" t="s">
        <v>283</v>
      </c>
      <c r="B86" s="326">
        <f>B80*B78</f>
        <v>5045.0998635405031</v>
      </c>
      <c r="C86" s="328" t="s">
        <v>284</v>
      </c>
      <c r="D86" s="328">
        <f>D80*B78</f>
        <v>4817.8431129305709</v>
      </c>
      <c r="H86" s="10"/>
    </row>
    <row r="87" spans="1:13" ht="15" customHeight="1">
      <c r="A87" s="325"/>
      <c r="B87" s="327"/>
      <c r="C87" s="329"/>
      <c r="D87" s="329"/>
      <c r="H87" s="10"/>
    </row>
    <row r="88" spans="1:13" ht="15" customHeight="1">
      <c r="A88" s="15" t="s">
        <v>285</v>
      </c>
      <c r="B88" s="74">
        <f>B86</f>
        <v>5045.0998635405031</v>
      </c>
      <c r="C88" s="233" t="s">
        <v>286</v>
      </c>
      <c r="D88" s="219">
        <f>D86</f>
        <v>4817.8431129305709</v>
      </c>
      <c r="H88" s="10"/>
    </row>
    <row r="89" spans="1:13" ht="15" customHeight="1" thickBot="1">
      <c r="A89" s="135"/>
      <c r="B89" s="135"/>
      <c r="C89" s="135"/>
      <c r="D89" s="5"/>
    </row>
    <row r="90" spans="1:13" ht="15" customHeight="1">
      <c r="A90" s="330" t="s">
        <v>287</v>
      </c>
      <c r="B90" s="331"/>
      <c r="C90" s="332"/>
      <c r="D90" s="5"/>
      <c r="I90" s="10"/>
      <c r="K90" s="10"/>
      <c r="L90" s="10"/>
      <c r="M90" s="10"/>
    </row>
    <row r="91" spans="1:13" ht="15" customHeight="1">
      <c r="A91" s="333"/>
      <c r="B91" s="334"/>
      <c r="C91" s="335"/>
      <c r="D91" s="5"/>
      <c r="H91" s="10"/>
      <c r="I91" s="10"/>
      <c r="K91" s="10"/>
      <c r="L91" s="10"/>
      <c r="M91" s="10"/>
    </row>
    <row r="92" spans="1:13" ht="15" customHeight="1">
      <c r="A92" s="333"/>
      <c r="B92" s="334"/>
      <c r="C92" s="335"/>
      <c r="D92" s="5"/>
      <c r="H92" s="10"/>
      <c r="I92" s="10"/>
      <c r="K92" s="10"/>
      <c r="L92" s="10"/>
      <c r="M92" s="10"/>
    </row>
    <row r="93" spans="1:13">
      <c r="A93" s="333"/>
      <c r="B93" s="334"/>
      <c r="C93" s="335"/>
      <c r="D93" s="5"/>
      <c r="H93" s="10"/>
      <c r="I93" s="10"/>
      <c r="K93" s="10"/>
      <c r="L93" s="10"/>
      <c r="M93" s="10"/>
    </row>
    <row r="94" spans="1:13" ht="30" customHeight="1">
      <c r="A94" s="333"/>
      <c r="B94" s="334"/>
      <c r="C94" s="335"/>
      <c r="D94" s="5"/>
      <c r="H94" s="10"/>
      <c r="I94" s="10"/>
      <c r="K94" s="10"/>
      <c r="L94" s="10"/>
      <c r="M94" s="10"/>
    </row>
    <row r="95" spans="1:13" ht="15" customHeight="1">
      <c r="A95" s="37" t="s">
        <v>288</v>
      </c>
      <c r="B95" s="356">
        <f>B86</f>
        <v>5045.0998635405031</v>
      </c>
      <c r="C95" s="357"/>
      <c r="D95" s="5"/>
    </row>
    <row r="96" spans="1:13" ht="18.75" customHeight="1">
      <c r="A96" s="36" t="s">
        <v>289</v>
      </c>
      <c r="B96" s="348"/>
      <c r="C96" s="349"/>
      <c r="D96" s="5"/>
    </row>
    <row r="97" spans="1:4" ht="18.75" customHeight="1">
      <c r="A97" s="35" t="s">
        <v>290</v>
      </c>
      <c r="B97" s="348"/>
      <c r="C97" s="349"/>
      <c r="D97" s="5"/>
    </row>
    <row r="98" spans="1:4" ht="76.5" customHeight="1">
      <c r="A98" s="33" t="s">
        <v>291</v>
      </c>
      <c r="B98" s="344"/>
      <c r="C98" s="345"/>
      <c r="D98" s="5"/>
    </row>
    <row r="99" spans="1:4" ht="18.75" customHeight="1" thickBot="1">
      <c r="A99" s="32" t="s">
        <v>292</v>
      </c>
      <c r="B99" s="346"/>
      <c r="C99" s="347"/>
      <c r="D99" s="5"/>
    </row>
    <row r="111" spans="1:4" ht="15" customHeight="1">
      <c r="A111"/>
      <c r="B111"/>
      <c r="C111" s="221"/>
      <c r="D111"/>
    </row>
    <row r="112" spans="1:4" ht="15" customHeight="1">
      <c r="A112"/>
      <c r="B112"/>
      <c r="C112" s="221"/>
      <c r="D112"/>
    </row>
  </sheetData>
  <sheetProtection algorithmName="SHA-512" hashValue="H3+fAF4cUfCFHtr6Fwjs3wkFN/S2TKy5+peW/26JsZS8onmyMa6GsfIE0D1OlVNj8ELktABaXopBNxAc2DFdFg==" saltValue="fhZ+bcIgj1FJ1KQtHxAAiA==" spinCount="100000" sheet="1" objects="1" scenarios="1" selectLockedCells="1" selectUnlockedCells="1"/>
  <mergeCells count="36">
    <mergeCell ref="N64:O64"/>
    <mergeCell ref="N65:O65"/>
    <mergeCell ref="N66:O66"/>
    <mergeCell ref="N72:O72"/>
    <mergeCell ref="N67:O67"/>
    <mergeCell ref="N70:O70"/>
    <mergeCell ref="N71:O71"/>
    <mergeCell ref="S8:AF8"/>
    <mergeCell ref="B98:C98"/>
    <mergeCell ref="B99:C99"/>
    <mergeCell ref="B96:C96"/>
    <mergeCell ref="N68:O68"/>
    <mergeCell ref="N69:O69"/>
    <mergeCell ref="N9:O9"/>
    <mergeCell ref="B97:C97"/>
    <mergeCell ref="N57:O57"/>
    <mergeCell ref="N58:O58"/>
    <mergeCell ref="N59:O59"/>
    <mergeCell ref="N60:O60"/>
    <mergeCell ref="N61:O61"/>
    <mergeCell ref="N62:O62"/>
    <mergeCell ref="B95:C95"/>
    <mergeCell ref="N63:O63"/>
    <mergeCell ref="H3:I3"/>
    <mergeCell ref="A86:A87"/>
    <mergeCell ref="B86:B87"/>
    <mergeCell ref="C86:C87"/>
    <mergeCell ref="A90:C94"/>
    <mergeCell ref="B3:C3"/>
    <mergeCell ref="B4:C4"/>
    <mergeCell ref="B5:C5"/>
    <mergeCell ref="B6:C6"/>
    <mergeCell ref="A79:B79"/>
    <mergeCell ref="A77:C77"/>
    <mergeCell ref="A7:F7"/>
    <mergeCell ref="D86:D87"/>
  </mergeCells>
  <conditionalFormatting sqref="B96:C96">
    <cfRule type="expression" dxfId="20" priority="21" stopIfTrue="1">
      <formula>"ISBLANK"</formula>
    </cfRule>
  </conditionalFormatting>
  <conditionalFormatting sqref="L11:L55">
    <cfRule type="expression" dxfId="19" priority="39">
      <formula>L11="Yes"</formula>
    </cfRule>
  </conditionalFormatting>
  <conditionalFormatting sqref="L58:L72">
    <cfRule type="cellIs" dxfId="18" priority="22" operator="equal">
      <formula>"Yes"</formula>
    </cfRule>
  </conditionalFormatting>
  <conditionalFormatting sqref="Y11:Y55">
    <cfRule type="cellIs" dxfId="17" priority="35" operator="equal">
      <formula>"n/a"</formula>
    </cfRule>
    <cfRule type="cellIs" dxfId="16" priority="36" operator="equal">
      <formula>"Outstanding"</formula>
    </cfRule>
    <cfRule type="cellIs" dxfId="15" priority="38" operator="equal">
      <formula>"Yes"</formula>
    </cfRule>
  </conditionalFormatting>
  <conditionalFormatting sqref="AA11:AA55">
    <cfRule type="cellIs" dxfId="14" priority="26" operator="equal">
      <formula>"Yes"</formula>
    </cfRule>
  </conditionalFormatting>
  <conditionalFormatting sqref="AA11:AA56">
    <cfRule type="cellIs" dxfId="13" priority="25" operator="equal">
      <formula>"No"</formula>
    </cfRule>
  </conditionalFormatting>
  <conditionalFormatting sqref="AA56">
    <cfRule type="cellIs" dxfId="12" priority="34" operator="equal">
      <formula>"Yes"</formula>
    </cfRule>
  </conditionalFormatting>
  <conditionalFormatting sqref="AA58:AB72">
    <cfRule type="cellIs" dxfId="11" priority="18" operator="equal">
      <formula>"Yes"</formula>
    </cfRule>
  </conditionalFormatting>
  <conditionalFormatting sqref="AA58:AB73">
    <cfRule type="cellIs" dxfId="10" priority="17" operator="equal">
      <formula>"No"</formula>
    </cfRule>
  </conditionalFormatting>
  <conditionalFormatting sqref="AA73:AB73">
    <cfRule type="cellIs" dxfId="9" priority="30" operator="equal">
      <formula>"Yes"</formula>
    </cfRule>
  </conditionalFormatting>
  <conditionalFormatting sqref="AC57">
    <cfRule type="cellIs" dxfId="8" priority="9" operator="equal">
      <formula>"No"</formula>
    </cfRule>
    <cfRule type="cellIs" dxfId="7" priority="10" operator="equal">
      <formula>"Yes"</formula>
    </cfRule>
  </conditionalFormatting>
  <conditionalFormatting sqref="AD11:AD55">
    <cfRule type="cellIs" dxfId="6" priority="14" operator="equal">
      <formula>"Yes"</formula>
    </cfRule>
  </conditionalFormatting>
  <conditionalFormatting sqref="AD11:AD56">
    <cfRule type="cellIs" dxfId="5" priority="13" operator="equal">
      <formula>"No"</formula>
    </cfRule>
  </conditionalFormatting>
  <conditionalFormatting sqref="AD56:AF56">
    <cfRule type="cellIs" dxfId="4" priority="16" operator="equal">
      <formula>"Yes"</formula>
    </cfRule>
  </conditionalFormatting>
  <conditionalFormatting sqref="AD58:AF72">
    <cfRule type="cellIs" dxfId="3" priority="2" operator="equal">
      <formula>"Yes"</formula>
    </cfRule>
  </conditionalFormatting>
  <conditionalFormatting sqref="AD58:AF73">
    <cfRule type="cellIs" dxfId="2" priority="1" operator="equal">
      <formula>"No"</formula>
    </cfRule>
  </conditionalFormatting>
  <conditionalFormatting sqref="AD73:AF73">
    <cfRule type="cellIs" dxfId="1" priority="15" operator="equal">
      <formula>"Yes"</formula>
    </cfRule>
  </conditionalFormatting>
  <conditionalFormatting sqref="AE56:AF56">
    <cfRule type="cellIs" dxfId="0" priority="3" operator="equal">
      <formula>"No"</formula>
    </cfRule>
  </conditionalFormatting>
  <dataValidations count="4">
    <dataValidation allowBlank="1" showInputMessage="1" showErrorMessage="1" sqref="B11" xr:uid="{94B22C34-126F-4720-8162-49724F68E791}"/>
    <dataValidation allowBlank="1" showInputMessage="1" promptTitle="Claim form signature" prompt="Before you submit your claim form please ensure that the Declaration has been signed and dated by an authorised signatory" sqref="B99:C99" xr:uid="{3B0594BB-A5B9-43F8-BB44-B6F751B0D863}"/>
    <dataValidation allowBlank="1" showInputMessage="1" promptTitle="Claim form signature:" prompt="Before you submit your claim form please ensure that the Declaration has been signed and dated by an authorised signatory" sqref="B96:C97" xr:uid="{10634E60-5889-4DCD-B29D-5B74040C0ECF}"/>
    <dataValidation allowBlank="1" showInputMessage="1" promptTitle="Claim form signature" prompt="Before you submit your claim form please ensure that the Declaration has been signed and dated by an authorised signatory._x000a_You must use an electronic signature. A typed name is not sufficient." sqref="B98:C98" xr:uid="{2A91B656-A7C9-4FA6-B139-ED59614FB3FD}"/>
  </dataValidations>
  <hyperlinks>
    <hyperlink ref="H3" location="'Claim 1'!A90" display="Complete claim declaration" xr:uid="{3E6BA9AE-2186-4B48-B2BC-071FA4926B40}"/>
  </hyperlinks>
  <pageMargins left="0.7" right="0.7" top="0.75" bottom="0.75" header="0.3" footer="0.3"/>
  <pageSetup paperSize="9" orientation="portrait" r:id="rId1"/>
  <drawing r:id="rId2"/>
  <legacyDrawing r:id="rId3"/>
  <extLst>
    <ext xmlns:x14="http://schemas.microsoft.com/office/spreadsheetml/2009/9/main" uri="{CCE6A557-97BC-4b89-ADB6-D9C93CAAB3DF}">
      <x14:dataValidations xmlns:xm="http://schemas.microsoft.com/office/excel/2006/main" count="11">
        <x14:dataValidation type="list" allowBlank="1" showInputMessage="1" showErrorMessage="1" xr:uid="{B51CAF21-C91E-43E9-9BB0-7847B956A9F6}">
          <x14:formula1>
            <xm:f>'Source data'!$A$30:$A$31</xm:f>
          </x14:formula1>
          <xm:sqref>A58:B72</xm:sqref>
        </x14:dataValidation>
        <x14:dataValidation type="list" allowBlank="1" showInputMessage="1" showErrorMessage="1" xr:uid="{2459C20E-628A-49C3-94F7-360BFAAC64ED}">
          <x14:formula1>
            <xm:f>'Source data'!$F$4:$F$9</xm:f>
          </x14:formula1>
          <xm:sqref>F11:F55 F58:F72</xm:sqref>
        </x14:dataValidation>
        <x14:dataValidation type="list" allowBlank="1" showInputMessage="1" showErrorMessage="1" xr:uid="{8FE851C3-6AB9-4655-8D97-317A4B408279}">
          <x14:formula1>
            <xm:f>'Source data'!$H$4:$H$6</xm:f>
          </x14:formula1>
          <xm:sqref>M11:M55</xm:sqref>
        </x14:dataValidation>
        <x14:dataValidation type="list" allowBlank="1" showInputMessage="1" showErrorMessage="1" xr:uid="{05209C2A-BC73-4EA7-9619-39E88E9055CC}">
          <x14:formula1>
            <xm:f>'Source data'!$F$33:$F$35</xm:f>
          </x14:formula1>
          <xm:sqref>N58:O72</xm:sqref>
        </x14:dataValidation>
        <x14:dataValidation type="list" allowBlank="1" showInputMessage="1" showErrorMessage="1" xr:uid="{0C82DAE4-DF60-4B91-A3F5-33EBD0B0349F}">
          <x14:formula1>
            <xm:f>'Source data'!$H$4:$H$5</xm:f>
          </x14:formula1>
          <xm:sqref>S11:T55 AA58:AA72 S58:T72 Z11:AA55 M58:M72 AD11:AD55</xm:sqref>
        </x14:dataValidation>
        <x14:dataValidation type="list" allowBlank="1" showInputMessage="1" showErrorMessage="1" xr:uid="{B6C51AE1-A186-4F09-A5EB-45CE83D08A78}">
          <x14:formula1>
            <xm:f>'Source data'!$J$4:$J$10</xm:f>
          </x14:formula1>
          <xm:sqref>U11:U55 U58:U72</xm:sqref>
        </x14:dataValidation>
        <x14:dataValidation type="list" allowBlank="1" showInputMessage="1" showErrorMessage="1" xr:uid="{86183063-37C2-4CE1-B63C-02229C78713D}">
          <x14:formula1>
            <xm:f>'Source data'!$H$12:$H$14</xm:f>
          </x14:formula1>
          <xm:sqref>Y11:Y55</xm:sqref>
        </x14:dataValidation>
        <x14:dataValidation type="list" allowBlank="1" showInputMessage="1" showErrorMessage="1" promptTitle="REMINDER" prompt="Please redact personal data on any evidence before submitting the claim." xr:uid="{395F99BF-DAF5-4728-929A-351FF13F0024}">
          <x14:formula1>
            <xm:f>'Source data'!$F$12:$F$19</xm:f>
          </x14:formula1>
          <xm:sqref>N11:N55</xm:sqref>
        </x14:dataValidation>
        <x14:dataValidation type="list" allowBlank="1" showInputMessage="1" showErrorMessage="1" promptTitle="REMINDER" prompt="Please redact personal data on any evidence before submitting the claim." xr:uid="{273394ED-AD01-49F1-AE5D-0A1D5F0C6481}">
          <x14:formula1>
            <xm:f>'Source data'!$F$39:$F$46</xm:f>
          </x14:formula1>
          <xm:sqref>P11:P55</xm:sqref>
        </x14:dataValidation>
        <x14:dataValidation type="list" allowBlank="1" showInputMessage="1" showErrorMessage="1" promptTitle="REMINDER" prompt="Please redact personal data on any evidence before submitting the claim." xr:uid="{348BF0EE-F0A0-4A8E-97E6-87A36B4888D1}">
          <x14:formula1>
            <xm:f>'Source data'!$F$22:$F$29</xm:f>
          </x14:formula1>
          <xm:sqref>O11:O55</xm:sqref>
        </x14:dataValidation>
        <x14:dataValidation type="list" allowBlank="1" showInputMessage="1" showErrorMessage="1" xr:uid="{00EF61C3-C039-4A97-94D7-EA8C38C6CB8C}">
          <x14:formula1>
            <xm:f>'Source data'!$A$4:$A$26</xm:f>
          </x14:formula1>
          <xm:sqref>A11:A55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4EFB7A28E22E54EBBEDC53BC58E323E" ma:contentTypeVersion="4" ma:contentTypeDescription="Create a new document." ma:contentTypeScope="" ma:versionID="57e1d2765274ac2a4ed9b7c4e384b996">
  <xsd:schema xmlns:xsd="http://www.w3.org/2001/XMLSchema" xmlns:xs="http://www.w3.org/2001/XMLSchema" xmlns:p="http://schemas.microsoft.com/office/2006/metadata/properties" xmlns:ns2="74581a3f-a666-44c9-ba68-2197de7f6f5b" targetNamespace="http://schemas.microsoft.com/office/2006/metadata/properties" ma:root="true" ma:fieldsID="5cc5fe8bb1e644709a0861948b8c1b23" ns2:_="">
    <xsd:import namespace="74581a3f-a666-44c9-ba68-2197de7f6f5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Comment"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4581a3f-a666-44c9-ba68-2197de7f6f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Comment" ma:index="11" nillable="true" ma:displayName="Comment" ma:format="Dropdown" ma:internalName="Comment">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haredContentType xmlns="Microsoft.SharePoint.Taxonomy.ContentTypeSync" SourceId="d1117845-93f6-4da3-abaa-fcb4fa669c78" ContentTypeId="0x0101" PreviousValue="false" LastSyncTimeStamp="2022-12-23T11:43:36.903Z"/>
</file>

<file path=customXml/item4.xml><?xml version="1.0" encoding="utf-8"?>
<p:properties xmlns:p="http://schemas.microsoft.com/office/2006/metadata/properties" xmlns:xsi="http://www.w3.org/2001/XMLSchema-instance" xmlns:pc="http://schemas.microsoft.com/office/infopath/2007/PartnerControls">
  <documentManagement>
    <Comment xmlns="74581a3f-a666-44c9-ba68-2197de7f6f5b" xsi:nil="true"/>
  </documentManagement>
</p:properties>
</file>

<file path=customXml/itemProps1.xml><?xml version="1.0" encoding="utf-8"?>
<ds:datastoreItem xmlns:ds="http://schemas.openxmlformats.org/officeDocument/2006/customXml" ds:itemID="{69B2C52D-5EB0-40EF-9683-9E06165017CF}"/>
</file>

<file path=customXml/itemProps2.xml><?xml version="1.0" encoding="utf-8"?>
<ds:datastoreItem xmlns:ds="http://schemas.openxmlformats.org/officeDocument/2006/customXml" ds:itemID="{7DE1604C-A43A-4322-A890-306121961B84}"/>
</file>

<file path=customXml/itemProps3.xml><?xml version="1.0" encoding="utf-8"?>
<ds:datastoreItem xmlns:ds="http://schemas.openxmlformats.org/officeDocument/2006/customXml" ds:itemID="{9C0F95CB-0851-4D6D-9CB8-2B03DA78E0B3}"/>
</file>

<file path=customXml/itemProps4.xml><?xml version="1.0" encoding="utf-8"?>
<ds:datastoreItem xmlns:ds="http://schemas.openxmlformats.org/officeDocument/2006/customXml" ds:itemID="{4D521A20-2C00-4D0F-9552-27958EE4511F}"/>
</file>

<file path=docProps/app.xml><?xml version="1.0" encoding="utf-8"?>
<Properties xmlns="http://schemas.openxmlformats.org/officeDocument/2006/extended-properties" xmlns:vt="http://schemas.openxmlformats.org/officeDocument/2006/docPropsVTypes">
  <Application>Microsoft Excel Online</Application>
  <Manager/>
  <Company>Defra RPA EA</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Shelley-Jones, Karen (NE)</dc:creator>
  <cp:keywords/>
  <dc:description/>
  <cp:lastModifiedBy>Karen Shelley-Jones</cp:lastModifiedBy>
  <cp:revision/>
  <dcterms:created xsi:type="dcterms:W3CDTF">2022-11-21T10:05:09Z</dcterms:created>
  <dcterms:modified xsi:type="dcterms:W3CDTF">2025-12-19T12:56:40Z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0x010100A4EFB7A28E22E54EBBEDC53BC58E323E</vt:lpwstr>
  </property>
  <property fmtid="{D5CDD505-2E9C-101B-9397-08002B2CF9AE}" pid="3" name="InformationType">
    <vt:lpwstr/>
  </property>
  <property fmtid="{D5CDD505-2E9C-101B-9397-08002B2CF9AE}" pid="4" name="Distribution">
    <vt:lpwstr>13;#External|1104eb68-55d8-494f-b6ba-c5473579de73</vt:lpwstr>
  </property>
  <property fmtid="{D5CDD505-2E9C-101B-9397-08002B2CF9AE}" pid="5" name="HOCopyrightLevel">
    <vt:lpwstr>1;#Crown|69589897-2828-4761-976e-717fd8e631c9</vt:lpwstr>
  </property>
  <property fmtid="{D5CDD505-2E9C-101B-9397-08002B2CF9AE}" pid="6" name="HOGovernmentSecurityClassification">
    <vt:lpwstr>2;#Official|14c80daa-741b-422c-9722-f71693c9ede4</vt:lpwstr>
  </property>
  <property fmtid="{D5CDD505-2E9C-101B-9397-08002B2CF9AE}" pid="7" name="HOSiteType">
    <vt:lpwstr>12;#Team|ff0485df-0575-416f-802f-e999165821b7</vt:lpwstr>
  </property>
  <property fmtid="{D5CDD505-2E9C-101B-9397-08002B2CF9AE}" pid="8" name="OrganisationalUnit">
    <vt:lpwstr>3;#NE|275df9ce-cd92-4318-adfe-db572e51c7ff</vt:lpwstr>
  </property>
  <property fmtid="{D5CDD505-2E9C-101B-9397-08002B2CF9AE}" pid="9" name="MediaServiceImageTags">
    <vt:lpwstr/>
  </property>
  <property fmtid="{D5CDD505-2E9C-101B-9397-08002B2CF9AE}" pid="10" name="Security Handling">
    <vt:lpwstr>1;#Internal Only|3727573c-2052-4b98-b369-5a376d94df50</vt:lpwstr>
  </property>
  <property fmtid="{D5CDD505-2E9C-101B-9397-08002B2CF9AE}" pid="11" name="_dlc_policyId">
    <vt:lpwstr>0x010100E42F56448006344E880C646F2012E2AC</vt:lpwstr>
  </property>
  <property fmtid="{D5CDD505-2E9C-101B-9397-08002B2CF9AE}" pid="12" name="ItemRetentionFormula">
    <vt:lpwstr/>
  </property>
  <property fmtid="{D5CDD505-2E9C-101B-9397-08002B2CF9AE}" pid="13" name="Document Type">
    <vt:lpwstr/>
  </property>
  <property fmtid="{D5CDD505-2E9C-101B-9397-08002B2CF9AE}" pid="14" name="lcf76f155ced4ddcb4097134ff3c332f">
    <vt:lpwstr/>
  </property>
  <property fmtid="{D5CDD505-2E9C-101B-9397-08002B2CF9AE}" pid="15" name="Organisational_x0020_Unit">
    <vt:lpwstr/>
  </property>
  <property fmtid="{D5CDD505-2E9C-101B-9397-08002B2CF9AE}" pid="16" name="RSPB_x0020_Location">
    <vt:lpwstr/>
  </property>
  <property fmtid="{D5CDD505-2E9C-101B-9397-08002B2CF9AE}" pid="17" name="Collection_x0020_Name">
    <vt:lpwstr/>
  </property>
  <property fmtid="{D5CDD505-2E9C-101B-9397-08002B2CF9AE}" pid="18" name="RSPB Location">
    <vt:lpwstr/>
  </property>
  <property fmtid="{D5CDD505-2E9C-101B-9397-08002B2CF9AE}" pid="19" name="Organisational Unit">
    <vt:lpwstr/>
  </property>
  <property fmtid="{D5CDD505-2E9C-101B-9397-08002B2CF9AE}" pid="20" name="Collection Name">
    <vt:lpwstr/>
  </property>
  <property fmtid="{D5CDD505-2E9C-101B-9397-08002B2CF9AE}" pid="21" name="Document_x0020_Type">
    <vt:lpwstr/>
  </property>
  <property fmtid="{D5CDD505-2E9C-101B-9397-08002B2CF9AE}" pid="22" name="Security_x0020_Handling">
    <vt:lpwstr>1;#Internal Only|3727573c-2052-4b98-b369-5a376d94df50</vt:lpwstr>
  </property>
  <property fmtid="{D5CDD505-2E9C-101B-9397-08002B2CF9AE}" pid="23" name="lae2bfa7b6474897ab4a53f76ea236c7">
    <vt:lpwstr>Official|14c80daa-741b-422c-9722-f71693c9ede4</vt:lpwstr>
  </property>
  <property fmtid="{D5CDD505-2E9C-101B-9397-08002B2CF9AE}" pid="24" name="Order">
    <vt:r8>544000</vt:r8>
  </property>
  <property fmtid="{D5CDD505-2E9C-101B-9397-08002B2CF9AE}" pid="25" name="fe59e9859d6a491389c5b03567f5dda5">
    <vt:lpwstr>NE|275df9ce-cd92-4318-adfe-db572e51c7ff</vt:lpwstr>
  </property>
  <property fmtid="{D5CDD505-2E9C-101B-9397-08002B2CF9AE}" pid="26" name="Topic">
    <vt:lpwstr>Group 1 - Test</vt:lpwstr>
  </property>
  <property fmtid="{D5CDD505-2E9C-101B-9397-08002B2CF9AE}" pid="27" name="cf401361b24e474cb011be6eb76c0e76">
    <vt:lpwstr>Crown|69589897-2828-4761-976e-717fd8e631c9</vt:lpwstr>
  </property>
  <property fmtid="{D5CDD505-2E9C-101B-9397-08002B2CF9AE}" pid="28" name="xd_Signature">
    <vt:bool>false</vt:bool>
  </property>
  <property fmtid="{D5CDD505-2E9C-101B-9397-08002B2CF9AE}" pid="29" name="xd_ProgID">
    <vt:lpwstr/>
  </property>
  <property fmtid="{D5CDD505-2E9C-101B-9397-08002B2CF9AE}" pid="30" name="Team">
    <vt:lpwstr>Species Recovery Programme Capital Grant Scheme</vt:lpwstr>
  </property>
  <property fmtid="{D5CDD505-2E9C-101B-9397-08002B2CF9AE}" pid="31" name="ddeb1fd0a9ad4436a96525d34737dc44">
    <vt:lpwstr>External|1104eb68-55d8-494f-b6ba-c5473579de73</vt:lpwstr>
  </property>
  <property fmtid="{D5CDD505-2E9C-101B-9397-08002B2CF9AE}" pid="32" name="ComplianceAssetId">
    <vt:lpwstr/>
  </property>
  <property fmtid="{D5CDD505-2E9C-101B-9397-08002B2CF9AE}" pid="33" name="TemplateUrl">
    <vt:lpwstr/>
  </property>
  <property fmtid="{D5CDD505-2E9C-101B-9397-08002B2CF9AE}" pid="34" name="_ExtendedDescription">
    <vt:lpwstr/>
  </property>
  <property fmtid="{D5CDD505-2E9C-101B-9397-08002B2CF9AE}" pid="35" name="HOMigrated">
    <vt:bool>false</vt:bool>
  </property>
  <property fmtid="{D5CDD505-2E9C-101B-9397-08002B2CF9AE}" pid="36" name="TriggerFlowInfo">
    <vt:lpwstr/>
  </property>
  <property fmtid="{D5CDD505-2E9C-101B-9397-08002B2CF9AE}" pid="37" name="n7493b4506bf40e28c373b1e51a33445">
    <vt:lpwstr>Team|ff0485df-0575-416f-802f-e999165821b7</vt:lpwstr>
  </property>
</Properties>
</file>