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eter.mccreesh\Downloads\"/>
    </mc:Choice>
  </mc:AlternateContent>
  <xr:revisionPtr revIDLastSave="0" documentId="13_ncr:1_{A4020B47-9627-4F21-BE79-B82BFF9F535F}" xr6:coauthVersionLast="47" xr6:coauthVersionMax="47" xr10:uidLastSave="{00000000-0000-0000-0000-000000000000}"/>
  <bookViews>
    <workbookView xWindow="-110" yWindow="-110" windowWidth="19420" windowHeight="10300" xr2:uid="{00000000-000D-0000-FFFF-FFFF00000000}"/>
  </bookViews>
  <sheets>
    <sheet name="Data-Inputs" sheetId="1" r:id="rId1"/>
    <sheet name="Calculator"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2" i="4" l="1" a="1"/>
  <c r="B32" i="4" s="1"/>
  <c r="D13" i="4"/>
  <c r="D14" i="4"/>
  <c r="D18" i="4" l="1"/>
  <c r="C79" i="4"/>
  <c r="D79" i="4"/>
  <c r="D15" i="4"/>
  <c r="D28" i="4"/>
  <c r="C28" i="4"/>
  <c r="E32" i="4" l="1"/>
  <c r="E33" i="4" s="1"/>
  <c r="E34" i="4" s="1"/>
  <c r="E35" i="4" s="1"/>
  <c r="D19" i="4"/>
  <c r="D20" i="4" s="1"/>
  <c r="B28" i="4"/>
  <c r="B79" i="4"/>
  <c r="D21" i="4"/>
  <c r="F32" i="4" l="1"/>
  <c r="G32" i="4" s="1"/>
  <c r="E36" i="4"/>
  <c r="F33" i="4" l="1"/>
  <c r="G33" i="4" s="1"/>
  <c r="E37" i="4"/>
  <c r="I32" i="4"/>
  <c r="H32" i="4"/>
  <c r="F34" i="4" l="1"/>
  <c r="G34" i="4" s="1"/>
  <c r="I33" i="4"/>
  <c r="H33" i="4"/>
  <c r="E38" i="4"/>
  <c r="E39" i="4" s="1"/>
  <c r="F35" i="4" l="1"/>
  <c r="F36" i="4" s="1"/>
  <c r="H34" i="4"/>
  <c r="I34" i="4"/>
  <c r="E40" i="4"/>
  <c r="G35" i="4" l="1"/>
  <c r="H35" i="4" s="1"/>
  <c r="E41" i="4"/>
  <c r="E42" i="4" s="1"/>
  <c r="F37" i="4"/>
  <c r="I35" i="4" l="1"/>
  <c r="G36" i="4"/>
  <c r="I36" i="4" s="1"/>
  <c r="F38" i="4"/>
  <c r="E43" i="4"/>
  <c r="G37" i="4" l="1"/>
  <c r="I37" i="4" s="1"/>
  <c r="H36" i="4"/>
  <c r="E44" i="4"/>
  <c r="F39" i="4"/>
  <c r="F40" i="4" s="1"/>
  <c r="H37" i="4" l="1"/>
  <c r="G38" i="4"/>
  <c r="I38" i="4" s="1"/>
  <c r="E45" i="4"/>
  <c r="E46" i="4" s="1"/>
  <c r="F41" i="4"/>
  <c r="H38" i="4" l="1"/>
  <c r="G39" i="4"/>
  <c r="H39" i="4" s="1"/>
  <c r="F42" i="4"/>
  <c r="E47" i="4"/>
  <c r="G40" i="4" l="1"/>
  <c r="I39" i="4"/>
  <c r="E48" i="4"/>
  <c r="F43" i="4"/>
  <c r="F44" i="4" s="1"/>
  <c r="H40" i="4" l="1"/>
  <c r="I40" i="4"/>
  <c r="G41" i="4"/>
  <c r="G42" i="4" s="1"/>
  <c r="H42" i="4" s="1"/>
  <c r="E49" i="4"/>
  <c r="F45" i="4"/>
  <c r="G43" i="4" l="1"/>
  <c r="H43" i="4" s="1"/>
  <c r="I41" i="4"/>
  <c r="H41" i="4"/>
  <c r="I42" i="4"/>
  <c r="E50" i="4"/>
  <c r="F46" i="4"/>
  <c r="I43" i="4" l="1"/>
  <c r="G44" i="4"/>
  <c r="H44" i="4" s="1"/>
  <c r="F47" i="4"/>
  <c r="E51" i="4"/>
  <c r="G45" i="4" l="1"/>
  <c r="G46" i="4" s="1"/>
  <c r="I46" i="4" s="1"/>
  <c r="I44" i="4"/>
  <c r="E52" i="4"/>
  <c r="F48" i="4"/>
  <c r="I45" i="4" l="1"/>
  <c r="G47" i="4"/>
  <c r="H47" i="4" s="1"/>
  <c r="H45" i="4"/>
  <c r="H46" i="4"/>
  <c r="F49" i="4"/>
  <c r="E53" i="4"/>
  <c r="G48" i="4" l="1"/>
  <c r="H48" i="4" s="1"/>
  <c r="I47" i="4"/>
  <c r="F50" i="4"/>
  <c r="E54" i="4"/>
  <c r="I48" i="4" l="1"/>
  <c r="G49" i="4"/>
  <c r="G50" i="4" s="1"/>
  <c r="H50" i="4" s="1"/>
  <c r="E55" i="4"/>
  <c r="F51" i="4"/>
  <c r="I49" i="4" l="1"/>
  <c r="H49" i="4"/>
  <c r="G51" i="4"/>
  <c r="H51" i="4" s="1"/>
  <c r="I50" i="4"/>
  <c r="F52" i="4"/>
  <c r="E56" i="4"/>
  <c r="I51" i="4" l="1"/>
  <c r="F53" i="4"/>
  <c r="G52" i="4"/>
  <c r="E57" i="4"/>
  <c r="G53" i="4" l="1"/>
  <c r="H53" i="4" s="1"/>
  <c r="I52" i="4"/>
  <c r="E58" i="4"/>
  <c r="H52" i="4"/>
  <c r="F54" i="4"/>
  <c r="I53" i="4" l="1"/>
  <c r="F55" i="4"/>
  <c r="E59" i="4"/>
  <c r="G54" i="4"/>
  <c r="G55" i="4" l="1"/>
  <c r="I55" i="4" s="1"/>
  <c r="E60" i="4"/>
  <c r="I54" i="4"/>
  <c r="H54" i="4"/>
  <c r="F56" i="4"/>
  <c r="H55" i="4" l="1"/>
  <c r="G56" i="4"/>
  <c r="I56" i="4" s="1"/>
  <c r="F57" i="4"/>
  <c r="E61" i="4"/>
  <c r="H56" i="4" l="1"/>
  <c r="E62" i="4"/>
  <c r="F58" i="4"/>
  <c r="G57" i="4"/>
  <c r="H57" i="4" s="1"/>
  <c r="F59" i="4" l="1"/>
  <c r="G58" i="4"/>
  <c r="H58" i="4" s="1"/>
  <c r="I57" i="4"/>
  <c r="E63" i="4"/>
  <c r="F60" i="4" l="1"/>
  <c r="G59" i="4"/>
  <c r="E64" i="4"/>
  <c r="I58" i="4"/>
  <c r="G60" i="4" l="1"/>
  <c r="H60" i="4" s="1"/>
  <c r="I59" i="4"/>
  <c r="E65" i="4"/>
  <c r="H59" i="4"/>
  <c r="F61" i="4"/>
  <c r="I60" i="4" l="1"/>
  <c r="G61" i="4"/>
  <c r="H61" i="4" s="1"/>
  <c r="E66" i="4"/>
  <c r="F62" i="4"/>
  <c r="I61" i="4" l="1"/>
  <c r="F63" i="4"/>
  <c r="G62" i="4"/>
  <c r="E67" i="4"/>
  <c r="G63" i="4" l="1"/>
  <c r="H63" i="4" s="1"/>
  <c r="I62" i="4"/>
  <c r="E68" i="4"/>
  <c r="H62" i="4"/>
  <c r="F64" i="4"/>
  <c r="I63" i="4" l="1"/>
  <c r="G64" i="4"/>
  <c r="H64" i="4" s="1"/>
  <c r="F65" i="4"/>
  <c r="E69" i="4"/>
  <c r="I64" i="4" l="1"/>
  <c r="G65" i="4"/>
  <c r="I65" i="4" s="1"/>
  <c r="E70" i="4"/>
  <c r="F66" i="4"/>
  <c r="H65" i="4" l="1"/>
  <c r="F67" i="4"/>
  <c r="G66" i="4"/>
  <c r="H66" i="4" s="1"/>
  <c r="E71" i="4"/>
  <c r="E72" i="4" l="1"/>
  <c r="G67" i="4"/>
  <c r="I67" i="4" s="1"/>
  <c r="I66" i="4"/>
  <c r="F68" i="4"/>
  <c r="H67" i="4" l="1"/>
  <c r="F69" i="4"/>
  <c r="G68" i="4"/>
  <c r="I68" i="4" s="1"/>
  <c r="E73" i="4"/>
  <c r="E74" i="4" l="1"/>
  <c r="G69" i="4"/>
  <c r="H69" i="4" s="1"/>
  <c r="H68" i="4"/>
  <c r="F70" i="4"/>
  <c r="I69" i="4" l="1"/>
  <c r="E75" i="4"/>
  <c r="F71" i="4"/>
  <c r="G70" i="4"/>
  <c r="G71" i="4" l="1"/>
  <c r="H71" i="4" s="1"/>
  <c r="I70" i="4"/>
  <c r="H70" i="4"/>
  <c r="F72" i="4"/>
  <c r="E76" i="4"/>
  <c r="I71" i="4" l="1"/>
  <c r="F73" i="4"/>
  <c r="G72" i="4"/>
  <c r="I72" i="4" s="1"/>
  <c r="E77" i="4"/>
  <c r="H72" i="4" l="1"/>
  <c r="E78" i="4"/>
  <c r="G73" i="4"/>
  <c r="F74" i="4"/>
  <c r="G74" i="4" l="1"/>
  <c r="I74" i="4" s="1"/>
  <c r="I73" i="4"/>
  <c r="H73" i="4"/>
  <c r="F75" i="4"/>
  <c r="E79" i="4"/>
  <c r="H74" i="4" l="1"/>
  <c r="G75" i="4"/>
  <c r="I75" i="4" s="1"/>
  <c r="F76" i="4"/>
  <c r="H75" i="4" l="1"/>
  <c r="F77" i="4"/>
  <c r="G76" i="4"/>
  <c r="G77" i="4" l="1"/>
  <c r="I77" i="4" s="1"/>
  <c r="I76" i="4"/>
  <c r="F78" i="4"/>
  <c r="H76" i="4"/>
  <c r="H77" i="4" l="1"/>
  <c r="F79" i="4"/>
  <c r="G78" i="4"/>
  <c r="G79" i="4" s="1"/>
  <c r="I78" i="4" l="1"/>
  <c r="H78" i="4"/>
  <c r="H79" i="4" s="1"/>
  <c r="D23" i="4" l="1"/>
  <c r="I79"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<sst xmlns="http://schemas.openxmlformats.org/spreadsheetml/2006/main" count="38" uniqueCount="35">
  <si>
    <t>Grant Funding Input Data</t>
  </si>
  <si>
    <t>Version 20-06-2026</t>
  </si>
  <si>
    <r>
      <rPr>
        <b/>
        <sz val="12"/>
        <rFont val="Calibri"/>
        <family val="2"/>
        <scheme val="minor"/>
      </rPr>
      <t>Instructions:</t>
    </r>
    <r>
      <rPr>
        <sz val="12"/>
        <rFont val="Calibri"/>
        <family val="2"/>
        <scheme val="minor"/>
      </rPr>
      <t xml:space="preserve">
Please provide the below information where relevant. Then check on the Calculator tab to assess your likely reimbursement. </t>
    </r>
  </si>
  <si>
    <t xml:space="preserve">On your busiest rail replacement day in the last 12 months, how many rail replacement coaches did you provide? </t>
  </si>
  <si>
    <t xml:space="preserve">How many coaches are you applying for funding to equip simultaneously? </t>
  </si>
  <si>
    <t>Is the set of equipment for every vehicle in your fleet the same (i.e. do you have a standard 'set' even if there might be some variation in day to day use)? (Y/N)</t>
  </si>
  <si>
    <t>If the fitout for every vehicle is the same, indicate the fit-out cost per vehicle (Excluding VAT)</t>
  </si>
  <si>
    <t>Number of 'sets' of this equipment arrangement</t>
  </si>
  <si>
    <t>Cost per set of equipment (£ GBP)</t>
  </si>
  <si>
    <r>
      <t xml:space="preserve">If the fit-out for every vehicle is </t>
    </r>
    <r>
      <rPr>
        <b/>
        <u/>
        <sz val="11"/>
        <color theme="0"/>
        <rFont val="Calibri"/>
        <family val="2"/>
        <scheme val="minor"/>
      </rPr>
      <t>NOT</t>
    </r>
    <r>
      <rPr>
        <b/>
        <sz val="11"/>
        <color theme="0"/>
        <rFont val="Calibri"/>
        <family val="2"/>
        <scheme val="minor"/>
      </rPr>
      <t xml:space="preserve"> the same, indicate the fit-out cost per vehicle, and the number of sets of equipment in that configuration below (Excluding VAT)</t>
    </r>
  </si>
  <si>
    <t>Number of vehicles using this equipment arrangement</t>
  </si>
  <si>
    <t>Cost (£ GBP)</t>
  </si>
  <si>
    <t>For example, if you have 3 coaches that only require you to purchase portable induction loops, and 4 coaches where you need to purchase screens, induction loops, and an 'AIR Box'. In this instance you would total up the cost for each 'set' of equipment.</t>
  </si>
  <si>
    <t>Estimated Size of Reimbursement</t>
  </si>
  <si>
    <t>Version 02-06-2026</t>
  </si>
  <si>
    <r>
      <rPr>
        <b/>
        <sz val="11"/>
        <color theme="1"/>
        <rFont val="Calibri"/>
        <family val="2"/>
        <scheme val="minor"/>
      </rPr>
      <t xml:space="preserve">Instructions: </t>
    </r>
    <r>
      <rPr>
        <sz val="11"/>
        <color theme="1"/>
        <rFont val="Calibri"/>
        <family val="2"/>
        <scheme val="minor"/>
      </rPr>
      <t xml:space="preserve">
This calculator provides an estimate of the reimbursementfor based on the information provided on the previsou tab. It is not a guarantee that the amount stated is what will be reimbursed. It assumes that all information provided is full, accurate, and for eligible equipment.
Please note that the reimbursement is capped at £2,000 (excluding VAT) for each vehicle or 'set' of equipment. 
This tab does not require any manual adjustment and is locked from edits. </t>
    </r>
  </si>
  <si>
    <t>Applicant Summary</t>
  </si>
  <si>
    <t>Rail Replacment Services Provided</t>
  </si>
  <si>
    <t>Intended Claim</t>
  </si>
  <si>
    <t>Total Eligible Claim</t>
  </si>
  <si>
    <t>Vehicle/Equipment Eligible for (75%) Reimbursement</t>
  </si>
  <si>
    <t>Vehicle/Equipment Eligible for (50%) Reimbursement</t>
  </si>
  <si>
    <t>Vehicle/Equipment Eligible for (25%) Reimbursement</t>
  </si>
  <si>
    <t>Vehicle/Equipment claimed but not funded</t>
  </si>
  <si>
    <t>Total Reimbursement</t>
  </si>
  <si>
    <t>Overall Value</t>
  </si>
  <si>
    <t>Sets/Vehicles</t>
  </si>
  <si>
    <t>Cost per Set/Vehicle</t>
  </si>
  <si>
    <t>Total Cost</t>
  </si>
  <si>
    <t>Equipment funded at 75%</t>
  </si>
  <si>
    <t>Equipment funded at 50%</t>
  </si>
  <si>
    <t>Equipment funded at 25%</t>
  </si>
  <si>
    <t>Vehicles Not Funded</t>
  </si>
  <si>
    <t>Total Funding</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</si>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</sst>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10" x14ac:knownFonts="1">
    <font>
      <sz val="11"/>
      <color theme="1"/>
      <name val="Calibri"/>
      <family val="2"/>
      <scheme val="minor"/>
    </font>
    <font>
      <b/>
      <sz val="11"/>
      <color theme="0"/>
      <name val="Calibri"/>
      <family val="2"/>
      <scheme val="minor"/>
    </font>
    <font>
      <b/>
      <sz val="11"/>
      <color theme="1"/>
      <name val="Calibri"/>
      <family val="2"/>
      <scheme val="minor"/>
    </font>
    <font>
      <b/>
      <u/>
      <sz val="11"/>
      <color theme="0"/>
      <name val="Calibri"/>
      <family val="2"/>
      <scheme val="minor"/>
    </font>
    <font>
      <sz val="18"/>
      <color theme="1"/>
      <name val="Calibri"/>
      <family val="2"/>
      <scheme val="minor"/>
    </font>
    <font>
      <b/>
      <sz val="18"/>
      <color theme="0"/>
      <name val="Calibri"/>
      <family val="2"/>
      <scheme val="minor"/>
    </font>
    <font>
      <sz val="11"/>
      <name val="Calibri"/>
      <family val="2"/>
      <scheme val="minor"/>
    </font>
    <font>
      <b/>
      <sz val="11"/>
      <name val="Calibri"/>
      <family val="2"/>
      <scheme val="minor"/>
    </font>
    <font>
      <sz val="12"/>
      <name val="Calibri"/>
      <family val="2"/>
      <scheme val="minor"/>
    </font>
    <font>
      <b/>
      <sz val="12"/>
      <name val="Calibri"/>
      <family val="2"/>
      <scheme val="minor"/>
    </font>
  </fonts>
  <fills count="7">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499984740745262"/>
        <bgColor indexed="64"/>
      </patternFill>
    </fill>
  </fills>
  <borders count="29">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0" fillId="0" borderId="0" xfId="0" applyAlignment="1">
      <alignment wrapText="1"/>
    </xf>
    <xf numFmtId="0" fontId="0" fillId="3" borderId="6" xfId="0" applyFill="1" applyBorder="1" applyAlignment="1">
      <alignment horizontal="left" vertical="top" wrapText="1"/>
    </xf>
    <xf numFmtId="0" fontId="0" fillId="3" borderId="7" xfId="0" applyFill="1" applyBorder="1" applyAlignment="1">
      <alignment horizontal="left" vertical="top"/>
    </xf>
    <xf numFmtId="0" fontId="1" fillId="2" borderId="10" xfId="0" applyFont="1" applyFill="1" applyBorder="1" applyAlignment="1">
      <alignment horizontal="left" vertical="top" wrapText="1"/>
    </xf>
    <xf numFmtId="0" fontId="4" fillId="0" borderId="0" xfId="0" applyFont="1" applyAlignment="1">
      <alignment horizontal="center" vertical="center"/>
    </xf>
    <xf numFmtId="0" fontId="6" fillId="0" borderId="0" xfId="0" applyFont="1" applyAlignment="1">
      <alignment horizontal="center" vertical="center"/>
    </xf>
    <xf numFmtId="164" fontId="0" fillId="0" borderId="0" xfId="0" applyNumberFormat="1"/>
    <xf numFmtId="1" fontId="0" fillId="0" borderId="0" xfId="0" applyNumberFormat="1"/>
    <xf numFmtId="0" fontId="1" fillId="2" borderId="0" xfId="0" applyFont="1" applyFill="1"/>
    <xf numFmtId="164" fontId="1" fillId="2" borderId="0" xfId="0" applyNumberFormat="1" applyFont="1" applyFill="1"/>
    <xf numFmtId="0" fontId="0" fillId="3" borderId="0" xfId="0" applyFill="1" applyAlignment="1">
      <alignment wrapText="1"/>
    </xf>
    <xf numFmtId="164" fontId="0" fillId="3" borderId="0" xfId="0" applyNumberFormat="1" applyFill="1"/>
    <xf numFmtId="0" fontId="0" fillId="3" borderId="0" xfId="0" applyFill="1"/>
    <xf numFmtId="1" fontId="0" fillId="3" borderId="0" xfId="0" applyNumberFormat="1" applyFill="1"/>
    <xf numFmtId="1" fontId="0" fillId="5" borderId="0" xfId="0" applyNumberFormat="1" applyFill="1"/>
    <xf numFmtId="0" fontId="0" fillId="5" borderId="0" xfId="0" applyFill="1"/>
    <xf numFmtId="164" fontId="0" fillId="5" borderId="0" xfId="0" applyNumberFormat="1" applyFill="1"/>
    <xf numFmtId="1" fontId="2" fillId="0" borderId="0" xfId="0" applyNumberFormat="1" applyFont="1"/>
    <xf numFmtId="0" fontId="5" fillId="0" borderId="0" xfId="0" applyFont="1" applyAlignment="1">
      <alignment horizontal="left" vertical="top"/>
    </xf>
    <xf numFmtId="0" fontId="1" fillId="2" borderId="27" xfId="0" applyFont="1" applyFill="1" applyBorder="1" applyAlignment="1">
      <alignment horizontal="left" vertical="top" wrapText="1"/>
    </xf>
    <xf numFmtId="0" fontId="6" fillId="0" borderId="28" xfId="0" applyFont="1" applyBorder="1" applyAlignment="1" applyProtection="1">
      <alignment horizontal="center" vertical="center"/>
      <protection locked="0"/>
    </xf>
    <xf numFmtId="0" fontId="7" fillId="4" borderId="11" xfId="0" applyFont="1" applyFill="1" applyBorder="1" applyAlignment="1" applyProtection="1">
      <alignment horizontal="center" vertical="center"/>
      <protection locked="0"/>
    </xf>
    <xf numFmtId="164" fontId="0" fillId="0" borderId="9" xfId="0" applyNumberFormat="1" applyBorder="1" applyProtection="1">
      <protection locked="0"/>
    </xf>
    <xf numFmtId="0" fontId="0" fillId="0" borderId="8" xfId="0" applyBorder="1" applyProtection="1">
      <protection locked="0"/>
    </xf>
    <xf numFmtId="0" fontId="0" fillId="0" borderId="2" xfId="0" applyBorder="1" applyProtection="1">
      <protection locked="0"/>
    </xf>
    <xf numFmtId="164" fontId="0" fillId="0" borderId="3" xfId="0" applyNumberFormat="1" applyBorder="1" applyProtection="1">
      <protection locked="0"/>
    </xf>
    <xf numFmtId="0" fontId="0" fillId="0" borderId="4" xfId="0" applyBorder="1" applyProtection="1">
      <protection locked="0"/>
    </xf>
    <xf numFmtId="164" fontId="0" fillId="0" borderId="5" xfId="0" applyNumberFormat="1" applyBorder="1" applyProtection="1">
      <protection locked="0"/>
    </xf>
    <xf numFmtId="0" fontId="0" fillId="0" borderId="6" xfId="0" applyBorder="1" applyProtection="1">
      <protection locked="0"/>
    </xf>
    <xf numFmtId="164" fontId="0" fillId="0" borderId="7" xfId="0" applyNumberFormat="1" applyBorder="1" applyProtection="1">
      <protection locked="0"/>
    </xf>
    <xf numFmtId="0" fontId="5" fillId="2" borderId="0" xfId="0" applyFont="1" applyFill="1" applyAlignment="1">
      <alignment horizontal="left" vertical="top"/>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6" fillId="0" borderId="0" xfId="0" applyFont="1" applyAlignment="1">
      <alignment horizontal="center" vertical="top"/>
    </xf>
    <xf numFmtId="0" fontId="8" fillId="0" borderId="12" xfId="0" applyFont="1" applyBorder="1" applyAlignment="1">
      <alignment horizontal="left" vertical="top" wrapText="1"/>
    </xf>
    <xf numFmtId="0" fontId="9" fillId="0" borderId="13" xfId="0" applyFont="1" applyBorder="1" applyAlignment="1">
      <alignment horizontal="left" vertical="top"/>
    </xf>
    <xf numFmtId="0" fontId="9" fillId="0" borderId="14" xfId="0" applyFont="1" applyBorder="1" applyAlignment="1">
      <alignment horizontal="left" vertical="top"/>
    </xf>
    <xf numFmtId="0" fontId="9" fillId="0" borderId="15"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19" xfId="0" applyFont="1" applyBorder="1" applyAlignment="1">
      <alignment horizontal="left" vertical="top"/>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1" fontId="1" fillId="2" borderId="0" xfId="0" applyNumberFormat="1" applyFont="1" applyFill="1" applyAlignment="1">
      <alignment horizontal="left"/>
    </xf>
    <xf numFmtId="0" fontId="5" fillId="2" borderId="0" xfId="0" applyFont="1" applyFill="1" applyAlignment="1">
      <alignment horizontal="center" vertical="top"/>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0" xfId="0"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1" fillId="6" borderId="0" xfId="0" applyFont="1" applyFill="1" applyAlignment="1">
      <alignment horizontal="center"/>
    </xf>
    <xf numFmtId="1" fontId="1" fillId="6" borderId="0" xfId="0" applyNumberFormat="1" applyFont="1" applyFill="1" applyAlignment="1">
      <alignment horizontal="left"/>
    </xf>
    <xf numFmtId="1" fontId="1" fillId="2" borderId="1" xfId="0" applyNumberFormat="1" applyFont="1" applyFill="1" applyBorder="1" applyAlignment="1">
      <alignment horizontal="left"/>
    </xf>
  </cellXfs>
  <cellStyles count="1">
    <cellStyle name="Normal" xfId="0" builtinId="0"/>
  </cellStyles>
  <dxfs count="2">
    <dxf>
      <font>
        <color theme="1"/>
      </font>
      <fill>
        <patternFill>
          <bgColor theme="1"/>
        </patternFill>
      </fill>
    </dxf>
    <dxf>
      <font>
        <color auto="1"/>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333376</xdr:colOff>
      <xdr:row>20</xdr:row>
      <xdr:rowOff>125258</xdr:rowOff>
    </xdr:from>
    <xdr:to>
      <xdr:col>9</xdr:col>
      <xdr:colOff>2219326</xdr:colOff>
      <xdr:row>23</xdr:row>
      <xdr:rowOff>114301</xdr:rowOff>
    </xdr:to>
    <xdr:pic>
      <xdr:nvPicPr>
        <xdr:cNvPr id="4" name="Picture 3">
          <a:extLst>
            <a:ext uri="{FF2B5EF4-FFF2-40B4-BE49-F238E27FC236}">
              <a16:creationId xmlns:a16="http://schemas.microsoft.com/office/drawing/2014/main" id="{8AF4B950-6A71-B516-8E03-6F01F9844A01}"/>
            </a:ext>
          </a:extLst>
        </xdr:cNvPr>
        <xdr:cNvPicPr>
          <a:picLocks noChangeAspect="1"/>
        </xdr:cNvPicPr>
      </xdr:nvPicPr>
      <xdr:blipFill>
        <a:blip xmlns:r="http://schemas.openxmlformats.org/officeDocument/2006/relationships" r:embed="rId1"/>
        <a:stretch>
          <a:fillRect/>
        </a:stretch>
      </xdr:blipFill>
      <xdr:spPr>
        <a:xfrm>
          <a:off x="6229351" y="7440458"/>
          <a:ext cx="4324350" cy="8748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5"/>
  <sheetViews>
    <sheetView tabSelected="1" topLeftCell="A6" zoomScale="130" zoomScaleNormal="130" workbookViewId="0">
      <selection activeCell="D7" sqref="D7"/>
    </sheetView>
  </sheetViews>
  <sheetFormatPr defaultRowHeight="23.5" x14ac:dyDescent="0.35"/>
  <cols>
    <col min="1" max="1" width="3.54296875" customWidth="1"/>
    <col min="2" max="2" width="3.81640625" style="5" customWidth="1"/>
    <col min="3" max="3" width="36.54296875" customWidth="1"/>
    <col min="4" max="4" width="37.26953125" customWidth="1"/>
    <col min="5" max="5" width="7.1796875" customWidth="1"/>
    <col min="10" max="10" width="34.1796875" customWidth="1"/>
  </cols>
  <sheetData>
    <row r="1" spans="2:17" x14ac:dyDescent="0.35">
      <c r="B1" s="31" t="s">
        <v>0</v>
      </c>
      <c r="C1" s="31"/>
      <c r="D1" s="31"/>
      <c r="E1" s="31"/>
      <c r="F1" s="31"/>
      <c r="G1" s="31"/>
      <c r="H1" s="31"/>
      <c r="I1" s="31"/>
      <c r="J1" s="31"/>
      <c r="K1" s="31"/>
      <c r="L1" s="31"/>
      <c r="M1" s="31"/>
      <c r="N1" s="31"/>
      <c r="O1" s="31"/>
      <c r="P1" s="31"/>
      <c r="Q1" s="31"/>
    </row>
    <row r="2" spans="2:17" ht="18" customHeight="1" x14ac:dyDescent="0.35">
      <c r="B2" s="41" t="s">
        <v>1</v>
      </c>
      <c r="C2" s="41"/>
      <c r="D2" s="19"/>
      <c r="E2" s="19"/>
      <c r="F2" s="19"/>
      <c r="G2" s="19"/>
      <c r="H2" s="19"/>
      <c r="I2" s="19"/>
      <c r="J2" s="19"/>
      <c r="K2" s="19"/>
      <c r="L2" s="19"/>
      <c r="M2" s="19"/>
      <c r="N2" s="19"/>
      <c r="O2" s="19"/>
      <c r="P2" s="19"/>
      <c r="Q2" s="19"/>
    </row>
    <row r="3" spans="2:17" ht="18" customHeight="1" x14ac:dyDescent="0.35">
      <c r="B3" s="42" t="s">
        <v>2</v>
      </c>
      <c r="C3" s="43"/>
      <c r="D3" s="43"/>
      <c r="E3" s="43"/>
      <c r="F3" s="43"/>
      <c r="G3" s="43"/>
      <c r="H3" s="43"/>
      <c r="I3" s="43"/>
      <c r="J3" s="43"/>
      <c r="K3" s="43"/>
      <c r="L3" s="43"/>
      <c r="M3" s="43"/>
      <c r="N3" s="43"/>
      <c r="O3" s="43"/>
      <c r="P3" s="43"/>
      <c r="Q3" s="44"/>
    </row>
    <row r="4" spans="2:17" ht="18" customHeight="1" x14ac:dyDescent="0.35">
      <c r="B4" s="45"/>
      <c r="C4" s="46"/>
      <c r="D4" s="46"/>
      <c r="E4" s="46"/>
      <c r="F4" s="46"/>
      <c r="G4" s="46"/>
      <c r="H4" s="46"/>
      <c r="I4" s="46"/>
      <c r="J4" s="46"/>
      <c r="K4" s="46"/>
      <c r="L4" s="46"/>
      <c r="M4" s="46"/>
      <c r="N4" s="46"/>
      <c r="O4" s="46"/>
      <c r="P4" s="46"/>
      <c r="Q4" s="47"/>
    </row>
    <row r="5" spans="2:17" ht="18" customHeight="1" x14ac:dyDescent="0.35">
      <c r="B5" s="48"/>
      <c r="C5" s="49"/>
      <c r="D5" s="49"/>
      <c r="E5" s="49"/>
      <c r="F5" s="49"/>
      <c r="G5" s="49"/>
      <c r="H5" s="49"/>
      <c r="I5" s="49"/>
      <c r="J5" s="49"/>
      <c r="K5" s="49"/>
      <c r="L5" s="49"/>
      <c r="M5" s="49"/>
      <c r="N5" s="49"/>
      <c r="O5" s="49"/>
      <c r="P5" s="49"/>
      <c r="Q5" s="50"/>
    </row>
    <row r="6" spans="2:17" ht="18" customHeight="1" thickBot="1" x14ac:dyDescent="0.4"/>
    <row r="7" spans="2:17" ht="63.75" customHeight="1" thickBot="1" x14ac:dyDescent="0.4">
      <c r="C7" s="20" t="s">
        <v>3</v>
      </c>
      <c r="D7" s="21"/>
    </row>
    <row r="8" spans="2:17" ht="14.25" customHeight="1" thickBot="1" x14ac:dyDescent="0.4"/>
    <row r="9" spans="2:17" ht="44.25" customHeight="1" thickBot="1" x14ac:dyDescent="0.4">
      <c r="C9" s="20" t="s">
        <v>4</v>
      </c>
      <c r="D9" s="21"/>
    </row>
    <row r="10" spans="2:17" ht="14.25" customHeight="1" thickBot="1" x14ac:dyDescent="0.4">
      <c r="D10" s="6"/>
    </row>
    <row r="11" spans="2:17" ht="81.75" customHeight="1" thickBot="1" x14ac:dyDescent="0.4">
      <c r="C11" s="4" t="s">
        <v>5</v>
      </c>
      <c r="D11" s="22"/>
    </row>
    <row r="12" spans="2:17" ht="15.75" customHeight="1" thickBot="1" x14ac:dyDescent="0.4">
      <c r="C12" s="1"/>
    </row>
    <row r="13" spans="2:17" ht="39" customHeight="1" x14ac:dyDescent="0.35">
      <c r="C13" s="51" t="s">
        <v>6</v>
      </c>
      <c r="D13" s="52"/>
    </row>
    <row r="14" spans="2:17" ht="29.5" thickBot="1" x14ac:dyDescent="0.4">
      <c r="C14" s="2" t="s">
        <v>7</v>
      </c>
      <c r="D14" s="3" t="s">
        <v>8</v>
      </c>
    </row>
    <row r="15" spans="2:17" ht="24" thickBot="1" x14ac:dyDescent="0.4">
      <c r="C15" s="24">
        <v>10</v>
      </c>
      <c r="D15" s="23">
        <v>2000</v>
      </c>
    </row>
    <row r="16" spans="2:17" ht="24" thickBot="1" x14ac:dyDescent="0.4"/>
    <row r="17" spans="3:11" ht="48" customHeight="1" x14ac:dyDescent="0.35">
      <c r="C17" s="51" t="s">
        <v>9</v>
      </c>
      <c r="D17" s="52"/>
    </row>
    <row r="18" spans="3:11" ht="29.5" thickBot="1" x14ac:dyDescent="0.4">
      <c r="C18" s="2" t="s">
        <v>10</v>
      </c>
      <c r="D18" s="3" t="s">
        <v>11</v>
      </c>
    </row>
    <row r="19" spans="3:11" ht="23.25" customHeight="1" x14ac:dyDescent="0.35">
      <c r="C19" s="25"/>
      <c r="D19" s="26"/>
      <c r="F19" s="32" t="s">
        <v>12</v>
      </c>
      <c r="G19" s="33"/>
      <c r="H19" s="33"/>
      <c r="I19" s="33"/>
      <c r="J19" s="33"/>
      <c r="K19" s="34"/>
    </row>
    <row r="20" spans="3:11" x14ac:dyDescent="0.35">
      <c r="C20" s="27"/>
      <c r="D20" s="28"/>
      <c r="F20" s="35"/>
      <c r="G20" s="36"/>
      <c r="H20" s="36"/>
      <c r="I20" s="36"/>
      <c r="J20" s="36"/>
      <c r="K20" s="37"/>
    </row>
    <row r="21" spans="3:11" x14ac:dyDescent="0.35">
      <c r="C21" s="27"/>
      <c r="D21" s="28"/>
      <c r="F21" s="35"/>
      <c r="G21" s="36"/>
      <c r="H21" s="36"/>
      <c r="I21" s="36"/>
      <c r="J21" s="36"/>
      <c r="K21" s="37"/>
    </row>
    <row r="22" spans="3:11" x14ac:dyDescent="0.35">
      <c r="C22" s="27"/>
      <c r="D22" s="28"/>
      <c r="F22" s="35"/>
      <c r="G22" s="36"/>
      <c r="H22" s="36"/>
      <c r="I22" s="36"/>
      <c r="J22" s="36"/>
      <c r="K22" s="37"/>
    </row>
    <row r="23" spans="3:11" x14ac:dyDescent="0.35">
      <c r="C23" s="27"/>
      <c r="D23" s="28"/>
      <c r="F23" s="35"/>
      <c r="G23" s="36"/>
      <c r="H23" s="36"/>
      <c r="I23" s="36"/>
      <c r="J23" s="36"/>
      <c r="K23" s="37"/>
    </row>
    <row r="24" spans="3:11" ht="24" thickBot="1" x14ac:dyDescent="0.4">
      <c r="C24" s="27"/>
      <c r="D24" s="28"/>
      <c r="F24" s="38"/>
      <c r="G24" s="39"/>
      <c r="H24" s="39"/>
      <c r="I24" s="39"/>
      <c r="J24" s="39"/>
      <c r="K24" s="40"/>
    </row>
    <row r="25" spans="3:11" x14ac:dyDescent="0.35">
      <c r="C25" s="27"/>
      <c r="D25" s="28"/>
    </row>
    <row r="26" spans="3:11" x14ac:dyDescent="0.35">
      <c r="C26" s="27"/>
      <c r="D26" s="28"/>
    </row>
    <row r="27" spans="3:11" x14ac:dyDescent="0.35">
      <c r="C27" s="27"/>
      <c r="D27" s="28"/>
    </row>
    <row r="28" spans="3:11" x14ac:dyDescent="0.35">
      <c r="C28" s="27"/>
      <c r="D28" s="28"/>
    </row>
    <row r="29" spans="3:11" x14ac:dyDescent="0.35">
      <c r="C29" s="27"/>
      <c r="D29" s="28"/>
    </row>
    <row r="30" spans="3:11" x14ac:dyDescent="0.35">
      <c r="C30" s="27"/>
      <c r="D30" s="28"/>
    </row>
    <row r="31" spans="3:11" x14ac:dyDescent="0.35">
      <c r="C31" s="27"/>
      <c r="D31" s="28"/>
    </row>
    <row r="32" spans="3:11" x14ac:dyDescent="0.35">
      <c r="C32" s="27"/>
      <c r="D32" s="28"/>
    </row>
    <row r="33" spans="3:4" x14ac:dyDescent="0.35">
      <c r="C33" s="27"/>
      <c r="D33" s="28"/>
    </row>
    <row r="34" spans="3:4" x14ac:dyDescent="0.35">
      <c r="C34" s="27"/>
      <c r="D34" s="28"/>
    </row>
    <row r="35" spans="3:4" x14ac:dyDescent="0.35">
      <c r="C35" s="27"/>
      <c r="D35" s="28"/>
    </row>
    <row r="36" spans="3:4" x14ac:dyDescent="0.35">
      <c r="C36" s="27"/>
      <c r="D36" s="28"/>
    </row>
    <row r="37" spans="3:4" x14ac:dyDescent="0.35">
      <c r="C37" s="27"/>
      <c r="D37" s="28"/>
    </row>
    <row r="38" spans="3:4" x14ac:dyDescent="0.35">
      <c r="C38" s="27"/>
      <c r="D38" s="28"/>
    </row>
    <row r="39" spans="3:4" x14ac:dyDescent="0.35">
      <c r="C39" s="27"/>
      <c r="D39" s="28"/>
    </row>
    <row r="40" spans="3:4" x14ac:dyDescent="0.35">
      <c r="C40" s="27"/>
      <c r="D40" s="28"/>
    </row>
    <row r="41" spans="3:4" x14ac:dyDescent="0.35">
      <c r="C41" s="27"/>
      <c r="D41" s="28"/>
    </row>
    <row r="42" spans="3:4" x14ac:dyDescent="0.35">
      <c r="C42" s="27"/>
      <c r="D42" s="28"/>
    </row>
    <row r="43" spans="3:4" x14ac:dyDescent="0.35">
      <c r="C43" s="27"/>
      <c r="D43" s="28"/>
    </row>
    <row r="44" spans="3:4" x14ac:dyDescent="0.35">
      <c r="C44" s="27"/>
      <c r="D44" s="28"/>
    </row>
    <row r="45" spans="3:4" x14ac:dyDescent="0.35">
      <c r="C45" s="27"/>
      <c r="D45" s="28"/>
    </row>
    <row r="46" spans="3:4" x14ac:dyDescent="0.35">
      <c r="C46" s="27"/>
      <c r="D46" s="28"/>
    </row>
    <row r="47" spans="3:4" x14ac:dyDescent="0.35">
      <c r="C47" s="27"/>
      <c r="D47" s="28"/>
    </row>
    <row r="48" spans="3:4" x14ac:dyDescent="0.35">
      <c r="C48" s="27"/>
      <c r="D48" s="28"/>
    </row>
    <row r="49" spans="3:4" x14ac:dyDescent="0.35">
      <c r="C49" s="27"/>
      <c r="D49" s="28"/>
    </row>
    <row r="50" spans="3:4" x14ac:dyDescent="0.35">
      <c r="C50" s="27"/>
      <c r="D50" s="28"/>
    </row>
    <row r="51" spans="3:4" x14ac:dyDescent="0.35">
      <c r="C51" s="27"/>
      <c r="D51" s="28"/>
    </row>
    <row r="52" spans="3:4" x14ac:dyDescent="0.35">
      <c r="C52" s="27"/>
      <c r="D52" s="28"/>
    </row>
    <row r="53" spans="3:4" x14ac:dyDescent="0.35">
      <c r="C53" s="27"/>
      <c r="D53" s="28"/>
    </row>
    <row r="54" spans="3:4" x14ac:dyDescent="0.35">
      <c r="C54" s="27"/>
      <c r="D54" s="28"/>
    </row>
    <row r="55" spans="3:4" x14ac:dyDescent="0.35">
      <c r="C55" s="27"/>
      <c r="D55" s="28"/>
    </row>
    <row r="56" spans="3:4" x14ac:dyDescent="0.35">
      <c r="C56" s="27"/>
      <c r="D56" s="28"/>
    </row>
    <row r="57" spans="3:4" x14ac:dyDescent="0.35">
      <c r="C57" s="27"/>
      <c r="D57" s="28"/>
    </row>
    <row r="58" spans="3:4" x14ac:dyDescent="0.35">
      <c r="C58" s="27"/>
      <c r="D58" s="28"/>
    </row>
    <row r="59" spans="3:4" x14ac:dyDescent="0.35">
      <c r="C59" s="27"/>
      <c r="D59" s="28"/>
    </row>
    <row r="60" spans="3:4" x14ac:dyDescent="0.35">
      <c r="C60" s="27"/>
      <c r="D60" s="28"/>
    </row>
    <row r="61" spans="3:4" x14ac:dyDescent="0.35">
      <c r="C61" s="27"/>
      <c r="D61" s="28"/>
    </row>
    <row r="62" spans="3:4" x14ac:dyDescent="0.35">
      <c r="C62" s="27"/>
      <c r="D62" s="28"/>
    </row>
    <row r="63" spans="3:4" x14ac:dyDescent="0.35">
      <c r="C63" s="27"/>
      <c r="D63" s="28"/>
    </row>
    <row r="64" spans="3:4" x14ac:dyDescent="0.35">
      <c r="C64" s="27"/>
      <c r="D64" s="28"/>
    </row>
    <row r="65" spans="3:4" ht="24" thickBot="1" x14ac:dyDescent="0.4">
      <c r="C65" s="29"/>
      <c r="D65" s="30"/>
    </row>
  </sheetData>
  <sheetProtection algorithmName="SHA-512" hashValue="voo4r8Bme8qqm/1bdnNuvpLFxTlU5lbItTwc5/8eyOyn7e2NhCC8EeGytJomlHjSr1EH/MubI6/OAzooX3XOXg==" saltValue="ijBmboPl5zRwHmMAvhygfw==" spinCount="100000" sheet="1" objects="1" scenarios="1"/>
  <mergeCells count="6">
    <mergeCell ref="B1:Q1"/>
    <mergeCell ref="F19:K24"/>
    <mergeCell ref="B2:C2"/>
    <mergeCell ref="B3:Q5"/>
    <mergeCell ref="C17:D17"/>
    <mergeCell ref="C13:D13"/>
  </mergeCells>
  <conditionalFormatting sqref="C13:D15">
    <cfRule type="expression" dxfId="1" priority="2">
      <formula>TRIM(LOWER($D$11))="n"</formula>
    </cfRule>
  </conditionalFormatting>
  <conditionalFormatting sqref="C17:D65">
    <cfRule type="expression" dxfId="0" priority="1">
      <formula>TRIM(LOWER($D$11))="y"</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D0156-09D7-45AC-B6B7-60CC2F40546D}">
  <dimension ref="A1:I79"/>
  <sheetViews>
    <sheetView zoomScale="82" zoomScaleNormal="130" workbookViewId="0">
      <selection activeCell="E55" sqref="E55"/>
    </sheetView>
  </sheetViews>
  <sheetFormatPr defaultRowHeight="14.5" x14ac:dyDescent="0.35"/>
  <cols>
    <col min="1" max="1" width="7.1796875" customWidth="1"/>
    <col min="2" max="2" width="40.453125" bestFit="1" customWidth="1"/>
    <col min="3" max="3" width="19.54296875" style="7" bestFit="1" customWidth="1"/>
    <col min="4" max="4" width="12.54296875" style="7" bestFit="1" customWidth="1"/>
    <col min="5" max="7" width="24.1796875" bestFit="1" customWidth="1"/>
    <col min="8" max="8" width="19.7265625" bestFit="1" customWidth="1"/>
    <col min="9" max="9" width="13.1796875" bestFit="1" customWidth="1"/>
  </cols>
  <sheetData>
    <row r="1" spans="2:9" ht="23.5" x14ac:dyDescent="0.35">
      <c r="B1" s="54" t="s">
        <v>13</v>
      </c>
      <c r="C1" s="54"/>
      <c r="D1" s="54"/>
      <c r="E1" s="54"/>
      <c r="F1" s="54"/>
      <c r="G1" s="54"/>
      <c r="H1" s="54"/>
      <c r="I1" s="54"/>
    </row>
    <row r="2" spans="2:9" x14ac:dyDescent="0.35">
      <c r="B2" t="s">
        <v>14</v>
      </c>
    </row>
    <row r="4" spans="2:9" x14ac:dyDescent="0.35">
      <c r="B4" s="55" t="s">
        <v>15</v>
      </c>
      <c r="C4" s="56"/>
      <c r="D4" s="56"/>
      <c r="E4" s="56"/>
      <c r="F4" s="56"/>
      <c r="G4" s="56"/>
      <c r="H4" s="56"/>
      <c r="I4" s="57"/>
    </row>
    <row r="5" spans="2:9" x14ac:dyDescent="0.35">
      <c r="B5" s="58"/>
      <c r="C5" s="59"/>
      <c r="D5" s="59"/>
      <c r="E5" s="59"/>
      <c r="F5" s="59"/>
      <c r="G5" s="59"/>
      <c r="H5" s="59"/>
      <c r="I5" s="60"/>
    </row>
    <row r="6" spans="2:9" x14ac:dyDescent="0.35">
      <c r="B6" s="58"/>
      <c r="C6" s="59"/>
      <c r="D6" s="59"/>
      <c r="E6" s="59"/>
      <c r="F6" s="59"/>
      <c r="G6" s="59"/>
      <c r="H6" s="59"/>
      <c r="I6" s="60"/>
    </row>
    <row r="7" spans="2:9" x14ac:dyDescent="0.35">
      <c r="B7" s="58"/>
      <c r="C7" s="59"/>
      <c r="D7" s="59"/>
      <c r="E7" s="59"/>
      <c r="F7" s="59"/>
      <c r="G7" s="59"/>
      <c r="H7" s="59"/>
      <c r="I7" s="60"/>
    </row>
    <row r="8" spans="2:9" x14ac:dyDescent="0.35">
      <c r="B8" s="58"/>
      <c r="C8" s="59"/>
      <c r="D8" s="59"/>
      <c r="E8" s="59"/>
      <c r="F8" s="59"/>
      <c r="G8" s="59"/>
      <c r="H8" s="59"/>
      <c r="I8" s="60"/>
    </row>
    <row r="9" spans="2:9" x14ac:dyDescent="0.35">
      <c r="B9" s="58"/>
      <c r="C9" s="59"/>
      <c r="D9" s="59"/>
      <c r="E9" s="59"/>
      <c r="F9" s="59"/>
      <c r="G9" s="59"/>
      <c r="H9" s="59"/>
      <c r="I9" s="60"/>
    </row>
    <row r="10" spans="2:9" x14ac:dyDescent="0.35">
      <c r="B10" s="61"/>
      <c r="C10" s="62"/>
      <c r="D10" s="62"/>
      <c r="E10" s="62"/>
      <c r="F10" s="62"/>
      <c r="G10" s="62"/>
      <c r="H10" s="62"/>
      <c r="I10" s="63"/>
    </row>
    <row r="11" spans="2:9" x14ac:dyDescent="0.35">
      <c r="B11" s="8"/>
      <c r="C11" s="8"/>
      <c r="D11" s="8"/>
      <c r="E11" s="8"/>
      <c r="F11" s="8"/>
      <c r="G11" s="8"/>
      <c r="H11" s="8"/>
    </row>
    <row r="12" spans="2:9" x14ac:dyDescent="0.35">
      <c r="B12" s="65" t="s">
        <v>16</v>
      </c>
      <c r="C12" s="65"/>
      <c r="D12" s="65"/>
      <c r="E12" s="65"/>
      <c r="F12" s="65"/>
      <c r="G12" s="65"/>
      <c r="H12" s="65"/>
      <c r="I12" s="65"/>
    </row>
    <row r="13" spans="2:9" x14ac:dyDescent="0.35">
      <c r="B13" s="53" t="s">
        <v>17</v>
      </c>
      <c r="C13" s="53"/>
      <c r="D13" s="15">
        <f>'Data-Inputs'!D7</f>
        <v>0</v>
      </c>
      <c r="E13" s="8"/>
      <c r="F13" s="8"/>
      <c r="G13" s="8"/>
      <c r="H13" s="8"/>
    </row>
    <row r="14" spans="2:9" x14ac:dyDescent="0.35">
      <c r="B14" s="53" t="s">
        <v>18</v>
      </c>
      <c r="C14" s="53"/>
      <c r="D14" s="15">
        <f>'Data-Inputs'!D9</f>
        <v>0</v>
      </c>
      <c r="E14" s="8"/>
      <c r="F14" s="8"/>
      <c r="G14" s="8"/>
      <c r="H14" s="8"/>
    </row>
    <row r="15" spans="2:9" x14ac:dyDescent="0.35">
      <c r="B15" s="53" t="s">
        <v>19</v>
      </c>
      <c r="C15" s="53"/>
      <c r="D15" s="15">
        <f>IF(D14&lt;=0,0,MIN(D14,MAX(15,MAX(5,D13))))</f>
        <v>0</v>
      </c>
      <c r="E15" s="8"/>
      <c r="F15" s="8"/>
      <c r="G15" s="8"/>
      <c r="H15" s="8"/>
    </row>
    <row r="16" spans="2:9" x14ac:dyDescent="0.35">
      <c r="B16" s="18"/>
      <c r="D16" s="8"/>
      <c r="E16" s="8"/>
      <c r="F16" s="8"/>
      <c r="G16" s="8"/>
      <c r="H16" s="8"/>
    </row>
    <row r="17" spans="2:9" x14ac:dyDescent="0.35">
      <c r="B17" s="18"/>
      <c r="D17" s="8"/>
      <c r="E17" s="8"/>
      <c r="F17" s="8"/>
      <c r="G17" s="8"/>
      <c r="H17" s="8"/>
    </row>
    <row r="18" spans="2:9" x14ac:dyDescent="0.35">
      <c r="B18" s="66" t="s">
        <v>20</v>
      </c>
      <c r="C18" s="53"/>
      <c r="D18" s="16">
        <f>IF(D14&lt;=0,0,MIN(D14,MAX(5,D13)))</f>
        <v>0</v>
      </c>
      <c r="E18" s="8"/>
      <c r="F18" s="8"/>
      <c r="G18" s="8"/>
      <c r="H18" s="8"/>
    </row>
    <row r="19" spans="2:9" x14ac:dyDescent="0.35">
      <c r="B19" s="66" t="s">
        <v>21</v>
      </c>
      <c r="C19" s="53"/>
      <c r="D19" s="15">
        <f>MAX(0,MIN(D15,10)-D18)</f>
        <v>0</v>
      </c>
      <c r="E19" s="8"/>
      <c r="F19" s="8"/>
      <c r="G19" s="8"/>
      <c r="H19" s="8"/>
    </row>
    <row r="20" spans="2:9" x14ac:dyDescent="0.35">
      <c r="B20" s="66" t="s">
        <v>22</v>
      </c>
      <c r="C20" s="53"/>
      <c r="D20" s="15">
        <f>MAX(0,D15-D18-D19)</f>
        <v>0</v>
      </c>
      <c r="E20" s="8"/>
      <c r="F20" s="8"/>
      <c r="G20" s="8"/>
      <c r="H20" s="8"/>
    </row>
    <row r="21" spans="2:9" x14ac:dyDescent="0.35">
      <c r="B21" s="66" t="s">
        <v>23</v>
      </c>
      <c r="C21" s="53"/>
      <c r="D21" s="15">
        <f>MAX(0,D14-D15)</f>
        <v>0</v>
      </c>
      <c r="E21" s="8"/>
      <c r="F21" s="8"/>
      <c r="G21" s="8"/>
      <c r="H21" s="8"/>
    </row>
    <row r="22" spans="2:9" x14ac:dyDescent="0.35">
      <c r="B22" s="18"/>
      <c r="D22" s="8"/>
      <c r="E22" s="8"/>
      <c r="F22" s="8"/>
      <c r="G22" s="8"/>
      <c r="H22" s="8"/>
    </row>
    <row r="23" spans="2:9" x14ac:dyDescent="0.35">
      <c r="B23" s="53" t="s">
        <v>24</v>
      </c>
      <c r="C23" s="53"/>
      <c r="D23" s="17">
        <f>SUM(I32:I78)</f>
        <v>0</v>
      </c>
      <c r="E23" s="8"/>
      <c r="F23" s="8"/>
      <c r="G23" s="8"/>
      <c r="H23" s="8"/>
    </row>
    <row r="24" spans="2:9" x14ac:dyDescent="0.35">
      <c r="B24" s="8"/>
      <c r="C24" s="8"/>
      <c r="D24" s="8"/>
      <c r="E24" s="8"/>
      <c r="F24" s="8"/>
      <c r="G24" s="8"/>
      <c r="H24" s="8"/>
    </row>
    <row r="25" spans="2:9" x14ac:dyDescent="0.35">
      <c r="B25" s="8"/>
      <c r="C25" s="8"/>
      <c r="D25" s="8"/>
      <c r="E25" s="8"/>
      <c r="F25" s="8"/>
      <c r="G25" s="8"/>
      <c r="H25" s="8"/>
    </row>
    <row r="26" spans="2:9" x14ac:dyDescent="0.35">
      <c r="B26" s="64" t="s">
        <v>25</v>
      </c>
      <c r="C26" s="64"/>
      <c r="D26" s="64"/>
    </row>
    <row r="27" spans="2:9" x14ac:dyDescent="0.35">
      <c r="B27" s="9" t="s">
        <v>26</v>
      </c>
      <c r="C27" s="10" t="s">
        <v>27</v>
      </c>
      <c r="D27" s="10" t="s">
        <v>28</v>
      </c>
    </row>
    <row r="28" spans="2:9" x14ac:dyDescent="0.35">
      <c r="B28" s="16">
        <f>SUM(B32:B78)</f>
        <v>0</v>
      </c>
      <c r="C28" s="17">
        <f t="shared" ref="C28:D28" si="0">SUM(C32:C78)</f>
        <v>0</v>
      </c>
      <c r="D28" s="17">
        <f t="shared" si="0"/>
        <v>0</v>
      </c>
    </row>
    <row r="30" spans="2:9" x14ac:dyDescent="0.35">
      <c r="C30"/>
      <c r="D30"/>
    </row>
    <row r="31" spans="2:9" x14ac:dyDescent="0.35">
      <c r="B31" s="9" t="s">
        <v>26</v>
      </c>
      <c r="C31" s="10" t="s">
        <v>27</v>
      </c>
      <c r="D31" s="10" t="s">
        <v>28</v>
      </c>
      <c r="E31" s="9" t="s">
        <v>29</v>
      </c>
      <c r="F31" s="9" t="s">
        <v>30</v>
      </c>
      <c r="G31" s="9" t="s">
        <v>31</v>
      </c>
      <c r="H31" s="9" t="s">
        <v>32</v>
      </c>
      <c r="I31" s="9" t="s">
        <v>33</v>
      </c>
    </row>
    <row r="32" spans="2:9" x14ac:dyDescent="0.35">
      <c r="B32" s="11" cm="1">
        <f t="array" ref="B32:D78">IF(OR('Data-Inputs'!D11="Y",'Data-Inputs'!D11="y"),CHOOSE({1,2,3},'Data-Inputs'!C15,'Data-Inputs'!D15,'Data-Inputs'!C15*'Data-Inputs'!D15),_xlfn.SORTBY(CHOOSE({1,2,3},'Data-Inputs'!C19:C65,'Data-Inputs'!D19:D65,'Data-Inputs'!C19:C65*'Data-Inputs'!D19:D65),'Data-Inputs'!D19:D65,-1))</f>
        <v>0</v>
      </c>
      <c r="C32" s="12">
        <v>0</v>
      </c>
      <c r="D32" s="12">
        <v>0</v>
      </c>
      <c r="E32" s="13">
        <f>MAX(0,MIN(B32,$D$18-SUM($E$31:E31)))</f>
        <v>0</v>
      </c>
      <c r="F32" s="14">
        <f>MAX(0,MIN(B32-E32,$D$19-SUM($F$31:F31)))</f>
        <v>0</v>
      </c>
      <c r="G32" s="14">
        <f>MAX(0,MIN(B32-E32-F32,$D$20-SUM($G$31:G31)))</f>
        <v>0</v>
      </c>
      <c r="H32" s="14">
        <f>B32-E32-F32-G32</f>
        <v>0</v>
      </c>
      <c r="I32" s="12">
        <f>E32*MIN(C32*75%,2000)+F32*MIN(C32*50%,2000)+G32*MIN(C32*25%,2000)</f>
        <v>0</v>
      </c>
    </row>
    <row r="33" spans="2:9" x14ac:dyDescent="0.35">
      <c r="B33" s="13">
        <v>0</v>
      </c>
      <c r="C33" s="12">
        <v>0</v>
      </c>
      <c r="D33" s="12">
        <v>0</v>
      </c>
      <c r="E33" s="13">
        <f>MAX(0,MIN(B33,$D$18-SUM($E$31:E32)))</f>
        <v>0</v>
      </c>
      <c r="F33" s="14">
        <f>MAX(0,MIN(B33-E33,$D$19-SUM($F$31:F32)))</f>
        <v>0</v>
      </c>
      <c r="G33" s="14">
        <f>MAX(0,MIN(B33-E33-F33,$D$20-SUM($G$31:G32)))</f>
        <v>0</v>
      </c>
      <c r="H33" s="14">
        <f t="shared" ref="H33:H78" si="1">B33-E33-F33-G33</f>
        <v>0</v>
      </c>
      <c r="I33" s="12">
        <f t="shared" ref="I33:I78" si="2">E33*MIN(C33*75%,2000)+F33*MIN(C33*50%,2000)+G33*MIN(C33*25%,2000)</f>
        <v>0</v>
      </c>
    </row>
    <row r="34" spans="2:9" x14ac:dyDescent="0.35">
      <c r="B34" s="13">
        <v>0</v>
      </c>
      <c r="C34" s="12">
        <v>0</v>
      </c>
      <c r="D34" s="12">
        <v>0</v>
      </c>
      <c r="E34" s="13">
        <f>MAX(0,MIN(B34,$D$18-SUM($E$31:E33)))</f>
        <v>0</v>
      </c>
      <c r="F34" s="14">
        <f>MAX(0,MIN(B34-E34,$D$19-SUM($F$31:F33)))</f>
        <v>0</v>
      </c>
      <c r="G34" s="14">
        <f>MAX(0,MIN(B34-E34-F34,$D$20-SUM($G$31:G33)))</f>
        <v>0</v>
      </c>
      <c r="H34" s="14">
        <f t="shared" si="1"/>
        <v>0</v>
      </c>
      <c r="I34" s="12">
        <f t="shared" si="2"/>
        <v>0</v>
      </c>
    </row>
    <row r="35" spans="2:9" x14ac:dyDescent="0.35">
      <c r="B35" s="13">
        <v>0</v>
      </c>
      <c r="C35" s="12">
        <v>0</v>
      </c>
      <c r="D35" s="12">
        <v>0</v>
      </c>
      <c r="E35" s="13">
        <f>MAX(0,MIN(B35,$D$18-SUM($E$31:E34)))</f>
        <v>0</v>
      </c>
      <c r="F35" s="14">
        <f>MAX(0,MIN(B35-E35,$D$19-SUM($F$31:F34)))</f>
        <v>0</v>
      </c>
      <c r="G35" s="14">
        <f>MAX(0,MIN(B35-E35-F35,$D$20-SUM($G$31:G34)))</f>
        <v>0</v>
      </c>
      <c r="H35" s="14">
        <f t="shared" si="1"/>
        <v>0</v>
      </c>
      <c r="I35" s="12">
        <f t="shared" si="2"/>
        <v>0</v>
      </c>
    </row>
    <row r="36" spans="2:9" x14ac:dyDescent="0.35">
      <c r="B36" s="13">
        <v>0</v>
      </c>
      <c r="C36" s="12">
        <v>0</v>
      </c>
      <c r="D36" s="12">
        <v>0</v>
      </c>
      <c r="E36" s="13">
        <f>MAX(0,MIN(B36,$D$18-SUM($E$31:E35)))</f>
        <v>0</v>
      </c>
      <c r="F36" s="14">
        <f>MAX(0,MIN(B36-E36,$D$19-SUM($F$31:F35)))</f>
        <v>0</v>
      </c>
      <c r="G36" s="14">
        <f>MAX(0,MIN(B36-E36-F36,$D$20-SUM($G$31:G35)))</f>
        <v>0</v>
      </c>
      <c r="H36" s="14">
        <f t="shared" si="1"/>
        <v>0</v>
      </c>
      <c r="I36" s="12">
        <f t="shared" si="2"/>
        <v>0</v>
      </c>
    </row>
    <row r="37" spans="2:9" x14ac:dyDescent="0.35">
      <c r="B37" s="13">
        <v>0</v>
      </c>
      <c r="C37" s="12">
        <v>0</v>
      </c>
      <c r="D37" s="12">
        <v>0</v>
      </c>
      <c r="E37" s="13">
        <f>MAX(0,MIN(B37,$D$18-SUM($E$31:E36)))</f>
        <v>0</v>
      </c>
      <c r="F37" s="14">
        <f>MAX(0,MIN(B37-E37,$D$19-SUM($F$31:F36)))</f>
        <v>0</v>
      </c>
      <c r="G37" s="14">
        <f>MAX(0,MIN(B37-E37-F37,$D$20-SUM($G$31:G36)))</f>
        <v>0</v>
      </c>
      <c r="H37" s="14">
        <f t="shared" si="1"/>
        <v>0</v>
      </c>
      <c r="I37" s="12">
        <f t="shared" si="2"/>
        <v>0</v>
      </c>
    </row>
    <row r="38" spans="2:9" x14ac:dyDescent="0.35">
      <c r="B38" s="13">
        <v>0</v>
      </c>
      <c r="C38" s="12">
        <v>0</v>
      </c>
      <c r="D38" s="12">
        <v>0</v>
      </c>
      <c r="E38" s="13">
        <f>MAX(0,MIN(B38,$D$18-SUM($E$31:E37)))</f>
        <v>0</v>
      </c>
      <c r="F38" s="14">
        <f>MAX(0,MIN(B38-E38,$D$19-SUM($F$31:F37)))</f>
        <v>0</v>
      </c>
      <c r="G38" s="14">
        <f>MAX(0,MIN(B38-E38-F38,$D$20-SUM($G$31:G37)))</f>
        <v>0</v>
      </c>
      <c r="H38" s="14">
        <f t="shared" si="1"/>
        <v>0</v>
      </c>
      <c r="I38" s="12">
        <f t="shared" si="2"/>
        <v>0</v>
      </c>
    </row>
    <row r="39" spans="2:9" x14ac:dyDescent="0.35">
      <c r="B39" s="13">
        <v>0</v>
      </c>
      <c r="C39" s="12">
        <v>0</v>
      </c>
      <c r="D39" s="12">
        <v>0</v>
      </c>
      <c r="E39" s="13">
        <f>MAX(0,MIN(B39,$D$18-SUM($E$31:E38)))</f>
        <v>0</v>
      </c>
      <c r="F39" s="14">
        <f>MAX(0,MIN(B39-E39,$D$19-SUM($F$31:F38)))</f>
        <v>0</v>
      </c>
      <c r="G39" s="14">
        <f>MAX(0,MIN(B39-E39-F39,$D$20-SUM($G$31:G38)))</f>
        <v>0</v>
      </c>
      <c r="H39" s="14">
        <f t="shared" si="1"/>
        <v>0</v>
      </c>
      <c r="I39" s="12">
        <f t="shared" si="2"/>
        <v>0</v>
      </c>
    </row>
    <row r="40" spans="2:9" x14ac:dyDescent="0.35">
      <c r="B40" s="13">
        <v>0</v>
      </c>
      <c r="C40" s="12">
        <v>0</v>
      </c>
      <c r="D40" s="12">
        <v>0</v>
      </c>
      <c r="E40" s="13">
        <f>MAX(0,MIN(B40,$D$18-SUM($E$31:E39)))</f>
        <v>0</v>
      </c>
      <c r="F40" s="14">
        <f>MAX(0,MIN(B40-E40,$D$19-SUM($F$31:F39)))</f>
        <v>0</v>
      </c>
      <c r="G40" s="14">
        <f>MAX(0,MIN(B40-E40-F40,$D$20-SUM($G$31:G39)))</f>
        <v>0</v>
      </c>
      <c r="H40" s="14">
        <f t="shared" si="1"/>
        <v>0</v>
      </c>
      <c r="I40" s="12">
        <f t="shared" si="2"/>
        <v>0</v>
      </c>
    </row>
    <row r="41" spans="2:9" x14ac:dyDescent="0.35">
      <c r="B41" s="13">
        <v>0</v>
      </c>
      <c r="C41" s="12">
        <v>0</v>
      </c>
      <c r="D41" s="12">
        <v>0</v>
      </c>
      <c r="E41" s="13">
        <f>MAX(0,MIN(B41,$D$18-SUM($E$31:E40)))</f>
        <v>0</v>
      </c>
      <c r="F41" s="14">
        <f>MAX(0,MIN(B41-E41,$D$19-SUM($F$31:F40)))</f>
        <v>0</v>
      </c>
      <c r="G41" s="14">
        <f>MAX(0,MIN(B41-E41-F41,$D$20-SUM($G$31:G40)))</f>
        <v>0</v>
      </c>
      <c r="H41" s="14">
        <f t="shared" si="1"/>
        <v>0</v>
      </c>
      <c r="I41" s="12">
        <f t="shared" si="2"/>
        <v>0</v>
      </c>
    </row>
    <row r="42" spans="2:9" x14ac:dyDescent="0.35">
      <c r="B42" s="13">
        <v>0</v>
      </c>
      <c r="C42" s="12">
        <v>0</v>
      </c>
      <c r="D42" s="12">
        <v>0</v>
      </c>
      <c r="E42" s="13">
        <f>MAX(0,MIN(B42,$D$18-SUM($E$31:E41)))</f>
        <v>0</v>
      </c>
      <c r="F42" s="14">
        <f>MAX(0,MIN(B42-E42,$D$19-SUM($F$31:F41)))</f>
        <v>0</v>
      </c>
      <c r="G42" s="14">
        <f>MAX(0,MIN(B42-E42-F42,$D$20-SUM($G$31:G41)))</f>
        <v>0</v>
      </c>
      <c r="H42" s="14">
        <f t="shared" si="1"/>
        <v>0</v>
      </c>
      <c r="I42" s="12">
        <f t="shared" si="2"/>
        <v>0</v>
      </c>
    </row>
    <row r="43" spans="2:9" x14ac:dyDescent="0.35">
      <c r="B43" s="13">
        <v>0</v>
      </c>
      <c r="C43" s="12">
        <v>0</v>
      </c>
      <c r="D43" s="12">
        <v>0</v>
      </c>
      <c r="E43" s="13">
        <f>MAX(0,MIN(B43,$D$18-SUM($E$31:E42)))</f>
        <v>0</v>
      </c>
      <c r="F43" s="14">
        <f>MAX(0,MIN(B43-E43,$D$19-SUM($F$31:F42)))</f>
        <v>0</v>
      </c>
      <c r="G43" s="14">
        <f>MAX(0,MIN(B43-E43-F43,$D$20-SUM($G$31:G42)))</f>
        <v>0</v>
      </c>
      <c r="H43" s="14">
        <f t="shared" si="1"/>
        <v>0</v>
      </c>
      <c r="I43" s="12">
        <f t="shared" si="2"/>
        <v>0</v>
      </c>
    </row>
    <row r="44" spans="2:9" x14ac:dyDescent="0.35">
      <c r="B44" s="13">
        <v>0</v>
      </c>
      <c r="C44" s="12">
        <v>0</v>
      </c>
      <c r="D44" s="12">
        <v>0</v>
      </c>
      <c r="E44" s="13">
        <f>MAX(0,MIN(B44,$D$18-SUM($E$31:E43)))</f>
        <v>0</v>
      </c>
      <c r="F44" s="14">
        <f>MAX(0,MIN(B44-E44,$D$19-SUM($F$31:F43)))</f>
        <v>0</v>
      </c>
      <c r="G44" s="14">
        <f>MAX(0,MIN(B44-E44-F44,$D$20-SUM($G$31:G43)))</f>
        <v>0</v>
      </c>
      <c r="H44" s="14">
        <f t="shared" si="1"/>
        <v>0</v>
      </c>
      <c r="I44" s="12">
        <f t="shared" si="2"/>
        <v>0</v>
      </c>
    </row>
    <row r="45" spans="2:9" x14ac:dyDescent="0.35">
      <c r="B45" s="13">
        <v>0</v>
      </c>
      <c r="C45" s="12">
        <v>0</v>
      </c>
      <c r="D45" s="12">
        <v>0</v>
      </c>
      <c r="E45" s="13">
        <f>MAX(0,MIN(B45,$D$18-SUM($E$31:E44)))</f>
        <v>0</v>
      </c>
      <c r="F45" s="14">
        <f>MAX(0,MIN(B45-E45,$D$19-SUM($F$31:F44)))</f>
        <v>0</v>
      </c>
      <c r="G45" s="14">
        <f>MAX(0,MIN(B45-E45-F45,$D$20-SUM($G$31:G44)))</f>
        <v>0</v>
      </c>
      <c r="H45" s="14">
        <f t="shared" si="1"/>
        <v>0</v>
      </c>
      <c r="I45" s="12">
        <f t="shared" si="2"/>
        <v>0</v>
      </c>
    </row>
    <row r="46" spans="2:9" x14ac:dyDescent="0.35">
      <c r="B46" s="13">
        <v>0</v>
      </c>
      <c r="C46" s="12">
        <v>0</v>
      </c>
      <c r="D46" s="12">
        <v>0</v>
      </c>
      <c r="E46" s="13">
        <f>MAX(0,MIN(B46,$D$18-SUM($E$31:E45)))</f>
        <v>0</v>
      </c>
      <c r="F46" s="14">
        <f>MAX(0,MIN(B46-E46,$D$19-SUM($F$31:F45)))</f>
        <v>0</v>
      </c>
      <c r="G46" s="14">
        <f>MAX(0,MIN(B46-E46-F46,$D$20-SUM($G$31:G45)))</f>
        <v>0</v>
      </c>
      <c r="H46" s="14">
        <f t="shared" si="1"/>
        <v>0</v>
      </c>
      <c r="I46" s="12">
        <f t="shared" si="2"/>
        <v>0</v>
      </c>
    </row>
    <row r="47" spans="2:9" x14ac:dyDescent="0.35">
      <c r="B47" s="13">
        <v>0</v>
      </c>
      <c r="C47" s="12">
        <v>0</v>
      </c>
      <c r="D47" s="12">
        <v>0</v>
      </c>
      <c r="E47" s="13">
        <f>MAX(0,MIN(B47,$D$18-SUM($E$31:E46)))</f>
        <v>0</v>
      </c>
      <c r="F47" s="14">
        <f>MAX(0,MIN(B47-E47,$D$19-SUM($F$31:F46)))</f>
        <v>0</v>
      </c>
      <c r="G47" s="14">
        <f>MAX(0,MIN(B47-E47-F47,$D$20-SUM($G$31:G46)))</f>
        <v>0</v>
      </c>
      <c r="H47" s="14">
        <f t="shared" si="1"/>
        <v>0</v>
      </c>
      <c r="I47" s="12">
        <f t="shared" si="2"/>
        <v>0</v>
      </c>
    </row>
    <row r="48" spans="2:9" x14ac:dyDescent="0.35">
      <c r="B48" s="13">
        <v>0</v>
      </c>
      <c r="C48" s="12">
        <v>0</v>
      </c>
      <c r="D48" s="12">
        <v>0</v>
      </c>
      <c r="E48" s="13">
        <f>MAX(0,MIN(B48,$D$18-SUM($E$31:E47)))</f>
        <v>0</v>
      </c>
      <c r="F48" s="14">
        <f>MAX(0,MIN(B48-E48,$D$19-SUM($F$31:F47)))</f>
        <v>0</v>
      </c>
      <c r="G48" s="14">
        <f>MAX(0,MIN(B48-E48-F48,$D$20-SUM($G$31:G47)))</f>
        <v>0</v>
      </c>
      <c r="H48" s="14">
        <f t="shared" si="1"/>
        <v>0</v>
      </c>
      <c r="I48" s="12">
        <f t="shared" si="2"/>
        <v>0</v>
      </c>
    </row>
    <row r="49" spans="2:9" x14ac:dyDescent="0.35">
      <c r="B49" s="13">
        <v>0</v>
      </c>
      <c r="C49" s="12">
        <v>0</v>
      </c>
      <c r="D49" s="12">
        <v>0</v>
      </c>
      <c r="E49" s="13">
        <f>MAX(0,MIN(B49,$D$18-SUM($E$31:E48)))</f>
        <v>0</v>
      </c>
      <c r="F49" s="14">
        <f>MAX(0,MIN(B49-E49,$D$19-SUM($F$31:F48)))</f>
        <v>0</v>
      </c>
      <c r="G49" s="14">
        <f>MAX(0,MIN(B49-E49-F49,$D$20-SUM($G$31:G48)))</f>
        <v>0</v>
      </c>
      <c r="H49" s="14">
        <f t="shared" si="1"/>
        <v>0</v>
      </c>
      <c r="I49" s="12">
        <f t="shared" si="2"/>
        <v>0</v>
      </c>
    </row>
    <row r="50" spans="2:9" x14ac:dyDescent="0.35">
      <c r="B50" s="13">
        <v>0</v>
      </c>
      <c r="C50" s="12">
        <v>0</v>
      </c>
      <c r="D50" s="12">
        <v>0</v>
      </c>
      <c r="E50" s="13">
        <f>MAX(0,MIN(B50,$D$18-SUM($E$31:E49)))</f>
        <v>0</v>
      </c>
      <c r="F50" s="14">
        <f>MAX(0,MIN(B50-E50,$D$19-SUM($F$31:F49)))</f>
        <v>0</v>
      </c>
      <c r="G50" s="14">
        <f>MAX(0,MIN(B50-E50-F50,$D$20-SUM($G$31:G49)))</f>
        <v>0</v>
      </c>
      <c r="H50" s="14">
        <f t="shared" si="1"/>
        <v>0</v>
      </c>
      <c r="I50" s="12">
        <f t="shared" si="2"/>
        <v>0</v>
      </c>
    </row>
    <row r="51" spans="2:9" x14ac:dyDescent="0.35">
      <c r="B51" s="13">
        <v>0</v>
      </c>
      <c r="C51" s="12">
        <v>0</v>
      </c>
      <c r="D51" s="12">
        <v>0</v>
      </c>
      <c r="E51" s="13">
        <f>MAX(0,MIN(B51,$D$18-SUM($E$31:E50)))</f>
        <v>0</v>
      </c>
      <c r="F51" s="14">
        <f>MAX(0,MIN(B51-E51,$D$19-SUM($F$31:F50)))</f>
        <v>0</v>
      </c>
      <c r="G51" s="14">
        <f>MAX(0,MIN(B51-E51-F51,$D$20-SUM($G$31:G50)))</f>
        <v>0</v>
      </c>
      <c r="H51" s="14">
        <f t="shared" si="1"/>
        <v>0</v>
      </c>
      <c r="I51" s="12">
        <f t="shared" si="2"/>
        <v>0</v>
      </c>
    </row>
    <row r="52" spans="2:9" x14ac:dyDescent="0.35">
      <c r="B52" s="13">
        <v>0</v>
      </c>
      <c r="C52" s="12">
        <v>0</v>
      </c>
      <c r="D52" s="12">
        <v>0</v>
      </c>
      <c r="E52" s="13">
        <f>MAX(0,MIN(B52,$D$18-SUM($E$31:E51)))</f>
        <v>0</v>
      </c>
      <c r="F52" s="14">
        <f>MAX(0,MIN(B52-E52,$D$19-SUM($F$31:F51)))</f>
        <v>0</v>
      </c>
      <c r="G52" s="14">
        <f>MAX(0,MIN(B52-E52-F52,$D$20-SUM($G$31:G51)))</f>
        <v>0</v>
      </c>
      <c r="H52" s="14">
        <f t="shared" si="1"/>
        <v>0</v>
      </c>
      <c r="I52" s="12">
        <f t="shared" si="2"/>
        <v>0</v>
      </c>
    </row>
    <row r="53" spans="2:9" x14ac:dyDescent="0.35">
      <c r="B53" s="13">
        <v>0</v>
      </c>
      <c r="C53" s="12">
        <v>0</v>
      </c>
      <c r="D53" s="12">
        <v>0</v>
      </c>
      <c r="E53" s="13">
        <f>MAX(0,MIN(B53,$D$18-SUM($E$31:E52)))</f>
        <v>0</v>
      </c>
      <c r="F53" s="14">
        <f>MAX(0,MIN(B53-E53,$D$19-SUM($F$31:F52)))</f>
        <v>0</v>
      </c>
      <c r="G53" s="14">
        <f>MAX(0,MIN(B53-E53-F53,$D$20-SUM($G$31:G52)))</f>
        <v>0</v>
      </c>
      <c r="H53" s="14">
        <f t="shared" si="1"/>
        <v>0</v>
      </c>
      <c r="I53" s="12">
        <f t="shared" si="2"/>
        <v>0</v>
      </c>
    </row>
    <row r="54" spans="2:9" x14ac:dyDescent="0.35">
      <c r="B54" s="13">
        <v>0</v>
      </c>
      <c r="C54" s="12">
        <v>0</v>
      </c>
      <c r="D54" s="12">
        <v>0</v>
      </c>
      <c r="E54" s="13">
        <f>MAX(0,MIN(B54,$D$18-SUM($E$31:E53)))</f>
        <v>0</v>
      </c>
      <c r="F54" s="14">
        <f>MAX(0,MIN(B54-E54,$D$19-SUM($F$31:F53)))</f>
        <v>0</v>
      </c>
      <c r="G54" s="14">
        <f>MAX(0,MIN(B54-E54-F54,$D$20-SUM($G$31:G53)))</f>
        <v>0</v>
      </c>
      <c r="H54" s="14">
        <f t="shared" si="1"/>
        <v>0</v>
      </c>
      <c r="I54" s="12">
        <f t="shared" si="2"/>
        <v>0</v>
      </c>
    </row>
    <row r="55" spans="2:9" x14ac:dyDescent="0.35">
      <c r="B55" s="13">
        <v>0</v>
      </c>
      <c r="C55" s="12">
        <v>0</v>
      </c>
      <c r="D55" s="12">
        <v>0</v>
      </c>
      <c r="E55" s="13">
        <f>MAX(0,MIN(B55,$D$18-SUM($E$31:E54)))</f>
        <v>0</v>
      </c>
      <c r="F55" s="14">
        <f>MAX(0,MIN(B55-E55,$D$19-SUM($F$31:F54)))</f>
        <v>0</v>
      </c>
      <c r="G55" s="14">
        <f>MAX(0,MIN(B55-E55-F55,$D$20-SUM($G$31:G54)))</f>
        <v>0</v>
      </c>
      <c r="H55" s="14">
        <f t="shared" si="1"/>
        <v>0</v>
      </c>
      <c r="I55" s="12">
        <f t="shared" si="2"/>
        <v>0</v>
      </c>
    </row>
    <row r="56" spans="2:9" x14ac:dyDescent="0.35">
      <c r="B56" s="13">
        <v>0</v>
      </c>
      <c r="C56" s="12">
        <v>0</v>
      </c>
      <c r="D56" s="12">
        <v>0</v>
      </c>
      <c r="E56" s="13">
        <f>MAX(0,MIN(B56,$D$18-SUM($E$31:E55)))</f>
        <v>0</v>
      </c>
      <c r="F56" s="14">
        <f>MAX(0,MIN(B56-E56,$D$19-SUM($F$31:F55)))</f>
        <v>0</v>
      </c>
      <c r="G56" s="14">
        <f>MAX(0,MIN(B56-E56-F56,$D$20-SUM($G$31:G55)))</f>
        <v>0</v>
      </c>
      <c r="H56" s="14">
        <f t="shared" si="1"/>
        <v>0</v>
      </c>
      <c r="I56" s="12">
        <f t="shared" si="2"/>
        <v>0</v>
      </c>
    </row>
    <row r="57" spans="2:9" x14ac:dyDescent="0.35">
      <c r="B57" s="13">
        <v>0</v>
      </c>
      <c r="C57" s="12">
        <v>0</v>
      </c>
      <c r="D57" s="12">
        <v>0</v>
      </c>
      <c r="E57" s="13">
        <f>MAX(0,MIN(B57,$D$18-SUM($E$31:E56)))</f>
        <v>0</v>
      </c>
      <c r="F57" s="14">
        <f>MAX(0,MIN(B57-E57,$D$19-SUM($F$31:F56)))</f>
        <v>0</v>
      </c>
      <c r="G57" s="14">
        <f>MAX(0,MIN(B57-E57-F57,$D$20-SUM($G$31:G56)))</f>
        <v>0</v>
      </c>
      <c r="H57" s="14">
        <f t="shared" si="1"/>
        <v>0</v>
      </c>
      <c r="I57" s="12">
        <f t="shared" si="2"/>
        <v>0</v>
      </c>
    </row>
    <row r="58" spans="2:9" x14ac:dyDescent="0.35">
      <c r="B58" s="13">
        <v>0</v>
      </c>
      <c r="C58" s="12">
        <v>0</v>
      </c>
      <c r="D58" s="12">
        <v>0</v>
      </c>
      <c r="E58" s="13">
        <f>MAX(0,MIN(B58,$D$18-SUM($E$31:E57)))</f>
        <v>0</v>
      </c>
      <c r="F58" s="14">
        <f>MAX(0,MIN(B58-E58,$D$19-SUM($F$31:F57)))</f>
        <v>0</v>
      </c>
      <c r="G58" s="14">
        <f>MAX(0,MIN(B58-E58-F58,$D$20-SUM($G$31:G57)))</f>
        <v>0</v>
      </c>
      <c r="H58" s="14">
        <f t="shared" si="1"/>
        <v>0</v>
      </c>
      <c r="I58" s="12">
        <f t="shared" si="2"/>
        <v>0</v>
      </c>
    </row>
    <row r="59" spans="2:9" x14ac:dyDescent="0.35">
      <c r="B59" s="13">
        <v>0</v>
      </c>
      <c r="C59" s="12">
        <v>0</v>
      </c>
      <c r="D59" s="12">
        <v>0</v>
      </c>
      <c r="E59" s="13">
        <f>MAX(0,MIN(B59,$D$18-SUM($E$31:E58)))</f>
        <v>0</v>
      </c>
      <c r="F59" s="14">
        <f>MAX(0,MIN(B59-E59,$D$19-SUM($F$31:F58)))</f>
        <v>0</v>
      </c>
      <c r="G59" s="14">
        <f>MAX(0,MIN(B59-E59-F59,$D$20-SUM($G$31:G58)))</f>
        <v>0</v>
      </c>
      <c r="H59" s="14">
        <f t="shared" si="1"/>
        <v>0</v>
      </c>
      <c r="I59" s="12">
        <f t="shared" si="2"/>
        <v>0</v>
      </c>
    </row>
    <row r="60" spans="2:9" x14ac:dyDescent="0.35">
      <c r="B60" s="13">
        <v>0</v>
      </c>
      <c r="C60" s="12">
        <v>0</v>
      </c>
      <c r="D60" s="12">
        <v>0</v>
      </c>
      <c r="E60" s="13">
        <f>MAX(0,MIN(B60,$D$18-SUM($E$31:E59)))</f>
        <v>0</v>
      </c>
      <c r="F60" s="14">
        <f>MAX(0,MIN(B60-E60,$D$19-SUM($F$31:F59)))</f>
        <v>0</v>
      </c>
      <c r="G60" s="14">
        <f>MAX(0,MIN(B60-E60-F60,$D$20-SUM($G$31:G59)))</f>
        <v>0</v>
      </c>
      <c r="H60" s="14">
        <f t="shared" si="1"/>
        <v>0</v>
      </c>
      <c r="I60" s="12">
        <f t="shared" si="2"/>
        <v>0</v>
      </c>
    </row>
    <row r="61" spans="2:9" x14ac:dyDescent="0.35">
      <c r="B61" s="13">
        <v>0</v>
      </c>
      <c r="C61" s="12">
        <v>0</v>
      </c>
      <c r="D61" s="12">
        <v>0</v>
      </c>
      <c r="E61" s="13">
        <f>MAX(0,MIN(B61,$D$18-SUM($E$31:E60)))</f>
        <v>0</v>
      </c>
      <c r="F61" s="14">
        <f>MAX(0,MIN(B61-E61,$D$19-SUM($F$31:F60)))</f>
        <v>0</v>
      </c>
      <c r="G61" s="14">
        <f>MAX(0,MIN(B61-E61-F61,$D$20-SUM($G$31:G60)))</f>
        <v>0</v>
      </c>
      <c r="H61" s="14">
        <f t="shared" si="1"/>
        <v>0</v>
      </c>
      <c r="I61" s="12">
        <f t="shared" si="2"/>
        <v>0</v>
      </c>
    </row>
    <row r="62" spans="2:9" x14ac:dyDescent="0.35">
      <c r="B62" s="13">
        <v>0</v>
      </c>
      <c r="C62" s="12">
        <v>0</v>
      </c>
      <c r="D62" s="12">
        <v>0</v>
      </c>
      <c r="E62" s="13">
        <f>MAX(0,MIN(B62,$D$18-SUM($E$31:E61)))</f>
        <v>0</v>
      </c>
      <c r="F62" s="14">
        <f>MAX(0,MIN(B62-E62,$D$19-SUM($F$31:F61)))</f>
        <v>0</v>
      </c>
      <c r="G62" s="14">
        <f>MAX(0,MIN(B62-E62-F62,$D$20-SUM($G$31:G61)))</f>
        <v>0</v>
      </c>
      <c r="H62" s="14">
        <f t="shared" si="1"/>
        <v>0</v>
      </c>
      <c r="I62" s="12">
        <f t="shared" si="2"/>
        <v>0</v>
      </c>
    </row>
    <row r="63" spans="2:9" x14ac:dyDescent="0.35">
      <c r="B63" s="13">
        <v>0</v>
      </c>
      <c r="C63" s="12">
        <v>0</v>
      </c>
      <c r="D63" s="12">
        <v>0</v>
      </c>
      <c r="E63" s="13">
        <f>MAX(0,MIN(B63,$D$18-SUM($E$31:E62)))</f>
        <v>0</v>
      </c>
      <c r="F63" s="14">
        <f>MAX(0,MIN(B63-E63,$D$19-SUM($F$31:F62)))</f>
        <v>0</v>
      </c>
      <c r="G63" s="14">
        <f>MAX(0,MIN(B63-E63-F63,$D$20-SUM($G$31:G62)))</f>
        <v>0</v>
      </c>
      <c r="H63" s="14">
        <f t="shared" si="1"/>
        <v>0</v>
      </c>
      <c r="I63" s="12">
        <f t="shared" si="2"/>
        <v>0</v>
      </c>
    </row>
    <row r="64" spans="2:9" x14ac:dyDescent="0.35">
      <c r="B64" s="13">
        <v>0</v>
      </c>
      <c r="C64" s="12">
        <v>0</v>
      </c>
      <c r="D64" s="12">
        <v>0</v>
      </c>
      <c r="E64" s="13">
        <f>MAX(0,MIN(B64,$D$18-SUM($E$31:E63)))</f>
        <v>0</v>
      </c>
      <c r="F64" s="14">
        <f>MAX(0,MIN(B64-E64,$D$19-SUM($F$31:F63)))</f>
        <v>0</v>
      </c>
      <c r="G64" s="14">
        <f>MAX(0,MIN(B64-E64-F64,$D$20-SUM($G$31:G63)))</f>
        <v>0</v>
      </c>
      <c r="H64" s="14">
        <f t="shared" si="1"/>
        <v>0</v>
      </c>
      <c r="I64" s="12">
        <f t="shared" si="2"/>
        <v>0</v>
      </c>
    </row>
    <row r="65" spans="1:9" x14ac:dyDescent="0.35">
      <c r="B65" s="13">
        <v>0</v>
      </c>
      <c r="C65" s="12">
        <v>0</v>
      </c>
      <c r="D65" s="12">
        <v>0</v>
      </c>
      <c r="E65" s="13">
        <f>MAX(0,MIN(B65,$D$18-SUM($E$31:E64)))</f>
        <v>0</v>
      </c>
      <c r="F65" s="14">
        <f>MAX(0,MIN(B65-E65,$D$19-SUM($F$31:F64)))</f>
        <v>0</v>
      </c>
      <c r="G65" s="14">
        <f>MAX(0,MIN(B65-E65-F65,$D$20-SUM($G$31:G64)))</f>
        <v>0</v>
      </c>
      <c r="H65" s="14">
        <f t="shared" si="1"/>
        <v>0</v>
      </c>
      <c r="I65" s="12">
        <f t="shared" si="2"/>
        <v>0</v>
      </c>
    </row>
    <row r="66" spans="1:9" x14ac:dyDescent="0.35">
      <c r="B66" s="13">
        <v>0</v>
      </c>
      <c r="C66" s="12">
        <v>0</v>
      </c>
      <c r="D66" s="12">
        <v>0</v>
      </c>
      <c r="E66" s="13">
        <f>MAX(0,MIN(B66,$D$18-SUM($E$31:E65)))</f>
        <v>0</v>
      </c>
      <c r="F66" s="14">
        <f>MAX(0,MIN(B66-E66,$D$19-SUM($F$31:F65)))</f>
        <v>0</v>
      </c>
      <c r="G66" s="14">
        <f>MAX(0,MIN(B66-E66-F66,$D$20-SUM($G$31:G65)))</f>
        <v>0</v>
      </c>
      <c r="H66" s="14">
        <f t="shared" si="1"/>
        <v>0</v>
      </c>
      <c r="I66" s="12">
        <f t="shared" si="2"/>
        <v>0</v>
      </c>
    </row>
    <row r="67" spans="1:9" x14ac:dyDescent="0.35">
      <c r="B67" s="13">
        <v>0</v>
      </c>
      <c r="C67" s="12">
        <v>0</v>
      </c>
      <c r="D67" s="12">
        <v>0</v>
      </c>
      <c r="E67" s="13">
        <f>MAX(0,MIN(B67,$D$18-SUM($E$31:E66)))</f>
        <v>0</v>
      </c>
      <c r="F67" s="14">
        <f>MAX(0,MIN(B67-E67,$D$19-SUM($F$31:F66)))</f>
        <v>0</v>
      </c>
      <c r="G67" s="14">
        <f>MAX(0,MIN(B67-E67-F67,$D$20-SUM($G$31:G66)))</f>
        <v>0</v>
      </c>
      <c r="H67" s="14">
        <f t="shared" si="1"/>
        <v>0</v>
      </c>
      <c r="I67" s="12">
        <f t="shared" si="2"/>
        <v>0</v>
      </c>
    </row>
    <row r="68" spans="1:9" x14ac:dyDescent="0.35">
      <c r="B68" s="13">
        <v>0</v>
      </c>
      <c r="C68" s="12">
        <v>0</v>
      </c>
      <c r="D68" s="12">
        <v>0</v>
      </c>
      <c r="E68" s="13">
        <f>MAX(0,MIN(B68,$D$18-SUM($E$31:E67)))</f>
        <v>0</v>
      </c>
      <c r="F68" s="14">
        <f>MAX(0,MIN(B68-E68,$D$19-SUM($F$31:F67)))</f>
        <v>0</v>
      </c>
      <c r="G68" s="14">
        <f>MAX(0,MIN(B68-E68-F68,$D$20-SUM($G$31:G67)))</f>
        <v>0</v>
      </c>
      <c r="H68" s="14">
        <f t="shared" si="1"/>
        <v>0</v>
      </c>
      <c r="I68" s="12">
        <f t="shared" si="2"/>
        <v>0</v>
      </c>
    </row>
    <row r="69" spans="1:9" x14ac:dyDescent="0.35">
      <c r="B69" s="13">
        <v>0</v>
      </c>
      <c r="C69" s="12">
        <v>0</v>
      </c>
      <c r="D69" s="12">
        <v>0</v>
      </c>
      <c r="E69" s="13">
        <f>MAX(0,MIN(B69,$D$18-SUM($E$31:E68)))</f>
        <v>0</v>
      </c>
      <c r="F69" s="14">
        <f>MAX(0,MIN(B69-E69,$D$19-SUM($F$31:F68)))</f>
        <v>0</v>
      </c>
      <c r="G69" s="14">
        <f>MAX(0,MIN(B69-E69-F69,$D$20-SUM($G$31:G68)))</f>
        <v>0</v>
      </c>
      <c r="H69" s="14">
        <f t="shared" si="1"/>
        <v>0</v>
      </c>
      <c r="I69" s="12">
        <f t="shared" si="2"/>
        <v>0</v>
      </c>
    </row>
    <row r="70" spans="1:9" x14ac:dyDescent="0.35">
      <c r="B70" s="13">
        <v>0</v>
      </c>
      <c r="C70" s="12">
        <v>0</v>
      </c>
      <c r="D70" s="12">
        <v>0</v>
      </c>
      <c r="E70" s="13">
        <f>MAX(0,MIN(B70,$D$18-SUM($E$31:E69)))</f>
        <v>0</v>
      </c>
      <c r="F70" s="14">
        <f>MAX(0,MIN(B70-E70,$D$19-SUM($F$31:F69)))</f>
        <v>0</v>
      </c>
      <c r="G70" s="14">
        <f>MAX(0,MIN(B70-E70-F70,$D$20-SUM($G$31:G69)))</f>
        <v>0</v>
      </c>
      <c r="H70" s="14">
        <f t="shared" si="1"/>
        <v>0</v>
      </c>
      <c r="I70" s="12">
        <f t="shared" si="2"/>
        <v>0</v>
      </c>
    </row>
    <row r="71" spans="1:9" x14ac:dyDescent="0.35">
      <c r="B71" s="13">
        <v>0</v>
      </c>
      <c r="C71" s="12">
        <v>0</v>
      </c>
      <c r="D71" s="12">
        <v>0</v>
      </c>
      <c r="E71" s="13">
        <f>MAX(0,MIN(B71,$D$18-SUM($E$31:E70)))</f>
        <v>0</v>
      </c>
      <c r="F71" s="14">
        <f>MAX(0,MIN(B71-E71,$D$19-SUM($F$31:F70)))</f>
        <v>0</v>
      </c>
      <c r="G71" s="14">
        <f>MAX(0,MIN(B71-E71-F71,$D$20-SUM($G$31:G70)))</f>
        <v>0</v>
      </c>
      <c r="H71" s="14">
        <f t="shared" si="1"/>
        <v>0</v>
      </c>
      <c r="I71" s="12">
        <f t="shared" si="2"/>
        <v>0</v>
      </c>
    </row>
    <row r="72" spans="1:9" x14ac:dyDescent="0.35">
      <c r="B72" s="13">
        <v>0</v>
      </c>
      <c r="C72" s="12">
        <v>0</v>
      </c>
      <c r="D72" s="12">
        <v>0</v>
      </c>
      <c r="E72" s="13">
        <f>MAX(0,MIN(B72,$D$18-SUM($E$31:E71)))</f>
        <v>0</v>
      </c>
      <c r="F72" s="14">
        <f>MAX(0,MIN(B72-E72,$D$19-SUM($F$31:F71)))</f>
        <v>0</v>
      </c>
      <c r="G72" s="14">
        <f>MAX(0,MIN(B72-E72-F72,$D$20-SUM($G$31:G71)))</f>
        <v>0</v>
      </c>
      <c r="H72" s="14">
        <f t="shared" si="1"/>
        <v>0</v>
      </c>
      <c r="I72" s="12">
        <f t="shared" si="2"/>
        <v>0</v>
      </c>
    </row>
    <row r="73" spans="1:9" x14ac:dyDescent="0.35">
      <c r="B73" s="13">
        <v>0</v>
      </c>
      <c r="C73" s="12">
        <v>0</v>
      </c>
      <c r="D73" s="12">
        <v>0</v>
      </c>
      <c r="E73" s="13">
        <f>MAX(0,MIN(B73,$D$18-SUM($E$31:E72)))</f>
        <v>0</v>
      </c>
      <c r="F73" s="14">
        <f>MAX(0,MIN(B73-E73,$D$19-SUM($F$31:F72)))</f>
        <v>0</v>
      </c>
      <c r="G73" s="14">
        <f>MAX(0,MIN(B73-E73-F73,$D$20-SUM($G$31:G72)))</f>
        <v>0</v>
      </c>
      <c r="H73" s="14">
        <f t="shared" si="1"/>
        <v>0</v>
      </c>
      <c r="I73" s="12">
        <f t="shared" si="2"/>
        <v>0</v>
      </c>
    </row>
    <row r="74" spans="1:9" x14ac:dyDescent="0.35">
      <c r="B74" s="13">
        <v>0</v>
      </c>
      <c r="C74" s="12">
        <v>0</v>
      </c>
      <c r="D74" s="12">
        <v>0</v>
      </c>
      <c r="E74" s="13">
        <f>MAX(0,MIN(B74,$D$18-SUM($E$31:E73)))</f>
        <v>0</v>
      </c>
      <c r="F74" s="14">
        <f>MAX(0,MIN(B74-E74,$D$19-SUM($F$31:F73)))</f>
        <v>0</v>
      </c>
      <c r="G74" s="14">
        <f>MAX(0,MIN(B74-E74-F74,$D$20-SUM($G$31:G73)))</f>
        <v>0</v>
      </c>
      <c r="H74" s="14">
        <f t="shared" si="1"/>
        <v>0</v>
      </c>
      <c r="I74" s="12">
        <f t="shared" si="2"/>
        <v>0</v>
      </c>
    </row>
    <row r="75" spans="1:9" x14ac:dyDescent="0.35">
      <c r="B75" s="13">
        <v>0</v>
      </c>
      <c r="C75" s="12">
        <v>0</v>
      </c>
      <c r="D75" s="12">
        <v>0</v>
      </c>
      <c r="E75" s="13">
        <f>MAX(0,MIN(B75,$D$18-SUM($E$31:E74)))</f>
        <v>0</v>
      </c>
      <c r="F75" s="14">
        <f>MAX(0,MIN(B75-E75,$D$19-SUM($F$31:F74)))</f>
        <v>0</v>
      </c>
      <c r="G75" s="14">
        <f>MAX(0,MIN(B75-E75-F75,$D$20-SUM($G$31:G74)))</f>
        <v>0</v>
      </c>
      <c r="H75" s="14">
        <f t="shared" si="1"/>
        <v>0</v>
      </c>
      <c r="I75" s="12">
        <f t="shared" si="2"/>
        <v>0</v>
      </c>
    </row>
    <row r="76" spans="1:9" x14ac:dyDescent="0.35">
      <c r="B76" s="13">
        <v>0</v>
      </c>
      <c r="C76" s="12">
        <v>0</v>
      </c>
      <c r="D76" s="12">
        <v>0</v>
      </c>
      <c r="E76" s="13">
        <f>MAX(0,MIN(B76,$D$18-SUM($E$31:E75)))</f>
        <v>0</v>
      </c>
      <c r="F76" s="14">
        <f>MAX(0,MIN(B76-E76,$D$19-SUM($F$31:F75)))</f>
        <v>0</v>
      </c>
      <c r="G76" s="14">
        <f>MAX(0,MIN(B76-E76-F76,$D$20-SUM($G$31:G75)))</f>
        <v>0</v>
      </c>
      <c r="H76" s="14">
        <f t="shared" si="1"/>
        <v>0</v>
      </c>
      <c r="I76" s="12">
        <f t="shared" si="2"/>
        <v>0</v>
      </c>
    </row>
    <row r="77" spans="1:9" x14ac:dyDescent="0.35">
      <c r="B77" s="13">
        <v>0</v>
      </c>
      <c r="C77" s="12">
        <v>0</v>
      </c>
      <c r="D77" s="12">
        <v>0</v>
      </c>
      <c r="E77" s="13">
        <f>MAX(0,MIN(B77,$D$18-SUM($E$31:E76)))</f>
        <v>0</v>
      </c>
      <c r="F77" s="14">
        <f>MAX(0,MIN(B77-E77,$D$19-SUM($F$31:F76)))</f>
        <v>0</v>
      </c>
      <c r="G77" s="14">
        <f>MAX(0,MIN(B77-E77-F77,$D$20-SUM($G$31:G76)))</f>
        <v>0</v>
      </c>
      <c r="H77" s="14">
        <f t="shared" si="1"/>
        <v>0</v>
      </c>
      <c r="I77" s="12">
        <f t="shared" si="2"/>
        <v>0</v>
      </c>
    </row>
    <row r="78" spans="1:9" x14ac:dyDescent="0.35">
      <c r="B78" s="13">
        <v>0</v>
      </c>
      <c r="C78" s="12">
        <v>0</v>
      </c>
      <c r="D78" s="12">
        <v>0</v>
      </c>
      <c r="E78" s="13">
        <f>MAX(0,MIN(B78,$D$18-SUM($E$31:E77)))</f>
        <v>0</v>
      </c>
      <c r="F78" s="14">
        <f>MAX(0,MIN(B78-E78,$D$19-SUM($F$31:F77)))</f>
        <v>0</v>
      </c>
      <c r="G78" s="14">
        <f>MAX(0,MIN(B78-E78-F78,$D$20-SUM($G$31:G77)))</f>
        <v>0</v>
      </c>
      <c r="H78" s="14">
        <f t="shared" si="1"/>
        <v>0</v>
      </c>
      <c r="I78" s="12">
        <f t="shared" si="2"/>
        <v>0</v>
      </c>
    </row>
    <row r="79" spans="1:9" x14ac:dyDescent="0.35">
      <c r="A79" s="9" t="s">
        <v>34</v>
      </c>
      <c r="B79" s="9">
        <f>SUM(B32:B78)</f>
        <v>0</v>
      </c>
      <c r="C79" s="10">
        <f t="shared" ref="C79:I79" si="3">SUM(C32:C78)</f>
        <v>0</v>
      </c>
      <c r="D79" s="10">
        <f t="shared" si="3"/>
        <v>0</v>
      </c>
      <c r="E79" s="9">
        <f t="shared" si="3"/>
        <v>0</v>
      </c>
      <c r="F79" s="9">
        <f t="shared" si="3"/>
        <v>0</v>
      </c>
      <c r="G79" s="9">
        <f t="shared" si="3"/>
        <v>0</v>
      </c>
      <c r="H79" s="9">
        <f t="shared" si="3"/>
        <v>0</v>
      </c>
      <c r="I79" s="10">
        <f t="shared" si="3"/>
        <v>0</v>
      </c>
    </row>
  </sheetData>
  <sheetProtection algorithmName="SHA-512" hashValue="dK5ziqiHIdfFPL6OjEtLHcpdCRxeXwgS+JL7Gu/K24mSZuPUPUhTy9JJdhOMA73U4ptSIPalkK1/bOtbpFo3sw==" saltValue="kCT1QEYLe/IasIht2ig+ew==" spinCount="100000" sheet="1" objects="1" scenarios="1"/>
  <mergeCells count="12">
    <mergeCell ref="B13:C13"/>
    <mergeCell ref="B1:I1"/>
    <mergeCell ref="B4:I10"/>
    <mergeCell ref="B26:D26"/>
    <mergeCell ref="B12:I12"/>
    <mergeCell ref="B23:C23"/>
    <mergeCell ref="B21:C21"/>
    <mergeCell ref="B20:C20"/>
    <mergeCell ref="B19:C19"/>
    <mergeCell ref="B18:C18"/>
    <mergeCell ref="B15:C15"/>
    <mergeCell ref="B14:C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AA1ECCB923A848A78F6F383F5EF975" ma:contentTypeVersion="12" ma:contentTypeDescription="Create a new document." ma:contentTypeScope="" ma:versionID="5f85e8cb8528af400d2f2f821390f0eb">
  <xsd:schema xmlns:xsd="http://www.w3.org/2001/XMLSchema" xmlns:xs="http://www.w3.org/2001/XMLSchema" xmlns:p="http://schemas.microsoft.com/office/2006/metadata/properties" xmlns:ns2="15ff3d39-6e7b-4d70-9b7c-8d9fe85d0f29" xmlns:ns3="e7fbefa7-dbc5-4297-9a33-9a1e57867309" targetNamespace="http://schemas.microsoft.com/office/2006/metadata/properties" ma:root="true" ma:fieldsID="368bd2eb60f14eae09f6b9810ca9bc84" ns2:_="" ns3:_="">
    <xsd:import namespace="15ff3d39-6e7b-4d70-9b7c-8d9fe85d0f29"/>
    <xsd:import namespace="e7fbefa7-dbc5-4297-9a33-9a1e57867309"/>
    <xsd:element name="properties">
      <xsd:complexType>
        <xsd:sequence>
          <xsd:element name="documentManagement">
            <xsd:complexType>
              <xsd:all>
                <xsd:element ref="ns2:dlc_EmailBCC" minOccurs="0"/>
                <xsd:element ref="ns2:dlc_EmailCC" minOccurs="0"/>
                <xsd:element ref="ns2:dlc_EmailReceivedUTC" minOccurs="0"/>
                <xsd:element ref="ns2:dlc_EmailSentUTC" minOccurs="0"/>
                <xsd:element ref="ns2:dlc_EmailFrom" minOccurs="0"/>
                <xsd:element ref="ns2:dlc_EmailSubject" minOccurs="0"/>
                <xsd:element ref="ns2:dlc_EmailTo" minOccurs="0"/>
                <xsd:element ref="ns2:m347b32a6b7a4fc8a33b9427ab5a1e91" minOccurs="0"/>
                <xsd:element ref="ns2:TaxCatchAll" minOccurs="0"/>
                <xsd:element ref="ns2:TaxCatchAllLabel" minOccurs="0"/>
                <xsd:element ref="ns2:b73957d760b146dfa28d10de9f79c29f" minOccurs="0"/>
                <xsd:element ref="ns2:Historical_x0020_Importance" minOccurs="0"/>
                <xsd:element ref="ns2:Security_x0020_Classifica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f3d39-6e7b-4d70-9b7c-8d9fe85d0f29" elementFormDefault="qualified">
    <xsd:import namespace="http://schemas.microsoft.com/office/2006/documentManagement/types"/>
    <xsd:import namespace="http://schemas.microsoft.com/office/infopath/2007/PartnerControls"/>
    <xsd:element name="dlc_EmailBCC" ma:index="8" nillable="true" ma:displayName="BCC" ma:description="" ma:internalName="dlc_EmailBCC">
      <xsd:simpleType>
        <xsd:restriction base="dms:Note">
          <xsd:maxLength value="1024"/>
        </xsd:restriction>
      </xsd:simpleType>
    </xsd:element>
    <xsd:element name="dlc_EmailCC" ma:index="9" nillable="true" ma:displayName="CC" ma:description="" ma:internalName="dlc_EmailCC">
      <xsd:simpleType>
        <xsd:restriction base="dms:Note">
          <xsd:maxLength value="1024"/>
        </xsd:restriction>
      </xsd:simpleType>
    </xsd:element>
    <xsd:element name="dlc_EmailReceivedUTC" ma:index="10" nillable="true" ma:displayName="Date Received" ma:description="" ma:internalName="dlc_EmailReceivedUTC">
      <xsd:simpleType>
        <xsd:restriction base="dms:DateTime"/>
      </xsd:simpleType>
    </xsd:element>
    <xsd:element name="dlc_EmailSentUTC" ma:index="11" nillable="true" ma:displayName="Date Sent" ma:description="" ma:internalName="dlc_EmailSentUTC">
      <xsd:simpleType>
        <xsd:restriction base="dms:DateTime"/>
      </xsd:simpleType>
    </xsd:element>
    <xsd:element name="dlc_EmailFrom" ma:index="12" nillable="true" ma:displayName="From" ma:description="" ma:internalName="dlc_EmailFrom">
      <xsd:simpleType>
        <xsd:restriction base="dms:Text">
          <xsd:maxLength value="255"/>
        </xsd:restriction>
      </xsd:simpleType>
    </xsd:element>
    <xsd:element name="dlc_EmailSubject" ma:index="13" nillable="true" ma:displayName="Email Subject" ma:description="" ma:internalName="dlc_EmailSubject">
      <xsd:simpleType>
        <xsd:restriction base="dms:Note"/>
      </xsd:simpleType>
    </xsd:element>
    <xsd:element name="dlc_EmailTo" ma:index="14" nillable="true" ma:displayName="To" ma:description="" ma:internalName="dlc_EmailTo">
      <xsd:simpleType>
        <xsd:restriction base="dms:Note"/>
      </xsd:simpleType>
    </xsd:element>
    <xsd:element name="m347b32a6b7a4fc8a33b9427ab5a1e91" ma:index="15" nillable="true" ma:taxonomy="true" ma:internalName="m347b32a6b7a4fc8a33b9427ab5a1e91" ma:taxonomyFieldName="Custom_x0020_Tag" ma:displayName="Custom Tag" ma:readOnly="false" ma:default="" ma:fieldId="{6347b32a-6b7a-4fc8-a33b-9427ab5a1e91}" ma:sspId="5de26ec3-896b-4bef-bed1-ad194f885b2b" ma:termSetId="7dd9e908-8a29-4a69-b727-319e7a3b094b" ma:anchorId="00000000-0000-0000-0000-000000000000" ma:open="true" ma:isKeyword="false">
      <xsd:complexType>
        <xsd:sequence>
          <xsd:element ref="pc:Terms" minOccurs="0" maxOccurs="1"/>
        </xsd:sequence>
      </xsd:complexType>
    </xsd:element>
    <xsd:element name="TaxCatchAll" ma:index="16" nillable="true" ma:displayName="Taxonomy Catch All Column" ma:hidden="true" ma:list="{15df4b65-0a45-410f-9dde-a689dad2b77c}" ma:internalName="TaxCatchAll" ma:showField="CatchAllData" ma:web="8b0e8636-ff8a-4658-a661-5e5aef96f721">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15df4b65-0a45-410f-9dde-a689dad2b77c}" ma:internalName="TaxCatchAllLabel" ma:readOnly="true" ma:showField="CatchAllDataLabel" ma:web="8b0e8636-ff8a-4658-a661-5e5aef96f721">
      <xsd:complexType>
        <xsd:complexContent>
          <xsd:extension base="dms:MultiChoiceLookup">
            <xsd:sequence>
              <xsd:element name="Value" type="dms:Lookup" maxOccurs="unbounded" minOccurs="0" nillable="true"/>
            </xsd:sequence>
          </xsd:extension>
        </xsd:complexContent>
      </xsd:complexType>
    </xsd:element>
    <xsd:element name="b73957d760b146dfa28d10de9f79c29f" ma:index="19" nillable="true" ma:taxonomy="true" ma:internalName="b73957d760b146dfa28d10de9f79c29f" ma:taxonomyFieldName="Financial_x0020_Year" ma:displayName="Financial Year" ma:default="" ma:fieldId="{b73957d7-60b1-46df-a28d-10de9f79c29f}" ma:sspId="5de26ec3-896b-4bef-bed1-ad194f885b2b" ma:termSetId="ad0d7153-16bc-4f62-8559-37863dc2e057" ma:anchorId="00000000-0000-0000-0000-000000000000" ma:open="false" ma:isKeyword="false">
      <xsd:complexType>
        <xsd:sequence>
          <xsd:element ref="pc:Terms" minOccurs="0" maxOccurs="1"/>
        </xsd:sequence>
      </xsd:complexType>
    </xsd:element>
    <xsd:element name="Historical_x0020_Importance" ma:index="21" nillable="true" ma:displayName="Historical Importance" ma:default="0" ma:internalName="Historical_x0020_Importance">
      <xsd:simpleType>
        <xsd:restriction base="dms:Boolean"/>
      </xsd:simpleType>
    </xsd:element>
    <xsd:element name="Security_x0020_Classification" ma:index="22" nillable="true" ma:displayName="Security Classification" ma:default="Official" ma:format="Dropdown" ma:internalName="Security_x0020_Classification">
      <xsd:simpleType>
        <xsd:restriction base="dms:Choice">
          <xsd:enumeration value="Official Sensitive"/>
          <xsd:enumeration value="Official"/>
        </xsd:restriction>
      </xsd:simpleType>
    </xsd:element>
  </xsd:schema>
  <xsd:schema xmlns:xsd="http://www.w3.org/2001/XMLSchema" xmlns:xs="http://www.w3.org/2001/XMLSchema" xmlns:dms="http://schemas.microsoft.com/office/2006/documentManagement/types" xmlns:pc="http://schemas.microsoft.com/office/infopath/2007/PartnerControls" targetNamespace="e7fbefa7-dbc5-4297-9a33-9a1e57867309"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5de26ec3-896b-4bef-bed1-ad194f885b2b"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347b32a6b7a4fc8a33b9427ab5a1e91 xmlns="15ff3d39-6e7b-4d70-9b7c-8d9fe85d0f29">
      <Terms xmlns="http://schemas.microsoft.com/office/infopath/2007/PartnerControls"/>
    </m347b32a6b7a4fc8a33b9427ab5a1e91>
    <dlc_EmailTo xmlns="15ff3d39-6e7b-4d70-9b7c-8d9fe85d0f29" xsi:nil="true"/>
    <dlc_EmailSubject xmlns="15ff3d39-6e7b-4d70-9b7c-8d9fe85d0f29" xsi:nil="true"/>
    <TaxCatchAll xmlns="15ff3d39-6e7b-4d70-9b7c-8d9fe85d0f29" xsi:nil="true"/>
    <dlc_EmailCC xmlns="15ff3d39-6e7b-4d70-9b7c-8d9fe85d0f29" xsi:nil="true"/>
    <Historical_x0020_Importance xmlns="15ff3d39-6e7b-4d70-9b7c-8d9fe85d0f29">false</Historical_x0020_Importance>
    <dlc_EmailBCC xmlns="15ff3d39-6e7b-4d70-9b7c-8d9fe85d0f29" xsi:nil="true"/>
    <dlc_EmailFrom xmlns="15ff3d39-6e7b-4d70-9b7c-8d9fe85d0f29" xsi:nil="true"/>
    <b73957d760b146dfa28d10de9f79c29f xmlns="15ff3d39-6e7b-4d70-9b7c-8d9fe85d0f29">
      <Terms xmlns="http://schemas.microsoft.com/office/infopath/2007/PartnerControls"/>
    </b73957d760b146dfa28d10de9f79c29f>
    <lcf76f155ced4ddcb4097134ff3c332f xmlns="e7fbefa7-dbc5-4297-9a33-9a1e57867309">
      <Terms xmlns="http://schemas.microsoft.com/office/infopath/2007/PartnerControls"/>
    </lcf76f155ced4ddcb4097134ff3c332f>
    <dlc_EmailReceivedUTC xmlns="15ff3d39-6e7b-4d70-9b7c-8d9fe85d0f29" xsi:nil="true"/>
    <Security_x0020_Classification xmlns="15ff3d39-6e7b-4d70-9b7c-8d9fe85d0f29">Official</Security_x0020_Classification>
    <dlc_EmailSentUTC xmlns="15ff3d39-6e7b-4d70-9b7c-8d9fe85d0f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BF7A4A-F830-4612-A11A-6828C3001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f3d39-6e7b-4d70-9b7c-8d9fe85d0f29"/>
    <ds:schemaRef ds:uri="e7fbefa7-dbc5-4297-9a33-9a1e57867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7A1B4-18CE-4BE3-843A-49754CC1706E}">
  <ds:schemaRefs>
    <ds:schemaRef ds:uri="http://schemas.microsoft.com/office/2006/metadata/properties"/>
    <ds:schemaRef ds:uri="http://schemas.microsoft.com/office/infopath/2007/PartnerControls"/>
    <ds:schemaRef ds:uri="15ff3d39-6e7b-4d70-9b7c-8d9fe85d0f29"/>
    <ds:schemaRef ds:uri="e7fbefa7-dbc5-4297-9a33-9a1e57867309"/>
  </ds:schemaRefs>
</ds:datastoreItem>
</file>

<file path=customXml/itemProps3.xml><?xml version="1.0" encoding="utf-8"?>
<ds:datastoreItem xmlns:ds="http://schemas.openxmlformats.org/officeDocument/2006/customXml" ds:itemID="{6F387914-95A9-4B27-BBDE-EDE23151730C}">
  <ds:schemaRefs>
    <ds:schemaRef ds:uri="http://schemas.microsoft.com/sharepoint/v3/contenttype/forms"/>
  </ds:schemaRefs>
</ds:datastoreItem>
</file>

<file path=docMetadata/LabelInfo.xml><?xml version="1.0" encoding="utf-8"?>
<clbl:labelList xmlns:clbl="http://schemas.microsoft.com/office/2020/mipLabelMetadata">
  <clbl:label id="{f0c28fc3-7798-4269-87f4-d58050cd53cb}" enabled="1" method="Privileged" siteId="{28b782fb-41e1-48ea-bfc3-ad7558ce71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Data-Inputs</vt:lpstr>
      <vt:lpstr>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Ged Hiscoke</dc:creator>
  <cp:keywords/>
  <dc:description/>
  <cp:lastModifiedBy>Peter Mccreesh</cp:lastModifiedBy>
  <cp:revision/>
  <dcterms:created xsi:type="dcterms:W3CDTF">2015-06-05T18:17:20Z</dcterms:created>
  <dcterms:modified xsi:type="dcterms:W3CDTF">2026-07-15T14:39:17Z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0x0101001DAA1ECCB923A848A78F6F383F5EF975</vt:lpwstr>
  </property>
  <property fmtid="{D5CDD505-2E9C-101B-9397-08002B2CF9AE}" pid="3" name="MediaServiceImageTags">
    <vt:lpwstr/>
  </property>
  <property fmtid="{D5CDD505-2E9C-101B-9397-08002B2CF9AE}" pid="4" name="Financial_x0020_Year">
    <vt:lpwstr/>
  </property>
  <property fmtid="{D5CDD505-2E9C-101B-9397-08002B2CF9AE}" pid="5" name="Custom_x0020_Tag">
    <vt:lpwstr/>
  </property>
  <property fmtid="{D5CDD505-2E9C-101B-9397-08002B2CF9AE}" pid="6" name="Custom Tag">
    <vt:lpwstr/>
  </property>
  <property fmtid="{D5CDD505-2E9C-101B-9397-08002B2CF9AE}" pid="7" name="Financial Year">
    <vt:lpwstr/>
  </property>
</Properties>
</file>