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https://aicpa-my.sharepoint.com/personal/scox_aicpa_org/Documents/Samantha/NFP/Resources/Final/"/>
    </mc:Choice>
  </mc:AlternateContent>
  <xr:revisionPtr revIDLastSave="0" documentId="8_{6975F54C-AAEA-4E2E-B28D-5C78845BBB52}" xr6:coauthVersionLast="47" xr6:coauthVersionMax="47" xr10:uidLastSave="{00000000-0000-0000-0000-000000000000}"/>
  <bookViews>
    <workbookView xWindow="28680" yWindow="-120" windowWidth="29040" windowHeight="15720" firstSheet="1" activeTab="1" xr2:uid="{00000000-000D-0000-FFFF-FFFF00000000}"/>
  </bookViews>
  <sheets>
    <sheet name="Instructions" sheetId="2" state="hidden" r:id="rId1"/>
    <sheet name="Debt" sheetId="1" r:id="rId2"/>
  </sheets>
  <definedNames>
    <definedName name="_Regression_Int" localSheetId="1" hidden="1">1</definedName>
    <definedName name="Print_Area_MI" localSheetId="1">Debt!$A$4:$S$16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1" l="1"/>
  <c r="D83" i="1"/>
  <c r="D85" i="1" s="1"/>
  <c r="D87" i="1" s="1"/>
  <c r="D37" i="1"/>
  <c r="D36" i="1"/>
  <c r="D34" i="1"/>
  <c r="D47" i="1"/>
  <c r="D35" i="1"/>
  <c r="J38" i="1"/>
  <c r="J37" i="1"/>
  <c r="J36" i="1"/>
  <c r="J35" i="1"/>
  <c r="J34" i="1"/>
  <c r="J33" i="1"/>
  <c r="D88" i="1"/>
  <c r="D89" i="1" l="1"/>
  <c r="D62" i="1"/>
  <c r="D64" i="1" s="1"/>
  <c r="S18" i="1"/>
  <c r="F21" i="1"/>
  <c r="H19" i="1"/>
  <c r="H42" i="1" s="1"/>
  <c r="H18" i="1"/>
  <c r="H36" i="1" s="1"/>
  <c r="F29" i="1" l="1"/>
  <c r="H17" i="1"/>
  <c r="D52" i="1" s="1"/>
  <c r="H37" i="1"/>
  <c r="H35" i="1"/>
  <c r="H27" i="1"/>
  <c r="S14" i="1"/>
  <c r="M14" i="1"/>
  <c r="K27" i="1" l="1"/>
  <c r="H41" i="1"/>
  <c r="H20" i="1"/>
  <c r="D54" i="1" s="1"/>
  <c r="M21" i="1"/>
  <c r="D45" i="1" s="1"/>
  <c r="D39" i="1"/>
  <c r="D38" i="1"/>
  <c r="O21" i="1"/>
  <c r="J21" i="1"/>
  <c r="G21" i="1"/>
  <c r="G29" i="1" s="1"/>
  <c r="E21" i="1"/>
  <c r="E29" i="1" s="1"/>
  <c r="D21" i="1"/>
  <c r="D29" i="1" s="1"/>
  <c r="H15" i="1"/>
  <c r="U15" i="1" s="1"/>
  <c r="H16" i="1"/>
  <c r="S15" i="1"/>
  <c r="S16" i="1"/>
  <c r="J29" i="1" l="1"/>
  <c r="H34" i="1"/>
  <c r="H40" i="1" s="1"/>
  <c r="H43" i="1" s="1"/>
  <c r="U16" i="1"/>
  <c r="K16" i="1"/>
  <c r="K15" i="1"/>
  <c r="Q21" i="1"/>
  <c r="H21" i="1"/>
  <c r="H29" i="1" s="1"/>
  <c r="D33" i="1" s="1"/>
  <c r="S21" i="1"/>
  <c r="D46" i="1" s="1"/>
  <c r="D48" i="1" s="1"/>
  <c r="H44" i="1" l="1"/>
  <c r="K21" i="1"/>
  <c r="K29" i="1" s="1"/>
  <c r="D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Jennifer Casacchia</author>
    <author>Tele35927</author>
  </authors>
  <commentList>
    <comment ref="A5" authorId="0" shapeId="0" xr:uid="{2AFAD735-642D-498A-9F1E-9D6D25EA974F}">
      <text>
        <r>
          <rPr>
            <b/>
            <sz val="9"/>
            <color indexed="81"/>
            <rFont val="Tahoma"/>
            <family val="2"/>
          </rPr>
          <t>NOTE:</t>
        </r>
        <r>
          <rPr>
            <sz val="9"/>
            <color indexed="81"/>
            <rFont val="Tahoma"/>
            <family val="2"/>
          </rPr>
          <t xml:space="preserve">
Edit procedures as considered necessary if certain procedures are/are not performed.</t>
        </r>
      </text>
    </comment>
    <comment ref="Q13" authorId="1" shapeId="0" xr:uid="{00000000-0006-0000-0100-000001000000}">
      <text>
        <r>
          <rPr>
            <b/>
            <sz val="9"/>
            <color indexed="81"/>
            <rFont val="Tahoma"/>
            <family val="2"/>
          </rPr>
          <t xml:space="preserve">Input as negative
</t>
        </r>
        <r>
          <rPr>
            <sz val="9"/>
            <color indexed="81"/>
            <rFont val="Tahoma"/>
            <family val="2"/>
          </rPr>
          <t xml:space="preserve">
</t>
        </r>
      </text>
    </comment>
  </commentList>
</comments>
</file>

<file path=xl/sharedStrings.xml><?xml version="1.0" encoding="utf-8"?>
<sst xmlns="http://schemas.openxmlformats.org/spreadsheetml/2006/main" count="141" uniqueCount="112">
  <si>
    <t xml:space="preserve">      A C C R U E D   I N T E R E S T  P A Y A B L E  </t>
  </si>
  <si>
    <t>Beginning</t>
  </si>
  <si>
    <t>Ending</t>
  </si>
  <si>
    <t>Note</t>
  </si>
  <si>
    <t>Balance</t>
  </si>
  <si>
    <t xml:space="preserve">    A L L O C A T I O N</t>
  </si>
  <si>
    <t>Interest</t>
  </si>
  <si>
    <t>Description</t>
  </si>
  <si>
    <t>Borrowings</t>
  </si>
  <si>
    <t>Repayments</t>
  </si>
  <si>
    <t>Short-term</t>
  </si>
  <si>
    <t>Long-term</t>
  </si>
  <si>
    <t>Expense</t>
  </si>
  <si>
    <t>Paid</t>
  </si>
  <si>
    <t xml:space="preserve"> </t>
  </si>
  <si>
    <t>Rate Per Note</t>
  </si>
  <si>
    <t>Change in Debt</t>
  </si>
  <si>
    <t xml:space="preserve">Due in: </t>
  </si>
  <si>
    <t>20x1</t>
  </si>
  <si>
    <t>20x2</t>
  </si>
  <si>
    <t>20x3</t>
  </si>
  <si>
    <t>20x4</t>
  </si>
  <si>
    <t>20x5</t>
  </si>
  <si>
    <t>Thereafter</t>
  </si>
  <si>
    <t>Cash Flow Statement Information</t>
  </si>
  <si>
    <t>Note borrowings</t>
  </si>
  <si>
    <t>Note repayments</t>
  </si>
  <si>
    <t>Line of credit borrowings</t>
  </si>
  <si>
    <t>Line of credit repayments</t>
  </si>
  <si>
    <t>Proof (should be zero)</t>
  </si>
  <si>
    <t>Add: prior-year accrued interest expense</t>
  </si>
  <si>
    <t>Less: current-year accrued interest expense</t>
  </si>
  <si>
    <t>Interest %</t>
  </si>
  <si>
    <t>Recalculation</t>
  </si>
  <si>
    <t xml:space="preserve">  N O T E S  P A Y A B L E</t>
  </si>
  <si>
    <t>Purpose:</t>
  </si>
  <si>
    <t>Procedure:</t>
  </si>
  <si>
    <t>Conclusion:</t>
  </si>
  <si>
    <t>No exceptions noted, long-term debt appears properly stated at XX/XX/20XX.</t>
  </si>
  <si>
    <t>[Date]</t>
  </si>
  <si>
    <t>This content has been developed by the AICPA Not-for-Profit Section Advisory Council and staff to serve as a nonauthoritative discussion and illustration of key issues encountered by auditors of not-for-profit entities and is intended to be used to analyze certain accounting transactions and balances that are common to not-for-profit entities. Prior to utilizing this tool, practitioners should determine that it is appropriate for the circumstances of the engagement and when used in conjunction with their established methodology and professional standards. Completion of this form or series of forms does not constitute a complete audit engagement. This document is for illustrative purposes only and has not been approved, disapproved, or otherwise acted on by a senior technical committee of the AICPA.</t>
  </si>
  <si>
    <t>DEBT ISSUANCE COSTS</t>
  </si>
  <si>
    <t>Additions</t>
  </si>
  <si>
    <t>Amortization</t>
  </si>
  <si>
    <t>TOTAL LONG-TERM DEBT, NET</t>
  </si>
  <si>
    <t>Tied to GL, inquiring of client for any material differences. Confirmed outstanding debt and related terms with financial institution. Assessed reasonableness of interest expense and considered whether imputed interest is applicable.</t>
  </si>
  <si>
    <t>Note Payable 1</t>
  </si>
  <si>
    <t>Note Payable 2</t>
  </si>
  <si>
    <t>Average debt balance</t>
  </si>
  <si>
    <t>Imputed interest</t>
  </si>
  <si>
    <t>Line of credit 1</t>
  </si>
  <si>
    <t>prime +2%</t>
  </si>
  <si>
    <t>Note to readers:</t>
  </si>
  <si>
    <t>Note Payable 4 (discount for interest-free rate)</t>
  </si>
  <si>
    <t>See interest-free loan calculation</t>
  </si>
  <si>
    <t>Terms: an interest-free loan of $200,000, due at the end of three years. The purpose of the loan is to pay operating expenses and the appropriate imputed market rate of interest is 6%.</t>
  </si>
  <si>
    <t>Face amount of note</t>
  </si>
  <si>
    <t>Discount and contribution revenue</t>
  </si>
  <si>
    <t>Measurement (present value using market rate)</t>
  </si>
  <si>
    <t>Note Payable 4 (interest-free term loan)</t>
  </si>
  <si>
    <t>Note Payable 3 (interest-free demand loan)</t>
  </si>
  <si>
    <t>Cash payments for interest</t>
  </si>
  <si>
    <t>Total Interest Expense (agree to GL)</t>
  </si>
  <si>
    <t>Subtotal</t>
  </si>
  <si>
    <t>See imputed interest calculation</t>
  </si>
  <si>
    <t>To document testing of completeness and valuation of debt accounts, prepare related financial statement disclosures, and determine the reasonableness of recorded interest.</t>
  </si>
  <si>
    <t>See line of credit interest calculation</t>
  </si>
  <si>
    <t>Interest-free demand loan: Imputed interest calculation</t>
  </si>
  <si>
    <t>Debt Maturity Note Disclosure Information</t>
  </si>
  <si>
    <t>Because client has not reported interest expense and contribution revenue for the loan, there is a potential adjustment.</t>
  </si>
  <si>
    <t>Line of Credit 1: Line of credit interest calculation</t>
  </si>
  <si>
    <t>January</t>
  </si>
  <si>
    <t>February</t>
  </si>
  <si>
    <t>March</t>
  </si>
  <si>
    <t>April</t>
  </si>
  <si>
    <t>May</t>
  </si>
  <si>
    <t>June</t>
  </si>
  <si>
    <t>July</t>
  </si>
  <si>
    <t>August</t>
  </si>
  <si>
    <t>September</t>
  </si>
  <si>
    <t>October</t>
  </si>
  <si>
    <t>November</t>
  </si>
  <si>
    <t>December</t>
  </si>
  <si>
    <t>Number of months</t>
  </si>
  <si>
    <t>Average balance</t>
  </si>
  <si>
    <t>Average rate during the year</t>
  </si>
  <si>
    <t>Estimated interest expense</t>
  </si>
  <si>
    <t>Recognized interest expense</t>
  </si>
  <si>
    <t>Difference to be explained or passed</t>
  </si>
  <si>
    <t>Collateral Note Disclosure Information</t>
  </si>
  <si>
    <t>{describe}</t>
  </si>
  <si>
    <t xml:space="preserve">Number </t>
  </si>
  <si>
    <t xml:space="preserve">Obtained supporting documentation from client regarding all long-term debt and created rollforward below. </t>
  </si>
  <si>
    <t>(Should agree to SOFP)</t>
  </si>
  <si>
    <t>Payments for debt issue costs</t>
  </si>
  <si>
    <t>n/a</t>
  </si>
  <si>
    <t>Confirmation</t>
  </si>
  <si>
    <t>Maturity</t>
  </si>
  <si>
    <t>Date</t>
  </si>
  <si>
    <t>XX/XX/20XX</t>
  </si>
  <si>
    <t>less: Interest element</t>
  </si>
  <si>
    <t>XX/XX/20X1</t>
  </si>
  <si>
    <t xml:space="preserve">Note Payable 2 </t>
  </si>
  <si>
    <t>Note:  In this case, straight-line amortization is not significantly different from effective interest rate.</t>
  </si>
  <si>
    <t>Adjust operating cash flows: noncash interest</t>
  </si>
  <si>
    <r>
      <t xml:space="preserve">Note Payable 4 below is based on paragraph 5.171 of the AICPA Accounting and Auditing Guide, </t>
    </r>
    <r>
      <rPr>
        <i/>
        <sz val="12"/>
        <rFont val="Calibri"/>
        <family val="2"/>
        <scheme val="minor"/>
      </rPr>
      <t>Not-for-Profit Entities.</t>
    </r>
  </si>
  <si>
    <t>Note Payable 4: Interest-free term loan calculation</t>
  </si>
  <si>
    <t>Less: noncash interest (amortization of discount and issuance costs)</t>
  </si>
  <si>
    <t>less: Unamortized issuance costs</t>
  </si>
  <si>
    <r>
      <rPr>
        <i/>
        <sz val="12"/>
        <rFont val="Calibri"/>
        <family val="2"/>
        <scheme val="minor"/>
      </rPr>
      <t>I</t>
    </r>
    <r>
      <rPr>
        <sz val="12"/>
        <rFont val="Calibri"/>
        <family val="2"/>
        <scheme val="minor"/>
      </rPr>
      <t>nterest rate (incremental borrowing rate at loan origination)</t>
    </r>
  </si>
  <si>
    <t>The use of the effective interest method changes the characterization of the cash receipt of $200,000 to a loan of $167,924 and a cash contribution of $32,076 for purposes of the statement of cash flows.</t>
  </si>
  <si>
    <t>Illustrative sample workpaper documentation for audit analysis related to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</si>
</sst>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0.0%"/>
    <numFmt numFmtId="165" formatCode="m/d/yy"/>
    <numFmt numFmtId="166" formatCode="_(* #,##0_);_(* \(#,##0\);_(* &quot;-&quot;??_);_(@_)"/>
  </numFmts>
  <fonts count="12" x14ac:knownFonts="1">
    <font>
      <sz val="10"/>
      <name val="Courier"/>
    </font>
    <font>
      <sz val="10"/>
      <name val="Courier"/>
    </font>
    <font>
      <sz val="9"/>
      <color indexed="81"/>
      <name val="Tahoma"/>
      <family val="2"/>
    </font>
    <font>
      <b/>
      <sz val="9"/>
      <color indexed="81"/>
      <name val="Tahoma"/>
      <family val="2"/>
    </font>
    <font>
      <sz val="12"/>
      <name val="Calibri"/>
      <family val="2"/>
      <scheme val="minor"/>
    </font>
    <font>
      <b/>
      <sz val="12"/>
      <name val="Calibri"/>
      <family val="2"/>
      <scheme val="minor"/>
    </font>
    <font>
      <b/>
      <sz val="12"/>
      <color indexed="10"/>
      <name val="Calibri"/>
      <family val="2"/>
      <scheme val="minor"/>
    </font>
    <font>
      <b/>
      <sz val="12"/>
      <color indexed="12"/>
      <name val="Calibri"/>
      <family val="2"/>
      <scheme val="minor"/>
    </font>
    <font>
      <i/>
      <sz val="12"/>
      <name val="Calibri"/>
      <family val="2"/>
      <scheme val="minor"/>
    </font>
    <font>
      <b/>
      <u/>
      <sz val="12"/>
      <name val="Calibri"/>
      <family val="2"/>
      <scheme val="minor"/>
    </font>
    <font>
      <b/>
      <sz val="14"/>
      <name val="Calibri"/>
      <family val="2"/>
      <scheme val="minor"/>
    </font>
    <font>
      <sz val="14"/>
      <name val="Calibri"/>
      <family val="2"/>
      <scheme val="minor"/>
    </font>
  </fonts>
  <fills count="2">
    <fill>
      <patternFill patternType="none"/>
    </fill>
    <fill>
      <patternFill patternType="gray125"/>
    </fill>
  </fills>
  <borders count="5">
    <border>
      <left/>
      <right/>
      <top/>
      <bottom/>
      <diagonal/>
    </border>
    <border>
      <left/>
      <right/>
      <top/>
      <bottom style="medium">
        <color indexed="64"/>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s>
  <cellStyleXfs count="3">
    <xf numFmtId="39" fontId="0" fillId="0" borderId="0"/>
    <xf numFmtId="43" fontId="1" fillId="0" borderId="0" applyFont="0" applyFill="0" applyBorder="0" applyAlignment="0" applyProtection="0"/>
    <xf numFmtId="9" fontId="1" fillId="0" borderId="0" applyFont="0" applyFill="0" applyBorder="0" applyAlignment="0" applyProtection="0"/>
  </cellStyleXfs>
  <cellXfs count="84">
    <xf numFmtId="39" fontId="0" fillId="0" borderId="0" xfId="0"/>
    <xf numFmtId="39" fontId="4" fillId="0" borderId="0" xfId="0" applyFont="1"/>
    <xf numFmtId="39" fontId="5" fillId="0" borderId="0" xfId="0" applyFont="1"/>
    <xf numFmtId="39" fontId="4" fillId="0" borderId="0" xfId="0" applyFont="1" applyAlignment="1">
      <alignment horizontal="left"/>
    </xf>
    <xf numFmtId="166" fontId="4" fillId="0" borderId="0" xfId="1" applyNumberFormat="1" applyFont="1" applyFill="1" applyProtection="1"/>
    <xf numFmtId="166" fontId="6" fillId="0" borderId="0" xfId="1" applyNumberFormat="1" applyFont="1" applyFill="1" applyProtection="1"/>
    <xf numFmtId="166" fontId="4" fillId="0" borderId="0" xfId="1" applyNumberFormat="1" applyFont="1" applyFill="1"/>
    <xf numFmtId="166" fontId="7" fillId="0" borderId="0" xfId="1" applyNumberFormat="1" applyFont="1" applyFill="1" applyAlignment="1">
      <alignment horizontal="right"/>
    </xf>
    <xf numFmtId="166" fontId="6" fillId="0" borderId="0" xfId="1" applyNumberFormat="1" applyFont="1" applyFill="1" applyAlignment="1" applyProtection="1">
      <alignment horizontal="right"/>
    </xf>
    <xf numFmtId="37" fontId="6" fillId="0" borderId="0" xfId="0" applyNumberFormat="1" applyFont="1"/>
    <xf numFmtId="10" fontId="4" fillId="0" borderId="0" xfId="2" applyNumberFormat="1" applyFont="1" applyFill="1"/>
    <xf numFmtId="10" fontId="4" fillId="0" borderId="0" xfId="2" applyNumberFormat="1" applyFont="1" applyFill="1" applyAlignment="1">
      <alignment horizontal="right"/>
    </xf>
    <xf numFmtId="10" fontId="4" fillId="0" borderId="0" xfId="2" applyNumberFormat="1" applyFont="1" applyFill="1" applyAlignment="1">
      <alignment horizontal="center"/>
    </xf>
    <xf numFmtId="39" fontId="6" fillId="0" borderId="0" xfId="0" applyFont="1"/>
    <xf numFmtId="166" fontId="7" fillId="0" borderId="0" xfId="1" applyNumberFormat="1" applyFont="1" applyFill="1" applyAlignment="1" applyProtection="1">
      <alignment horizontal="right"/>
    </xf>
    <xf numFmtId="164" fontId="4" fillId="0" borderId="0" xfId="2" applyNumberFormat="1" applyFont="1" applyFill="1" applyAlignment="1">
      <alignment horizontal="center"/>
    </xf>
    <xf numFmtId="166" fontId="4" fillId="0" borderId="2" xfId="1" applyNumberFormat="1" applyFont="1" applyFill="1" applyBorder="1" applyProtection="1"/>
    <xf numFmtId="166" fontId="4" fillId="0" borderId="0" xfId="1" applyNumberFormat="1" applyFont="1" applyFill="1" applyBorder="1" applyProtection="1"/>
    <xf numFmtId="37" fontId="4" fillId="0" borderId="0" xfId="0" applyNumberFormat="1" applyFont="1"/>
    <xf numFmtId="43" fontId="4" fillId="0" borderId="0" xfId="1" applyFont="1" applyFill="1" applyAlignment="1" applyProtection="1">
      <alignment horizontal="right"/>
    </xf>
    <xf numFmtId="43" fontId="4" fillId="0" borderId="0" xfId="1" applyFont="1" applyFill="1"/>
    <xf numFmtId="43" fontId="6" fillId="0" borderId="0" xfId="1" applyFont="1" applyFill="1" applyAlignment="1" applyProtection="1">
      <alignment horizontal="right"/>
    </xf>
    <xf numFmtId="43" fontId="4" fillId="0" borderId="0" xfId="1" applyFont="1" applyFill="1" applyBorder="1"/>
    <xf numFmtId="43" fontId="7" fillId="0" borderId="0" xfId="1" applyFont="1" applyFill="1" applyAlignment="1" applyProtection="1">
      <alignment horizontal="center"/>
    </xf>
    <xf numFmtId="43" fontId="6" fillId="0" borderId="0" xfId="1" applyFont="1" applyFill="1" applyAlignment="1" applyProtection="1">
      <alignment horizontal="center"/>
    </xf>
    <xf numFmtId="37" fontId="7" fillId="0" borderId="0" xfId="0" applyNumberFormat="1" applyFont="1"/>
    <xf numFmtId="39" fontId="5" fillId="0" borderId="1" xfId="0" applyFont="1" applyBorder="1"/>
    <xf numFmtId="39" fontId="4" fillId="0" borderId="1" xfId="0" applyFont="1" applyBorder="1"/>
    <xf numFmtId="40" fontId="4" fillId="0" borderId="0" xfId="1" applyNumberFormat="1" applyFont="1" applyFill="1" applyProtection="1"/>
    <xf numFmtId="43" fontId="4" fillId="0" borderId="0" xfId="1" applyFont="1" applyFill="1" applyProtection="1"/>
    <xf numFmtId="39" fontId="7" fillId="0" borderId="0" xfId="0" applyFont="1" applyAlignment="1">
      <alignment horizontal="right"/>
    </xf>
    <xf numFmtId="166" fontId="4" fillId="0" borderId="0" xfId="1" applyNumberFormat="1" applyFont="1" applyFill="1" applyBorder="1" applyAlignment="1">
      <alignment horizontal="center"/>
    </xf>
    <xf numFmtId="37" fontId="5" fillId="0" borderId="0" xfId="0" applyNumberFormat="1" applyFont="1" applyAlignment="1">
      <alignment horizontal="center"/>
    </xf>
    <xf numFmtId="166" fontId="4" fillId="0" borderId="2" xfId="1" applyNumberFormat="1" applyFont="1" applyFill="1" applyBorder="1"/>
    <xf numFmtId="43" fontId="4" fillId="0" borderId="0" xfId="0" applyNumberFormat="1" applyFont="1"/>
    <xf numFmtId="43" fontId="7" fillId="0" borderId="0" xfId="0" applyNumberFormat="1" applyFont="1" applyAlignment="1">
      <alignment horizontal="center"/>
    </xf>
    <xf numFmtId="166" fontId="4" fillId="0" borderId="4" xfId="1" applyNumberFormat="1" applyFont="1" applyFill="1" applyBorder="1"/>
    <xf numFmtId="166" fontId="4" fillId="0" borderId="4" xfId="1" applyNumberFormat="1" applyFont="1" applyFill="1" applyBorder="1" applyProtection="1"/>
    <xf numFmtId="39" fontId="4" fillId="0" borderId="1" xfId="0" applyFont="1" applyBorder="1" applyAlignment="1">
      <alignment horizontal="left"/>
    </xf>
    <xf numFmtId="37" fontId="4" fillId="0" borderId="0" xfId="0" applyNumberFormat="1" applyFont="1" applyAlignment="1">
      <alignment horizontal="center"/>
    </xf>
    <xf numFmtId="39" fontId="5" fillId="0" borderId="0" xfId="0" applyFont="1" applyAlignment="1">
      <alignment horizontal="center"/>
    </xf>
    <xf numFmtId="39" fontId="5" fillId="0" borderId="1" xfId="0" applyFont="1" applyBorder="1" applyAlignment="1">
      <alignment horizontal="center"/>
    </xf>
    <xf numFmtId="39" fontId="6" fillId="0" borderId="1" xfId="0" applyFont="1" applyBorder="1" applyAlignment="1">
      <alignment horizontal="right"/>
    </xf>
    <xf numFmtId="165" fontId="5" fillId="0" borderId="1" xfId="0" quotePrefix="1" applyNumberFormat="1" applyFont="1" applyBorder="1" applyAlignment="1">
      <alignment horizontal="center"/>
    </xf>
    <xf numFmtId="39" fontId="5" fillId="0" borderId="1" xfId="0" quotePrefix="1" applyFont="1" applyBorder="1" applyAlignment="1">
      <alignment horizontal="left"/>
    </xf>
    <xf numFmtId="39" fontId="5" fillId="0" borderId="1" xfId="0" applyFont="1" applyBorder="1" applyAlignment="1">
      <alignment horizontal="left"/>
    </xf>
    <xf numFmtId="37" fontId="4" fillId="0" borderId="0" xfId="0" applyNumberFormat="1" applyFont="1" applyAlignment="1">
      <alignment horizontal="right"/>
    </xf>
    <xf numFmtId="40" fontId="4" fillId="0" borderId="0" xfId="1" applyNumberFormat="1" applyFont="1" applyFill="1" applyBorder="1"/>
    <xf numFmtId="37" fontId="6" fillId="0" borderId="0" xfId="0" quotePrefix="1" applyNumberFormat="1" applyFont="1"/>
    <xf numFmtId="39" fontId="4" fillId="0" borderId="0" xfId="0" applyFont="1" applyAlignment="1">
      <alignment horizontal="center"/>
    </xf>
    <xf numFmtId="37" fontId="5" fillId="0" borderId="0" xfId="0" applyNumberFormat="1" applyFont="1"/>
    <xf numFmtId="43" fontId="5" fillId="0" borderId="0" xfId="1" applyFont="1" applyFill="1" applyBorder="1"/>
    <xf numFmtId="39" fontId="4" fillId="0" borderId="0" xfId="0" applyFont="1" applyAlignment="1">
      <alignment horizontal="right"/>
    </xf>
    <xf numFmtId="43" fontId="4" fillId="0" borderId="0" xfId="1" applyFont="1" applyFill="1" applyBorder="1" applyAlignment="1">
      <alignment horizontal="right"/>
    </xf>
    <xf numFmtId="37" fontId="6" fillId="0" borderId="0" xfId="0" applyNumberFormat="1" applyFont="1" applyAlignment="1">
      <alignment horizontal="right"/>
    </xf>
    <xf numFmtId="10" fontId="4" fillId="0" borderId="0" xfId="2" applyNumberFormat="1" applyFont="1" applyFill="1" applyBorder="1" applyAlignment="1">
      <alignment horizontal="center"/>
    </xf>
    <xf numFmtId="37" fontId="5" fillId="0" borderId="0" xfId="0" applyNumberFormat="1" applyFont="1" applyAlignment="1">
      <alignment horizontal="left"/>
    </xf>
    <xf numFmtId="39" fontId="8" fillId="0" borderId="0" xfId="0" applyFont="1"/>
    <xf numFmtId="166" fontId="4" fillId="0" borderId="3" xfId="1" applyNumberFormat="1" applyFont="1" applyFill="1" applyBorder="1"/>
    <xf numFmtId="166" fontId="4" fillId="0" borderId="0" xfId="1" applyNumberFormat="1" applyFont="1" applyFill="1" applyBorder="1" applyAlignment="1" applyProtection="1"/>
    <xf numFmtId="39" fontId="5" fillId="0" borderId="0" xfId="0" applyFont="1" applyAlignment="1">
      <alignment horizontal="left" wrapText="1"/>
    </xf>
    <xf numFmtId="39" fontId="5" fillId="0" borderId="1" xfId="0" quotePrefix="1" applyFont="1" applyBorder="1" applyAlignment="1">
      <alignment horizontal="center"/>
    </xf>
    <xf numFmtId="37" fontId="5" fillId="0" borderId="1" xfId="0" applyNumberFormat="1" applyFont="1" applyBorder="1" applyAlignment="1">
      <alignment horizontal="center"/>
    </xf>
    <xf numFmtId="37" fontId="4" fillId="0" borderId="2" xfId="0" applyNumberFormat="1" applyFont="1" applyBorder="1"/>
    <xf numFmtId="166" fontId="5" fillId="0" borderId="0" xfId="1" applyNumberFormat="1" applyFont="1" applyFill="1" applyAlignment="1">
      <alignment horizontal="center"/>
    </xf>
    <xf numFmtId="166" fontId="5" fillId="0" borderId="0" xfId="1" applyNumberFormat="1" applyFont="1" applyFill="1" applyAlignment="1">
      <alignment horizontal="right"/>
    </xf>
    <xf numFmtId="37" fontId="4" fillId="0" borderId="4" xfId="0" applyNumberFormat="1" applyFont="1" applyBorder="1"/>
    <xf numFmtId="37" fontId="9" fillId="0" borderId="0" xfId="0" applyNumberFormat="1" applyFont="1"/>
    <xf numFmtId="166" fontId="4" fillId="0" borderId="0" xfId="1" applyNumberFormat="1" applyFont="1" applyFill="1" applyBorder="1"/>
    <xf numFmtId="39" fontId="9" fillId="0" borderId="0" xfId="0" applyFont="1"/>
    <xf numFmtId="39" fontId="5" fillId="0" borderId="0" xfId="0" applyFont="1" applyAlignment="1">
      <alignment horizontal="left"/>
    </xf>
    <xf numFmtId="39" fontId="4" fillId="0" borderId="0" xfId="0" quotePrefix="1" applyFont="1" applyAlignment="1">
      <alignment horizontal="left"/>
    </xf>
    <xf numFmtId="39" fontId="4" fillId="0" borderId="0" xfId="0" applyFont="1" applyAlignment="1">
      <alignment horizontal="left" wrapText="1"/>
    </xf>
    <xf numFmtId="37" fontId="4" fillId="0" borderId="3" xfId="0" applyNumberFormat="1" applyFont="1" applyBorder="1" applyAlignment="1">
      <alignment horizontal="center"/>
    </xf>
    <xf numFmtId="37" fontId="4" fillId="0" borderId="3" xfId="0" applyNumberFormat="1" applyFont="1" applyBorder="1"/>
    <xf numFmtId="10" fontId="4" fillId="0" borderId="3" xfId="2" applyNumberFormat="1" applyFont="1" applyFill="1" applyBorder="1"/>
    <xf numFmtId="37" fontId="4" fillId="0" borderId="0" xfId="0" applyNumberFormat="1" applyFont="1" applyAlignment="1">
      <alignment horizontal="left"/>
    </xf>
    <xf numFmtId="166" fontId="4" fillId="0" borderId="0" xfId="1" applyNumberFormat="1" applyFont="1" applyFill="1" applyAlignment="1">
      <alignment horizontal="right"/>
    </xf>
    <xf numFmtId="39" fontId="10" fillId="0" borderId="0" xfId="0" applyFont="1" applyProtection="1">
      <protection locked="0"/>
    </xf>
    <xf numFmtId="39" fontId="11" fillId="0" borderId="0" xfId="0" applyFont="1"/>
    <xf numFmtId="39" fontId="5" fillId="0" borderId="0" xfId="0" applyFont="1" applyAlignment="1">
      <alignment horizontal="left" wrapText="1"/>
    </xf>
    <xf numFmtId="39" fontId="5" fillId="0" borderId="3" xfId="0" applyFont="1" applyBorder="1" applyAlignment="1">
      <alignment horizontal="center"/>
    </xf>
    <xf numFmtId="39" fontId="4" fillId="0" borderId="0" xfId="0" applyFont="1" applyAlignment="1">
      <alignment horizontal="left" wrapText="1"/>
    </xf>
    <xf numFmtId="39" fontId="5" fillId="0" borderId="0" xfId="0" applyFont="1" applyAlignment="1">
      <alignment horizontal="center"/>
    </xf>
  </cellXfs>
  <cellStyles count="3">
    <cellStyle name="Comma" xfId="1" builtinId="3"/>
    <cellStyle name="Normal" xfId="0" builtinId="0"/>
    <cellStyle name="Percent" xfId="2" builtinId="5"/>
  </cellStyles>
  <dxfs count="0"/>
  <tableStyles count="1" defaultTableStyle="TableStyleMedium9" defaultPivotStyle="PivotStyleLight16">
    <tableStyle name="Invisible" pivot="0" table="0" count="0" xr9:uid="{B98DCDC2-14D6-4E87-8178-01DA7CE86D1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election activeCell="B36" sqref="B36"/>
    </sheetView>
  </sheetViews>
  <sheetFormatPr defaultRowHeight="12.5"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67" transitionEvaluation="1">
    <pageSetUpPr fitToPage="1"/>
  </sheetPr>
  <dimension ref="A1:X144"/>
  <sheetViews>
    <sheetView tabSelected="1" topLeftCell="A67" zoomScale="75" workbookViewId="0">
      <selection activeCell="L10" sqref="L10"/>
    </sheetView>
  </sheetViews>
  <sheetFormatPr defaultColWidth="9" defaultRowHeight="15.5" x14ac:dyDescent="0.35"/>
  <cols>
    <col min="1" max="1" width="45.58203125" style="1" customWidth="1"/>
    <col min="2" max="2" width="12.58203125" style="1" customWidth="1"/>
    <col min="3" max="3" width="5.5" style="1" customWidth="1"/>
    <col min="4" max="8" width="15.58203125" style="1" customWidth="1"/>
    <col min="9" max="9" width="12.08203125" style="1" bestFit="1" customWidth="1"/>
    <col min="10" max="11" width="13.83203125" style="1" customWidth="1"/>
    <col min="12" max="12" width="6.08203125" style="1" customWidth="1"/>
    <col min="13" max="13" width="13.75" style="1" customWidth="1"/>
    <col min="14" max="14" width="4.75" style="1" customWidth="1"/>
    <col min="15" max="15" width="13.83203125" style="1" customWidth="1"/>
    <col min="16" max="16" width="4.75" style="1" customWidth="1"/>
    <col min="17" max="17" width="13.83203125" style="1" customWidth="1"/>
    <col min="18" max="18" width="4.75" style="1" customWidth="1"/>
    <col min="19" max="19" width="13.83203125" style="1" customWidth="1"/>
    <col min="20" max="20" width="7.58203125" style="1" customWidth="1"/>
    <col min="21" max="21" width="14.58203125" style="1" bestFit="1" customWidth="1"/>
    <col min="22" max="22" width="1.75" style="1" customWidth="1"/>
    <col min="23" max="23" width="13.08203125" style="1" customWidth="1"/>
    <col min="24" max="16384" width="9" style="1"/>
  </cols>
  <sheetData>
    <row r="1" spans="1:24" s="79" customFormat="1" ht="18.5" x14ac:dyDescent="0.45">
      <c r="A1" s="78" t="s">
        <v>111</v>
      </c>
      <c r="B1" s="78"/>
    </row>
    <row r="2" spans="1:24" ht="102.75" customHeight="1" x14ac:dyDescent="0.35">
      <c r="A2" s="80" t="s">
        <v>40</v>
      </c>
      <c r="B2" s="80"/>
      <c r="C2" s="80"/>
      <c r="D2" s="80"/>
      <c r="E2" s="80"/>
      <c r="F2" s="80"/>
      <c r="G2" s="80"/>
      <c r="H2" s="80"/>
    </row>
    <row r="3" spans="1:24" ht="19.5" customHeight="1" x14ac:dyDescent="0.35">
      <c r="A3" s="60"/>
      <c r="B3" s="60"/>
      <c r="C3" s="60"/>
      <c r="D3" s="60"/>
      <c r="E3" s="60"/>
      <c r="F3" s="60"/>
      <c r="G3" s="60"/>
      <c r="H3" s="60"/>
    </row>
    <row r="4" spans="1:24" x14ac:dyDescent="0.35">
      <c r="A4" s="70" t="s">
        <v>35</v>
      </c>
      <c r="B4" s="1" t="s">
        <v>65</v>
      </c>
    </row>
    <row r="5" spans="1:24" x14ac:dyDescent="0.35">
      <c r="A5" s="70" t="s">
        <v>36</v>
      </c>
      <c r="B5" s="1" t="s">
        <v>92</v>
      </c>
    </row>
    <row r="6" spans="1:24" x14ac:dyDescent="0.35">
      <c r="A6" s="70"/>
      <c r="B6" s="1" t="s">
        <v>45</v>
      </c>
    </row>
    <row r="7" spans="1:24" x14ac:dyDescent="0.35">
      <c r="A7" s="70" t="s">
        <v>37</v>
      </c>
      <c r="B7" s="1" t="s">
        <v>38</v>
      </c>
    </row>
    <row r="8" spans="1:24" x14ac:dyDescent="0.35">
      <c r="C8" s="70"/>
    </row>
    <row r="9" spans="1:24" x14ac:dyDescent="0.35">
      <c r="A9" s="2" t="s">
        <v>52</v>
      </c>
      <c r="B9" s="71" t="s">
        <v>105</v>
      </c>
    </row>
    <row r="11" spans="1:24" s="2" customFormat="1" x14ac:dyDescent="0.35">
      <c r="D11" s="81" t="s">
        <v>34</v>
      </c>
      <c r="E11" s="81"/>
      <c r="F11" s="81"/>
      <c r="G11" s="81"/>
      <c r="H11" s="81"/>
      <c r="M11" s="81" t="s">
        <v>0</v>
      </c>
      <c r="N11" s="81"/>
      <c r="O11" s="81"/>
      <c r="P11" s="81"/>
      <c r="Q11" s="81"/>
      <c r="R11" s="81"/>
      <c r="S11" s="81"/>
    </row>
    <row r="12" spans="1:24" s="2" customFormat="1" x14ac:dyDescent="0.35">
      <c r="D12" s="40" t="s">
        <v>1</v>
      </c>
      <c r="F12" s="40"/>
      <c r="H12" s="40" t="s">
        <v>2</v>
      </c>
      <c r="M12" s="40" t="s">
        <v>1</v>
      </c>
      <c r="N12" s="40"/>
      <c r="S12" s="40" t="s">
        <v>2</v>
      </c>
    </row>
    <row r="13" spans="1:24" s="2" customFormat="1" x14ac:dyDescent="0.35">
      <c r="A13" s="40" t="s">
        <v>3</v>
      </c>
      <c r="B13" s="40" t="s">
        <v>97</v>
      </c>
      <c r="C13" s="40"/>
      <c r="D13" s="40" t="s">
        <v>4</v>
      </c>
      <c r="F13" s="40"/>
      <c r="H13" s="40" t="s">
        <v>4</v>
      </c>
      <c r="I13" s="40" t="s">
        <v>96</v>
      </c>
      <c r="J13" s="83" t="s">
        <v>5</v>
      </c>
      <c r="K13" s="83"/>
      <c r="M13" s="40" t="s">
        <v>4</v>
      </c>
      <c r="N13" s="40"/>
      <c r="O13" s="40" t="s">
        <v>6</v>
      </c>
      <c r="P13" s="40"/>
      <c r="Q13" s="40" t="s">
        <v>6</v>
      </c>
      <c r="R13" s="40"/>
      <c r="S13" s="40" t="s">
        <v>4</v>
      </c>
      <c r="U13" s="40" t="s">
        <v>32</v>
      </c>
      <c r="V13" s="40"/>
      <c r="W13" s="40"/>
    </row>
    <row r="14" spans="1:24" s="2" customFormat="1" ht="16" thickBot="1" x14ac:dyDescent="0.4">
      <c r="A14" s="41" t="s">
        <v>7</v>
      </c>
      <c r="B14" s="41" t="s">
        <v>98</v>
      </c>
      <c r="C14" s="42"/>
      <c r="D14" s="43" t="s">
        <v>39</v>
      </c>
      <c r="E14" s="41" t="s">
        <v>8</v>
      </c>
      <c r="F14" s="61" t="s">
        <v>43</v>
      </c>
      <c r="G14" s="41" t="s">
        <v>9</v>
      </c>
      <c r="H14" s="43" t="s">
        <v>39</v>
      </c>
      <c r="I14" s="61" t="s">
        <v>91</v>
      </c>
      <c r="J14" s="41" t="s">
        <v>10</v>
      </c>
      <c r="K14" s="41" t="s">
        <v>11</v>
      </c>
      <c r="M14" s="43" t="str">
        <f>+D14</f>
        <v>[Date]</v>
      </c>
      <c r="N14" s="44"/>
      <c r="O14" s="41" t="s">
        <v>12</v>
      </c>
      <c r="P14" s="41"/>
      <c r="Q14" s="41" t="s">
        <v>13</v>
      </c>
      <c r="R14" s="41"/>
      <c r="S14" s="43" t="str">
        <f>+H14</f>
        <v>[Date]</v>
      </c>
      <c r="T14" s="45"/>
      <c r="U14" s="41" t="s">
        <v>33</v>
      </c>
      <c r="V14" s="40"/>
      <c r="W14" s="41" t="s">
        <v>15</v>
      </c>
    </row>
    <row r="15" spans="1:24" x14ac:dyDescent="0.35">
      <c r="A15" s="3" t="s">
        <v>46</v>
      </c>
      <c r="B15" s="3" t="s">
        <v>99</v>
      </c>
      <c r="C15" s="3"/>
      <c r="D15" s="4">
        <v>600000</v>
      </c>
      <c r="E15" s="6">
        <v>0</v>
      </c>
      <c r="F15" s="7"/>
      <c r="G15" s="4">
        <v>-150000</v>
      </c>
      <c r="H15" s="4">
        <f t="shared" ref="H15:H20" si="0">SUM(D15:G15)</f>
        <v>450000</v>
      </c>
      <c r="I15" s="64">
        <v>1</v>
      </c>
      <c r="J15" s="6">
        <v>150000</v>
      </c>
      <c r="K15" s="6">
        <f>H15-J15</f>
        <v>300000</v>
      </c>
      <c r="L15" s="6"/>
      <c r="M15" s="4">
        <v>1875</v>
      </c>
      <c r="N15" s="8"/>
      <c r="O15" s="4">
        <v>19800</v>
      </c>
      <c r="P15" s="8"/>
      <c r="Q15" s="4">
        <v>-20100</v>
      </c>
      <c r="R15" s="5"/>
      <c r="S15" s="4">
        <f>M15+O15+Q15</f>
        <v>1575</v>
      </c>
      <c r="T15" s="9"/>
      <c r="U15" s="10">
        <f>O15/((D15+H15)/2)</f>
        <v>3.7714285714285714E-2</v>
      </c>
      <c r="V15" s="11"/>
      <c r="W15" s="12">
        <v>3.7499999999999999E-2</v>
      </c>
      <c r="X15" s="13"/>
    </row>
    <row r="16" spans="1:24" x14ac:dyDescent="0.35">
      <c r="A16" s="3" t="s">
        <v>47</v>
      </c>
      <c r="B16" s="3" t="s">
        <v>99</v>
      </c>
      <c r="C16" s="3"/>
      <c r="D16" s="4">
        <v>0</v>
      </c>
      <c r="E16" s="6">
        <v>1000000</v>
      </c>
      <c r="F16" s="5"/>
      <c r="G16" s="4">
        <v>-100000</v>
      </c>
      <c r="H16" s="4">
        <f t="shared" si="0"/>
        <v>900000</v>
      </c>
      <c r="I16" s="64">
        <v>2</v>
      </c>
      <c r="J16" s="6">
        <v>100000</v>
      </c>
      <c r="K16" s="6">
        <f>H16-J16</f>
        <v>800000</v>
      </c>
      <c r="L16" s="6"/>
      <c r="M16" s="4">
        <v>0</v>
      </c>
      <c r="N16" s="14"/>
      <c r="O16" s="4">
        <v>24000</v>
      </c>
      <c r="P16" s="14"/>
      <c r="Q16" s="4">
        <v>-20500</v>
      </c>
      <c r="R16" s="4"/>
      <c r="S16" s="4">
        <f>M16+O16+Q16</f>
        <v>3500</v>
      </c>
      <c r="T16" s="9"/>
      <c r="U16" s="10">
        <f>O16/((D16+H16)/2)</f>
        <v>5.3333333333333337E-2</v>
      </c>
      <c r="V16" s="11"/>
      <c r="W16" s="15">
        <v>0.05</v>
      </c>
      <c r="X16" s="13"/>
    </row>
    <row r="17" spans="1:24" x14ac:dyDescent="0.35">
      <c r="A17" s="3" t="s">
        <v>60</v>
      </c>
      <c r="B17" s="3" t="s">
        <v>101</v>
      </c>
      <c r="C17" s="3"/>
      <c r="D17" s="4">
        <v>400000</v>
      </c>
      <c r="E17" s="6"/>
      <c r="F17" s="5"/>
      <c r="G17" s="4">
        <v>-200000</v>
      </c>
      <c r="H17" s="4">
        <f t="shared" si="0"/>
        <v>200000</v>
      </c>
      <c r="I17" s="64">
        <v>3</v>
      </c>
      <c r="J17" s="6">
        <v>200000</v>
      </c>
      <c r="K17" s="6">
        <v>0</v>
      </c>
      <c r="L17" s="6"/>
      <c r="M17" s="4">
        <v>0</v>
      </c>
      <c r="N17" s="14"/>
      <c r="O17" s="4">
        <v>0</v>
      </c>
      <c r="P17" s="14"/>
      <c r="Q17" s="4">
        <v>0</v>
      </c>
      <c r="R17" s="4"/>
      <c r="S17" s="4">
        <v>0</v>
      </c>
      <c r="T17" s="9"/>
      <c r="U17" s="10"/>
      <c r="V17" s="11"/>
      <c r="W17" s="15">
        <v>0</v>
      </c>
      <c r="X17" s="2" t="s">
        <v>64</v>
      </c>
    </row>
    <row r="18" spans="1:24" x14ac:dyDescent="0.35">
      <c r="A18" s="3" t="s">
        <v>59</v>
      </c>
      <c r="B18" s="3" t="s">
        <v>99</v>
      </c>
      <c r="C18" s="3"/>
      <c r="D18" s="4">
        <v>0</v>
      </c>
      <c r="E18" s="6">
        <v>200000</v>
      </c>
      <c r="F18" s="5"/>
      <c r="G18" s="4">
        <v>0</v>
      </c>
      <c r="H18" s="4">
        <f t="shared" si="0"/>
        <v>200000</v>
      </c>
      <c r="I18" s="64">
        <v>4</v>
      </c>
      <c r="J18" s="6"/>
      <c r="K18" s="6">
        <v>200000</v>
      </c>
      <c r="L18" s="6"/>
      <c r="M18" s="4">
        <v>0</v>
      </c>
      <c r="N18" s="14"/>
      <c r="O18" s="4">
        <v>0</v>
      </c>
      <c r="P18" s="14"/>
      <c r="Q18" s="4">
        <v>0</v>
      </c>
      <c r="R18" s="4"/>
      <c r="S18" s="4">
        <f t="shared" ref="S18" si="1">M18+O18+Q18</f>
        <v>0</v>
      </c>
      <c r="T18" s="9"/>
      <c r="U18" s="10"/>
      <c r="V18" s="11"/>
      <c r="W18" s="15"/>
      <c r="X18" s="2"/>
    </row>
    <row r="19" spans="1:24" x14ac:dyDescent="0.35">
      <c r="A19" s="3" t="s">
        <v>53</v>
      </c>
      <c r="B19" s="3" t="s">
        <v>99</v>
      </c>
      <c r="C19" s="3"/>
      <c r="D19" s="4">
        <v>0</v>
      </c>
      <c r="E19" s="6">
        <v>-32076</v>
      </c>
      <c r="F19" s="4">
        <v>10075</v>
      </c>
      <c r="G19" s="4">
        <v>0</v>
      </c>
      <c r="H19" s="4">
        <f t="shared" si="0"/>
        <v>-22001</v>
      </c>
      <c r="I19" s="65" t="s">
        <v>95</v>
      </c>
      <c r="J19" s="77">
        <v>-10680</v>
      </c>
      <c r="K19" s="77">
        <v>-11321</v>
      </c>
      <c r="L19" s="6"/>
      <c r="M19" s="4">
        <v>0</v>
      </c>
      <c r="N19" s="14"/>
      <c r="O19" s="4">
        <v>0</v>
      </c>
      <c r="P19" s="14"/>
      <c r="Q19" s="4">
        <v>0</v>
      </c>
      <c r="R19" s="4"/>
      <c r="S19" s="4">
        <v>0</v>
      </c>
      <c r="T19" s="9"/>
      <c r="U19" s="10"/>
      <c r="V19" s="11"/>
      <c r="W19" s="15"/>
      <c r="X19" s="2" t="s">
        <v>54</v>
      </c>
    </row>
    <row r="20" spans="1:24" x14ac:dyDescent="0.35">
      <c r="A20" s="3" t="s">
        <v>50</v>
      </c>
      <c r="B20" s="3" t="s">
        <v>99</v>
      </c>
      <c r="C20" s="3"/>
      <c r="D20" s="4">
        <v>0</v>
      </c>
      <c r="E20" s="6">
        <v>30000</v>
      </c>
      <c r="F20" s="5"/>
      <c r="G20" s="4">
        <v>-30000</v>
      </c>
      <c r="H20" s="4">
        <f t="shared" si="0"/>
        <v>0</v>
      </c>
      <c r="I20" s="64">
        <v>5</v>
      </c>
      <c r="J20" s="6">
        <v>0</v>
      </c>
      <c r="K20" s="6">
        <v>0</v>
      </c>
      <c r="L20" s="6"/>
      <c r="M20" s="4">
        <v>0</v>
      </c>
      <c r="N20" s="14"/>
      <c r="O20" s="4">
        <v>145</v>
      </c>
      <c r="P20" s="14"/>
      <c r="Q20" s="4">
        <v>-145</v>
      </c>
      <c r="R20" s="4"/>
      <c r="S20" s="4">
        <v>0</v>
      </c>
      <c r="T20" s="9"/>
      <c r="U20" s="10"/>
      <c r="V20" s="11"/>
      <c r="W20" s="15" t="s">
        <v>51</v>
      </c>
      <c r="X20" s="2" t="s">
        <v>66</v>
      </c>
    </row>
    <row r="21" spans="1:24" ht="16" thickBot="1" x14ac:dyDescent="0.4">
      <c r="D21" s="16">
        <f>SUM(D15:D20)</f>
        <v>1000000</v>
      </c>
      <c r="E21" s="16">
        <f>SUM(E15:E20)</f>
        <v>1197924</v>
      </c>
      <c r="F21" s="16">
        <f>SUM(F15:F20)</f>
        <v>10075</v>
      </c>
      <c r="G21" s="16">
        <f>SUM(G15:G20)</f>
        <v>-480000</v>
      </c>
      <c r="H21" s="16">
        <f>SUM(H15:H20)</f>
        <v>1727999</v>
      </c>
      <c r="I21" s="59"/>
      <c r="J21" s="16">
        <f>SUM(J15:J20)</f>
        <v>439320</v>
      </c>
      <c r="K21" s="16">
        <f>SUM(K15:K20)</f>
        <v>1288679</v>
      </c>
      <c r="L21" s="6"/>
      <c r="M21" s="16">
        <f>SUM(M15:M20)</f>
        <v>1875</v>
      </c>
      <c r="N21" s="17"/>
      <c r="O21" s="16">
        <f>SUM(O15:O20)</f>
        <v>43945</v>
      </c>
      <c r="P21" s="17"/>
      <c r="Q21" s="16">
        <f>SUM(Q15:Q20)</f>
        <v>-40745</v>
      </c>
      <c r="R21" s="17"/>
      <c r="S21" s="16">
        <f>SUM(S15:S20)</f>
        <v>5075</v>
      </c>
      <c r="T21" s="18"/>
    </row>
    <row r="22" spans="1:24" ht="16" thickTop="1" x14ac:dyDescent="0.35">
      <c r="D22" s="19" t="s">
        <v>14</v>
      </c>
      <c r="E22" s="19" t="s">
        <v>14</v>
      </c>
      <c r="F22" s="19"/>
      <c r="G22" s="19" t="s">
        <v>14</v>
      </c>
      <c r="H22" s="19" t="s">
        <v>14</v>
      </c>
      <c r="I22" s="20"/>
      <c r="J22" s="20"/>
      <c r="K22" s="20"/>
      <c r="L22" s="20"/>
      <c r="M22" s="19" t="s">
        <v>14</v>
      </c>
      <c r="N22" s="21"/>
      <c r="O22" s="22"/>
      <c r="P22" s="22"/>
      <c r="Q22" s="23"/>
      <c r="R22" s="23"/>
      <c r="S22" s="24"/>
      <c r="T22" s="25"/>
    </row>
    <row r="23" spans="1:24" s="2" customFormat="1" x14ac:dyDescent="0.35">
      <c r="D23" s="81" t="s">
        <v>41</v>
      </c>
      <c r="E23" s="81"/>
      <c r="F23" s="81"/>
      <c r="G23" s="81"/>
      <c r="H23" s="81"/>
    </row>
    <row r="24" spans="1:24" x14ac:dyDescent="0.35">
      <c r="A24" s="2"/>
      <c r="B24" s="2"/>
      <c r="D24" s="40" t="s">
        <v>1</v>
      </c>
      <c r="F24" s="18"/>
      <c r="H24" s="40" t="s">
        <v>2</v>
      </c>
      <c r="I24" s="18"/>
      <c r="J24" s="18"/>
      <c r="K24" s="18"/>
      <c r="M24" s="46"/>
      <c r="N24" s="18"/>
      <c r="O24" s="47"/>
      <c r="P24" s="48"/>
      <c r="Q24" s="18"/>
      <c r="R24" s="18"/>
      <c r="S24" s="18"/>
      <c r="T24" s="18"/>
    </row>
    <row r="25" spans="1:24" x14ac:dyDescent="0.35">
      <c r="A25" s="2"/>
      <c r="B25" s="2"/>
      <c r="D25" s="40" t="s">
        <v>4</v>
      </c>
      <c r="F25" s="18"/>
      <c r="H25" s="40" t="s">
        <v>4</v>
      </c>
      <c r="I25" s="18"/>
      <c r="J25" s="18"/>
      <c r="K25" s="18"/>
      <c r="M25" s="46"/>
      <c r="N25" s="18"/>
      <c r="O25" s="47"/>
      <c r="P25" s="48"/>
      <c r="Q25" s="18"/>
      <c r="R25" s="18"/>
      <c r="S25" s="18"/>
      <c r="T25" s="18"/>
    </row>
    <row r="26" spans="1:24" ht="16" thickBot="1" x14ac:dyDescent="0.4">
      <c r="A26" s="2"/>
      <c r="B26" s="2"/>
      <c r="D26" s="43" t="s">
        <v>39</v>
      </c>
      <c r="E26" s="41" t="s">
        <v>42</v>
      </c>
      <c r="F26" s="62" t="s">
        <v>43</v>
      </c>
      <c r="G26" s="41"/>
      <c r="H26" s="43" t="s">
        <v>39</v>
      </c>
      <c r="I26" s="18"/>
      <c r="J26" s="18"/>
      <c r="K26" s="18"/>
      <c r="M26" s="46"/>
      <c r="N26" s="18"/>
      <c r="O26" s="47"/>
      <c r="P26" s="48"/>
      <c r="Q26" s="18"/>
      <c r="R26" s="18"/>
      <c r="S26" s="18"/>
      <c r="T26" s="18"/>
    </row>
    <row r="27" spans="1:24" ht="16" thickBot="1" x14ac:dyDescent="0.4">
      <c r="A27" s="1" t="s">
        <v>102</v>
      </c>
      <c r="D27" s="36">
        <v>0</v>
      </c>
      <c r="E27" s="36">
        <v>-23000</v>
      </c>
      <c r="F27" s="36">
        <v>2300</v>
      </c>
      <c r="G27" s="36"/>
      <c r="H27" s="37">
        <f>SUM(D27:G27)</f>
        <v>-20700</v>
      </c>
      <c r="I27" s="18"/>
      <c r="J27" s="33">
        <v>-2300</v>
      </c>
      <c r="K27" s="33">
        <f>H27-J27</f>
        <v>-18400</v>
      </c>
      <c r="M27" s="76" t="s">
        <v>103</v>
      </c>
      <c r="N27" s="18"/>
      <c r="O27" s="47"/>
      <c r="P27" s="48"/>
      <c r="Q27" s="18"/>
      <c r="R27" s="18"/>
      <c r="S27" s="18"/>
      <c r="T27" s="18"/>
    </row>
    <row r="28" spans="1:24" ht="16" thickTop="1" x14ac:dyDescent="0.35">
      <c r="A28" s="2"/>
      <c r="B28" s="2"/>
      <c r="D28" s="18"/>
      <c r="F28" s="18"/>
      <c r="H28" s="18"/>
      <c r="I28" s="18"/>
      <c r="J28" s="18"/>
      <c r="K28" s="18"/>
      <c r="M28" s="46"/>
      <c r="N28" s="18"/>
      <c r="O28" s="47"/>
      <c r="P28" s="48"/>
      <c r="Q28" s="18"/>
      <c r="R28" s="18"/>
      <c r="S28" s="18"/>
      <c r="T28" s="18"/>
    </row>
    <row r="29" spans="1:24" ht="16" thickBot="1" x14ac:dyDescent="0.4">
      <c r="A29" s="2" t="s">
        <v>44</v>
      </c>
      <c r="B29" s="2"/>
      <c r="D29" s="66">
        <f>D21+D27</f>
        <v>1000000</v>
      </c>
      <c r="E29" s="66">
        <f t="shared" ref="E29:G29" si="2">E21+E27</f>
        <v>1174924</v>
      </c>
      <c r="F29" s="66">
        <f t="shared" si="2"/>
        <v>12375</v>
      </c>
      <c r="G29" s="66">
        <f t="shared" si="2"/>
        <v>-480000</v>
      </c>
      <c r="H29" s="66">
        <f>H21+H27</f>
        <v>1707299</v>
      </c>
      <c r="I29" s="18"/>
      <c r="J29" s="66">
        <f>J21+J27</f>
        <v>437020</v>
      </c>
      <c r="K29" s="66">
        <f>K21+K27</f>
        <v>1270279</v>
      </c>
      <c r="M29" s="46"/>
      <c r="N29" s="18"/>
      <c r="O29" s="47"/>
      <c r="P29" s="48"/>
      <c r="Q29" s="18"/>
      <c r="R29" s="18"/>
      <c r="S29" s="18"/>
      <c r="T29" s="18"/>
    </row>
    <row r="30" spans="1:24" ht="16" thickTop="1" x14ac:dyDescent="0.35">
      <c r="A30" s="2"/>
      <c r="B30" s="2"/>
      <c r="D30" s="18"/>
      <c r="F30" s="18"/>
      <c r="H30" s="18" t="s">
        <v>93</v>
      </c>
      <c r="I30" s="18"/>
      <c r="J30" s="18"/>
      <c r="K30" s="18"/>
      <c r="M30" s="46"/>
      <c r="N30" s="18"/>
      <c r="O30" s="47"/>
      <c r="P30" s="48"/>
      <c r="Q30" s="18"/>
      <c r="R30" s="18"/>
      <c r="S30" s="18"/>
      <c r="T30" s="18"/>
    </row>
    <row r="31" spans="1:24" x14ac:dyDescent="0.35">
      <c r="D31" s="18"/>
      <c r="F31" s="18"/>
      <c r="G31" s="49"/>
      <c r="H31" s="18"/>
      <c r="I31" s="51"/>
      <c r="Q31" s="50"/>
      <c r="R31" s="50"/>
      <c r="S31" s="52"/>
      <c r="T31" s="53"/>
    </row>
    <row r="32" spans="1:24" ht="16" thickBot="1" x14ac:dyDescent="0.4">
      <c r="A32" s="26" t="s">
        <v>24</v>
      </c>
      <c r="B32" s="26"/>
      <c r="C32" s="27"/>
      <c r="D32" s="18"/>
      <c r="F32" s="26" t="s">
        <v>68</v>
      </c>
      <c r="G32" s="38"/>
      <c r="H32" s="38"/>
      <c r="J32" s="67" t="s">
        <v>89</v>
      </c>
      <c r="K32" s="9"/>
      <c r="P32" s="18"/>
      <c r="T32" s="54"/>
    </row>
    <row r="33" spans="1:22" x14ac:dyDescent="0.35">
      <c r="A33" s="1" t="s">
        <v>16</v>
      </c>
      <c r="D33" s="6">
        <f>D29-H29</f>
        <v>-707299</v>
      </c>
      <c r="F33" s="3" t="s">
        <v>17</v>
      </c>
      <c r="G33" s="28"/>
      <c r="H33" s="30"/>
      <c r="J33" s="18" t="str">
        <f t="shared" ref="J33:J38" si="3">A15</f>
        <v>Note Payable 1</v>
      </c>
      <c r="K33" s="9"/>
      <c r="L33" s="18"/>
      <c r="M33" s="18"/>
      <c r="N33" s="18"/>
      <c r="O33" s="18" t="s">
        <v>90</v>
      </c>
      <c r="P33" s="18"/>
      <c r="T33" s="18"/>
    </row>
    <row r="34" spans="1:22" x14ac:dyDescent="0.35">
      <c r="A34" s="1" t="s">
        <v>25</v>
      </c>
      <c r="D34" s="6">
        <f>SUM(E15:E19)</f>
        <v>1167924</v>
      </c>
      <c r="F34" s="18" t="s">
        <v>18</v>
      </c>
      <c r="H34" s="6">
        <f>J21-J19</f>
        <v>450000</v>
      </c>
      <c r="I34" s="18"/>
      <c r="J34" s="18" t="str">
        <f t="shared" si="3"/>
        <v>Note Payable 2</v>
      </c>
      <c r="O34" s="18" t="s">
        <v>90</v>
      </c>
    </row>
    <row r="35" spans="1:22" x14ac:dyDescent="0.35">
      <c r="A35" s="1" t="s">
        <v>94</v>
      </c>
      <c r="D35" s="6">
        <f>E27</f>
        <v>-23000</v>
      </c>
      <c r="F35" s="18" t="s">
        <v>19</v>
      </c>
      <c r="H35" s="31">
        <f>150000+100000</f>
        <v>250000</v>
      </c>
      <c r="I35" s="32"/>
      <c r="J35" s="18" t="str">
        <f t="shared" si="3"/>
        <v>Note Payable 3 (interest-free demand loan)</v>
      </c>
      <c r="O35" s="18" t="s">
        <v>90</v>
      </c>
    </row>
    <row r="36" spans="1:22" x14ac:dyDescent="0.35">
      <c r="A36" s="1" t="s">
        <v>26</v>
      </c>
      <c r="D36" s="6">
        <f>SUM(G15:G19)</f>
        <v>-450000</v>
      </c>
      <c r="F36" s="18" t="s">
        <v>20</v>
      </c>
      <c r="H36" s="31">
        <f>250000+H18</f>
        <v>450000</v>
      </c>
      <c r="I36" s="32"/>
      <c r="J36" s="18" t="str">
        <f t="shared" si="3"/>
        <v>Note Payable 4 (interest-free term loan)</v>
      </c>
      <c r="O36" s="18" t="s">
        <v>90</v>
      </c>
    </row>
    <row r="37" spans="1:22" x14ac:dyDescent="0.35">
      <c r="A37" s="1" t="s">
        <v>104</v>
      </c>
      <c r="D37" s="18">
        <f>F29</f>
        <v>12375</v>
      </c>
      <c r="F37" s="1" t="s">
        <v>21</v>
      </c>
      <c r="H37" s="6">
        <f>100000</f>
        <v>100000</v>
      </c>
      <c r="J37" s="18" t="str">
        <f t="shared" si="3"/>
        <v>Note Payable 4 (discount for interest-free rate)</v>
      </c>
      <c r="O37" s="18" t="s">
        <v>90</v>
      </c>
    </row>
    <row r="38" spans="1:22" x14ac:dyDescent="0.35">
      <c r="A38" s="1" t="s">
        <v>27</v>
      </c>
      <c r="D38" s="6">
        <f>E20</f>
        <v>30000</v>
      </c>
      <c r="F38" s="1" t="s">
        <v>22</v>
      </c>
      <c r="H38" s="6">
        <v>100000</v>
      </c>
      <c r="J38" s="18" t="str">
        <f t="shared" si="3"/>
        <v>Line of credit 1</v>
      </c>
      <c r="O38" s="18" t="s">
        <v>90</v>
      </c>
    </row>
    <row r="39" spans="1:22" x14ac:dyDescent="0.35">
      <c r="A39" s="1" t="s">
        <v>28</v>
      </c>
      <c r="D39" s="6">
        <f>G20</f>
        <v>-30000</v>
      </c>
      <c r="F39" s="1" t="s">
        <v>23</v>
      </c>
      <c r="H39" s="58">
        <v>400000</v>
      </c>
    </row>
    <row r="40" spans="1:22" ht="16" thickBot="1" x14ac:dyDescent="0.4">
      <c r="A40" s="1" t="s">
        <v>29</v>
      </c>
      <c r="D40" s="33">
        <f>SUM(D33:D39)</f>
        <v>0</v>
      </c>
      <c r="F40" s="1" t="s">
        <v>63</v>
      </c>
      <c r="H40" s="6">
        <f>SUM(H34:H39)</f>
        <v>1750000</v>
      </c>
    </row>
    <row r="41" spans="1:22" ht="16" thickTop="1" x14ac:dyDescent="0.35">
      <c r="F41" s="1" t="s">
        <v>108</v>
      </c>
      <c r="H41" s="18">
        <f>H27</f>
        <v>-20700</v>
      </c>
      <c r="J41" s="57"/>
    </row>
    <row r="42" spans="1:22" x14ac:dyDescent="0.35">
      <c r="F42" s="1" t="s">
        <v>100</v>
      </c>
      <c r="H42" s="6">
        <f>H19</f>
        <v>-22001</v>
      </c>
    </row>
    <row r="43" spans="1:22" ht="16" thickBot="1" x14ac:dyDescent="0.4">
      <c r="D43" s="6"/>
      <c r="H43" s="33">
        <f>SUM(H40:H42)</f>
        <v>1707299</v>
      </c>
      <c r="J43" s="3"/>
    </row>
    <row r="44" spans="1:22" ht="16" thickTop="1" x14ac:dyDescent="0.35">
      <c r="A44" s="1" t="s">
        <v>62</v>
      </c>
      <c r="D44" s="6">
        <f>O21+F29</f>
        <v>56320</v>
      </c>
      <c r="F44" s="1" t="s">
        <v>29</v>
      </c>
      <c r="H44" s="20">
        <f>H29-H43</f>
        <v>0</v>
      </c>
      <c r="I44" s="57"/>
      <c r="J44" s="34"/>
      <c r="K44" s="34"/>
      <c r="L44" s="34"/>
    </row>
    <row r="45" spans="1:22" x14ac:dyDescent="0.35">
      <c r="A45" s="1" t="s">
        <v>30</v>
      </c>
      <c r="D45" s="6">
        <f>M21</f>
        <v>1875</v>
      </c>
      <c r="H45" s="34"/>
      <c r="I45" s="34"/>
      <c r="J45" s="34"/>
      <c r="K45" s="34"/>
      <c r="L45" s="34"/>
    </row>
    <row r="46" spans="1:22" x14ac:dyDescent="0.35">
      <c r="A46" s="1" t="s">
        <v>31</v>
      </c>
      <c r="D46" s="6">
        <f>S21*-1</f>
        <v>-5075</v>
      </c>
      <c r="E46" s="18"/>
      <c r="F46" s="34"/>
      <c r="G46" s="34"/>
      <c r="H46" s="34"/>
      <c r="I46" s="34"/>
      <c r="J46" s="34"/>
      <c r="K46" s="34"/>
      <c r="L46" s="34"/>
    </row>
    <row r="47" spans="1:22" x14ac:dyDescent="0.35">
      <c r="A47" s="1" t="s">
        <v>107</v>
      </c>
      <c r="D47" s="6">
        <f>F29*-1</f>
        <v>-12375</v>
      </c>
      <c r="E47" s="18"/>
      <c r="F47" s="34"/>
      <c r="G47" s="34"/>
      <c r="H47" s="18"/>
      <c r="I47" s="18"/>
      <c r="J47" s="18"/>
      <c r="K47" s="18"/>
      <c r="V47" s="18"/>
    </row>
    <row r="48" spans="1:22" ht="16" thickBot="1" x14ac:dyDescent="0.4">
      <c r="A48" s="1" t="s">
        <v>61</v>
      </c>
      <c r="D48" s="33">
        <f>SUM(D44:D47)</f>
        <v>40745</v>
      </c>
      <c r="E48" s="18"/>
      <c r="F48" s="34"/>
      <c r="G48" s="34"/>
      <c r="H48" s="18"/>
      <c r="I48" s="18"/>
      <c r="J48" s="35"/>
      <c r="K48" s="18"/>
      <c r="V48" s="18"/>
    </row>
    <row r="49" spans="1:22" ht="16" thickTop="1" x14ac:dyDescent="0.35">
      <c r="D49" s="18"/>
      <c r="E49" s="29"/>
      <c r="F49" s="34"/>
      <c r="G49" s="34"/>
      <c r="H49" s="18"/>
      <c r="I49" s="18"/>
      <c r="J49" s="35"/>
      <c r="K49" s="18"/>
      <c r="V49" s="18"/>
    </row>
    <row r="50" spans="1:22" ht="16.5" customHeight="1" thickBot="1" x14ac:dyDescent="0.4">
      <c r="A50" s="26" t="s">
        <v>67</v>
      </c>
      <c r="B50" s="26"/>
      <c r="C50" s="38"/>
      <c r="D50" s="28"/>
      <c r="E50" s="29"/>
      <c r="F50" s="34"/>
      <c r="G50" s="34"/>
      <c r="H50" s="18"/>
      <c r="I50" s="18"/>
      <c r="J50" s="35"/>
      <c r="K50" s="18"/>
      <c r="V50" s="18"/>
    </row>
    <row r="51" spans="1:22" ht="16.5" customHeight="1" x14ac:dyDescent="0.35">
      <c r="C51" s="28"/>
      <c r="D51" s="30"/>
      <c r="F51" s="34"/>
      <c r="G51" s="34"/>
      <c r="H51" s="18"/>
      <c r="I51" s="18"/>
      <c r="J51" s="35"/>
      <c r="K51" s="18"/>
      <c r="V51" s="18"/>
    </row>
    <row r="52" spans="1:22" ht="16.5" customHeight="1" x14ac:dyDescent="0.35">
      <c r="A52" s="18" t="s">
        <v>48</v>
      </c>
      <c r="B52" s="18"/>
      <c r="C52" s="6"/>
      <c r="D52" s="39">
        <f>(H17+D17)/2</f>
        <v>300000</v>
      </c>
      <c r="F52" s="34"/>
      <c r="G52" s="34"/>
      <c r="H52" s="18"/>
      <c r="I52" s="18"/>
      <c r="J52" s="35"/>
      <c r="K52" s="18"/>
      <c r="V52" s="18"/>
    </row>
    <row r="53" spans="1:22" x14ac:dyDescent="0.35">
      <c r="A53" s="18" t="s">
        <v>109</v>
      </c>
      <c r="B53" s="18"/>
      <c r="C53" s="31"/>
      <c r="D53" s="55">
        <v>4.7500000000000001E-2</v>
      </c>
      <c r="E53" s="56"/>
      <c r="F53" s="34"/>
      <c r="G53" s="34"/>
      <c r="H53" s="18"/>
      <c r="I53" s="18"/>
      <c r="J53" s="35"/>
      <c r="K53" s="18"/>
      <c r="V53" s="18"/>
    </row>
    <row r="54" spans="1:22" x14ac:dyDescent="0.35">
      <c r="A54" s="18" t="s">
        <v>49</v>
      </c>
      <c r="B54" s="18"/>
      <c r="C54" s="31"/>
      <c r="D54" s="39">
        <f>D53*D52</f>
        <v>14250</v>
      </c>
      <c r="F54" s="34"/>
      <c r="G54" s="34"/>
      <c r="H54" s="18"/>
      <c r="I54" s="18"/>
      <c r="J54" s="35"/>
      <c r="K54" s="18"/>
      <c r="V54" s="18"/>
    </row>
    <row r="55" spans="1:22" x14ac:dyDescent="0.35">
      <c r="C55" s="6"/>
      <c r="F55" s="34"/>
      <c r="G55" s="34"/>
      <c r="H55" s="18"/>
      <c r="I55" s="18"/>
      <c r="J55" s="35"/>
      <c r="K55" s="18"/>
      <c r="V55" s="18"/>
    </row>
    <row r="56" spans="1:22" x14ac:dyDescent="0.35">
      <c r="A56" s="1" t="s">
        <v>69</v>
      </c>
      <c r="C56" s="68"/>
      <c r="F56" s="34"/>
      <c r="G56" s="34"/>
      <c r="H56" s="18"/>
      <c r="I56" s="18"/>
      <c r="J56" s="35"/>
      <c r="K56" s="18"/>
      <c r="V56" s="18"/>
    </row>
    <row r="57" spans="1:22" x14ac:dyDescent="0.35">
      <c r="D57" s="18"/>
      <c r="E57" s="18"/>
      <c r="F57" s="34"/>
      <c r="G57" s="34"/>
      <c r="H57" s="18"/>
      <c r="I57" s="18"/>
      <c r="J57" s="35"/>
      <c r="K57" s="18"/>
    </row>
    <row r="58" spans="1:22" x14ac:dyDescent="0.35">
      <c r="A58" s="69" t="s">
        <v>106</v>
      </c>
      <c r="B58" s="69"/>
      <c r="E58" s="18"/>
      <c r="F58" s="18"/>
      <c r="G58" s="18"/>
      <c r="H58" s="18"/>
      <c r="I58" s="18"/>
      <c r="J58" s="18"/>
      <c r="K58" s="18"/>
    </row>
    <row r="59" spans="1:22" ht="15.75" customHeight="1" x14ac:dyDescent="0.35">
      <c r="A59" s="82" t="s">
        <v>55</v>
      </c>
      <c r="B59" s="82"/>
      <c r="C59" s="82"/>
      <c r="D59" s="82"/>
      <c r="E59" s="82"/>
      <c r="F59" s="82"/>
      <c r="G59" s="18"/>
      <c r="H59" s="18"/>
      <c r="I59" s="18"/>
      <c r="J59" s="18"/>
      <c r="K59" s="18"/>
    </row>
    <row r="60" spans="1:22" x14ac:dyDescent="0.35">
      <c r="A60" s="82"/>
      <c r="B60" s="82"/>
      <c r="C60" s="82"/>
      <c r="D60" s="82"/>
      <c r="E60" s="82"/>
      <c r="F60" s="82"/>
      <c r="G60" s="18"/>
      <c r="H60" s="18"/>
      <c r="I60" s="18"/>
      <c r="J60" s="18"/>
      <c r="K60" s="18"/>
    </row>
    <row r="61" spans="1:22" x14ac:dyDescent="0.35">
      <c r="D61" s="18"/>
      <c r="E61" s="18"/>
      <c r="F61" s="18"/>
      <c r="G61" s="18"/>
      <c r="H61" s="18"/>
      <c r="I61" s="18"/>
      <c r="J61" s="18"/>
      <c r="K61" s="18"/>
    </row>
    <row r="62" spans="1:22" x14ac:dyDescent="0.35">
      <c r="A62" s="1" t="s">
        <v>58</v>
      </c>
      <c r="D62" s="18">
        <f>ROUND(NPV(0.06,0,0,200000),0)</f>
        <v>167924</v>
      </c>
      <c r="E62" s="18"/>
      <c r="F62" s="18"/>
      <c r="G62" s="18"/>
      <c r="H62" s="18"/>
      <c r="I62" s="18"/>
      <c r="J62" s="18"/>
      <c r="K62" s="18"/>
    </row>
    <row r="63" spans="1:22" x14ac:dyDescent="0.35">
      <c r="A63" s="1" t="s">
        <v>56</v>
      </c>
      <c r="D63" s="18">
        <v>-200000</v>
      </c>
      <c r="E63" s="18"/>
      <c r="F63" s="18"/>
      <c r="G63" s="18"/>
      <c r="H63" s="18"/>
      <c r="I63" s="18"/>
      <c r="J63" s="18"/>
      <c r="K63" s="18"/>
    </row>
    <row r="64" spans="1:22" ht="16" thickBot="1" x14ac:dyDescent="0.4">
      <c r="A64" s="1" t="s">
        <v>57</v>
      </c>
      <c r="D64" s="63">
        <f>SUM(D62:D63)</f>
        <v>-32076</v>
      </c>
      <c r="E64" s="18"/>
      <c r="F64" s="18"/>
      <c r="G64" s="18"/>
      <c r="H64" s="18"/>
      <c r="I64" s="18"/>
      <c r="J64" s="18"/>
      <c r="K64" s="18"/>
      <c r="L64" s="18"/>
    </row>
    <row r="65" spans="1:20" ht="16" thickTop="1" x14ac:dyDescent="0.35">
      <c r="D65" s="18"/>
      <c r="E65" s="18"/>
      <c r="F65" s="18"/>
      <c r="G65" s="18"/>
      <c r="H65" s="18"/>
      <c r="I65" s="18"/>
      <c r="J65" s="18"/>
      <c r="K65" s="18"/>
      <c r="L65" s="18"/>
    </row>
    <row r="66" spans="1:20" ht="36.75" customHeight="1" x14ac:dyDescent="0.35">
      <c r="A66" s="82" t="s">
        <v>110</v>
      </c>
      <c r="B66" s="82"/>
      <c r="C66" s="82"/>
      <c r="D66" s="82"/>
      <c r="E66" s="82"/>
      <c r="F66" s="82"/>
      <c r="G66" s="18"/>
      <c r="H66" s="18"/>
      <c r="I66" s="18"/>
      <c r="J66" s="18"/>
      <c r="K66" s="18"/>
      <c r="L66" s="18"/>
    </row>
    <row r="67" spans="1:20" x14ac:dyDescent="0.35">
      <c r="A67" s="72"/>
      <c r="B67" s="72"/>
      <c r="C67" s="72"/>
      <c r="D67" s="72"/>
      <c r="E67" s="72"/>
      <c r="F67" s="18"/>
      <c r="G67" s="18"/>
      <c r="H67" s="18"/>
      <c r="I67" s="18"/>
      <c r="J67" s="18"/>
      <c r="K67" s="18"/>
      <c r="L67" s="18"/>
    </row>
    <row r="68" spans="1:20" x14ac:dyDescent="0.35">
      <c r="D68" s="18"/>
      <c r="E68" s="18"/>
      <c r="F68" s="18"/>
      <c r="G68" s="18"/>
      <c r="H68" s="18"/>
      <c r="I68" s="18"/>
      <c r="J68" s="18"/>
      <c r="K68" s="18"/>
      <c r="L68" s="18"/>
    </row>
    <row r="69" spans="1:20" x14ac:dyDescent="0.35">
      <c r="A69" s="69" t="s">
        <v>70</v>
      </c>
      <c r="B69" s="69"/>
      <c r="D69" s="18"/>
      <c r="E69" s="18"/>
      <c r="F69" s="18"/>
      <c r="G69" s="18"/>
      <c r="H69" s="18"/>
      <c r="I69" s="18"/>
      <c r="J69" s="18"/>
      <c r="K69" s="18"/>
      <c r="L69" s="18"/>
    </row>
    <row r="70" spans="1:20" x14ac:dyDescent="0.35">
      <c r="D70" s="73" t="s">
        <v>4</v>
      </c>
      <c r="E70" s="18"/>
      <c r="F70" s="18"/>
      <c r="G70" s="18"/>
      <c r="H70" s="18"/>
      <c r="I70" s="18"/>
      <c r="J70" s="18"/>
      <c r="K70" s="18"/>
      <c r="L70" s="18"/>
      <c r="M70" s="18"/>
      <c r="N70" s="18"/>
      <c r="O70" s="18"/>
      <c r="P70" s="18"/>
      <c r="Q70" s="18"/>
      <c r="R70" s="18"/>
      <c r="S70" s="18"/>
      <c r="T70" s="18"/>
    </row>
    <row r="71" spans="1:20" x14ac:dyDescent="0.35">
      <c r="A71" s="1" t="s">
        <v>71</v>
      </c>
      <c r="D71" s="18">
        <v>0</v>
      </c>
      <c r="E71" s="18"/>
      <c r="F71" s="18"/>
      <c r="G71" s="18"/>
      <c r="H71" s="18"/>
      <c r="I71" s="18"/>
      <c r="J71" s="18"/>
      <c r="K71" s="18"/>
      <c r="L71" s="18"/>
      <c r="M71" s="18"/>
      <c r="N71" s="18"/>
      <c r="O71" s="18"/>
      <c r="P71" s="18"/>
      <c r="Q71" s="18"/>
      <c r="R71" s="18"/>
      <c r="S71" s="18"/>
      <c r="T71" s="18"/>
    </row>
    <row r="72" spans="1:20" x14ac:dyDescent="0.35">
      <c r="A72" s="1" t="s">
        <v>72</v>
      </c>
      <c r="D72" s="18">
        <v>0</v>
      </c>
      <c r="E72" s="18"/>
      <c r="F72" s="18"/>
      <c r="G72" s="18"/>
      <c r="H72" s="18"/>
      <c r="I72" s="18"/>
      <c r="J72" s="18"/>
      <c r="K72" s="18"/>
      <c r="L72" s="18"/>
      <c r="M72" s="18"/>
      <c r="N72" s="18"/>
      <c r="O72" s="18"/>
      <c r="P72" s="18"/>
      <c r="Q72" s="18"/>
      <c r="R72" s="18"/>
      <c r="S72" s="18"/>
      <c r="T72" s="18"/>
    </row>
    <row r="73" spans="1:20" x14ac:dyDescent="0.35">
      <c r="A73" s="1" t="s">
        <v>73</v>
      </c>
      <c r="D73" s="18">
        <v>20000</v>
      </c>
      <c r="E73" s="18"/>
      <c r="F73" s="18"/>
      <c r="G73" s="18"/>
      <c r="H73" s="18"/>
      <c r="I73" s="18"/>
      <c r="J73" s="18"/>
      <c r="K73" s="18"/>
      <c r="L73" s="18"/>
      <c r="M73" s="18"/>
      <c r="N73" s="18"/>
      <c r="O73" s="18"/>
      <c r="P73" s="18"/>
      <c r="Q73" s="18"/>
      <c r="R73" s="18"/>
      <c r="S73" s="18"/>
      <c r="T73" s="18"/>
    </row>
    <row r="74" spans="1:20" x14ac:dyDescent="0.35">
      <c r="A74" s="1" t="s">
        <v>74</v>
      </c>
      <c r="D74" s="18">
        <v>20000</v>
      </c>
      <c r="E74" s="18"/>
      <c r="F74" s="18"/>
      <c r="G74" s="18"/>
      <c r="H74" s="18"/>
      <c r="I74" s="18"/>
      <c r="J74" s="18"/>
      <c r="K74" s="18"/>
      <c r="L74" s="18"/>
      <c r="M74" s="18"/>
      <c r="N74" s="18"/>
      <c r="O74" s="18"/>
      <c r="P74" s="18"/>
      <c r="Q74" s="18"/>
      <c r="R74" s="18"/>
      <c r="S74" s="18"/>
      <c r="T74" s="18"/>
    </row>
    <row r="75" spans="1:20" x14ac:dyDescent="0.35">
      <c r="A75" s="1" t="s">
        <v>75</v>
      </c>
      <c r="D75" s="18">
        <v>30000</v>
      </c>
      <c r="E75" s="18"/>
      <c r="F75" s="18"/>
      <c r="G75" s="18"/>
      <c r="H75" s="18"/>
      <c r="I75" s="18"/>
      <c r="J75" s="18"/>
      <c r="K75" s="18"/>
      <c r="L75" s="18"/>
      <c r="M75" s="18"/>
      <c r="N75" s="18"/>
      <c r="O75" s="18"/>
      <c r="P75" s="18"/>
      <c r="Q75" s="18"/>
      <c r="R75" s="18"/>
      <c r="S75" s="18"/>
      <c r="T75" s="18"/>
    </row>
    <row r="76" spans="1:20" x14ac:dyDescent="0.35">
      <c r="A76" s="1" t="s">
        <v>76</v>
      </c>
      <c r="D76" s="18">
        <v>30000</v>
      </c>
      <c r="E76" s="18"/>
      <c r="F76" s="18"/>
      <c r="G76" s="18"/>
      <c r="H76" s="18"/>
      <c r="I76" s="18"/>
      <c r="J76" s="18"/>
      <c r="K76" s="18"/>
      <c r="L76" s="18"/>
      <c r="M76" s="18"/>
      <c r="N76" s="18"/>
      <c r="O76" s="18"/>
      <c r="P76" s="18"/>
      <c r="Q76" s="18"/>
      <c r="R76" s="18"/>
      <c r="S76" s="18"/>
      <c r="T76" s="18"/>
    </row>
    <row r="77" spans="1:20" x14ac:dyDescent="0.35">
      <c r="A77" s="1" t="s">
        <v>77</v>
      </c>
      <c r="D77" s="18">
        <v>30000</v>
      </c>
      <c r="E77" s="18"/>
      <c r="F77" s="18"/>
      <c r="G77" s="18"/>
      <c r="H77" s="18"/>
      <c r="I77" s="18"/>
      <c r="J77" s="18"/>
      <c r="K77" s="18"/>
      <c r="L77" s="18"/>
      <c r="M77" s="18"/>
      <c r="N77" s="18"/>
      <c r="O77" s="18"/>
      <c r="P77" s="18"/>
      <c r="Q77" s="18"/>
      <c r="R77" s="18"/>
      <c r="S77" s="18"/>
      <c r="T77" s="18"/>
    </row>
    <row r="78" spans="1:20" x14ac:dyDescent="0.35">
      <c r="A78" s="1" t="s">
        <v>78</v>
      </c>
      <c r="D78" s="18">
        <v>0</v>
      </c>
      <c r="E78" s="18"/>
      <c r="F78" s="18"/>
      <c r="G78" s="18"/>
      <c r="H78" s="18"/>
      <c r="I78" s="18"/>
      <c r="J78" s="18"/>
      <c r="K78" s="18"/>
      <c r="L78" s="18"/>
      <c r="M78" s="18"/>
      <c r="N78" s="18"/>
      <c r="O78" s="18"/>
      <c r="P78" s="18"/>
      <c r="Q78" s="18"/>
      <c r="R78" s="18"/>
      <c r="S78" s="18"/>
      <c r="T78" s="18"/>
    </row>
    <row r="79" spans="1:20" x14ac:dyDescent="0.35">
      <c r="A79" s="1" t="s">
        <v>79</v>
      </c>
      <c r="D79" s="18">
        <v>0</v>
      </c>
      <c r="E79" s="18"/>
      <c r="F79" s="18"/>
      <c r="G79" s="18"/>
      <c r="H79" s="18"/>
      <c r="I79" s="18"/>
      <c r="J79" s="18"/>
      <c r="K79" s="18"/>
      <c r="L79" s="18"/>
      <c r="M79" s="18"/>
      <c r="N79" s="18"/>
      <c r="O79" s="18"/>
      <c r="P79" s="18"/>
      <c r="Q79" s="18"/>
      <c r="R79" s="18"/>
      <c r="S79" s="18"/>
      <c r="T79" s="18"/>
    </row>
    <row r="80" spans="1:20" x14ac:dyDescent="0.35">
      <c r="A80" s="1" t="s">
        <v>80</v>
      </c>
      <c r="D80" s="18">
        <v>0</v>
      </c>
      <c r="E80" s="18"/>
      <c r="F80" s="18"/>
      <c r="G80" s="18"/>
      <c r="H80" s="18"/>
      <c r="I80" s="18"/>
      <c r="J80" s="18"/>
      <c r="K80" s="18"/>
      <c r="L80" s="18"/>
      <c r="M80" s="18"/>
      <c r="N80" s="18"/>
      <c r="O80" s="18"/>
      <c r="P80" s="18"/>
      <c r="Q80" s="18"/>
      <c r="R80" s="18"/>
      <c r="S80" s="18"/>
      <c r="T80" s="18"/>
    </row>
    <row r="81" spans="1:20" x14ac:dyDescent="0.35">
      <c r="A81" s="1" t="s">
        <v>81</v>
      </c>
      <c r="D81" s="18">
        <v>0</v>
      </c>
      <c r="E81" s="18"/>
      <c r="F81" s="18"/>
      <c r="G81" s="18"/>
      <c r="H81" s="18"/>
      <c r="I81" s="18"/>
      <c r="J81" s="18"/>
      <c r="K81" s="18"/>
      <c r="L81" s="18"/>
      <c r="M81" s="18"/>
      <c r="N81" s="18"/>
      <c r="O81" s="18"/>
      <c r="P81" s="18"/>
      <c r="Q81" s="18"/>
      <c r="R81" s="18"/>
      <c r="S81" s="18"/>
      <c r="T81" s="18"/>
    </row>
    <row r="82" spans="1:20" x14ac:dyDescent="0.35">
      <c r="A82" s="1" t="s">
        <v>82</v>
      </c>
      <c r="D82" s="74">
        <v>0</v>
      </c>
      <c r="E82" s="18"/>
      <c r="F82" s="18"/>
      <c r="G82" s="18"/>
      <c r="H82" s="18"/>
      <c r="I82" s="18"/>
      <c r="J82" s="18"/>
      <c r="K82" s="18"/>
      <c r="L82" s="18"/>
      <c r="M82" s="18"/>
      <c r="N82" s="18"/>
      <c r="O82" s="18"/>
      <c r="P82" s="18"/>
      <c r="Q82" s="18"/>
      <c r="R82" s="18"/>
      <c r="S82" s="18"/>
      <c r="T82" s="18"/>
    </row>
    <row r="83" spans="1:20" x14ac:dyDescent="0.35">
      <c r="D83" s="18">
        <f>SUM(D71:D82)</f>
        <v>130000</v>
      </c>
      <c r="E83" s="18"/>
      <c r="F83" s="18"/>
      <c r="G83" s="18"/>
      <c r="H83" s="18"/>
      <c r="I83" s="18"/>
      <c r="J83" s="18"/>
      <c r="K83" s="18"/>
      <c r="L83" s="18"/>
      <c r="M83" s="18"/>
      <c r="N83" s="18"/>
      <c r="O83" s="18"/>
      <c r="P83" s="18"/>
      <c r="Q83" s="18"/>
      <c r="R83" s="18"/>
      <c r="S83" s="18"/>
      <c r="T83" s="18"/>
    </row>
    <row r="84" spans="1:20" x14ac:dyDescent="0.35">
      <c r="A84" s="1" t="s">
        <v>83</v>
      </c>
      <c r="D84" s="74">
        <v>12</v>
      </c>
      <c r="E84" s="18"/>
      <c r="F84" s="18"/>
      <c r="G84" s="18"/>
      <c r="H84" s="18"/>
      <c r="I84" s="18"/>
      <c r="J84" s="18"/>
      <c r="K84" s="18"/>
      <c r="L84" s="18"/>
      <c r="M84" s="18"/>
      <c r="N84" s="18"/>
      <c r="O84" s="18"/>
      <c r="P84" s="18"/>
      <c r="Q84" s="18"/>
      <c r="R84" s="18"/>
      <c r="S84" s="18"/>
      <c r="T84" s="18"/>
    </row>
    <row r="85" spans="1:20" x14ac:dyDescent="0.35">
      <c r="A85" s="1" t="s">
        <v>84</v>
      </c>
      <c r="D85" s="18">
        <f>D83/D84</f>
        <v>10833.333333333334</v>
      </c>
      <c r="E85" s="18"/>
      <c r="F85" s="18"/>
      <c r="G85" s="18"/>
      <c r="H85" s="18"/>
      <c r="I85" s="18"/>
      <c r="J85" s="18"/>
      <c r="K85" s="18"/>
      <c r="L85" s="18"/>
      <c r="M85" s="18"/>
      <c r="N85" s="18"/>
      <c r="O85" s="18"/>
      <c r="P85" s="18"/>
      <c r="Q85" s="18"/>
      <c r="R85" s="18"/>
      <c r="S85" s="18"/>
      <c r="T85" s="18"/>
    </row>
    <row r="86" spans="1:20" x14ac:dyDescent="0.35">
      <c r="A86" s="1" t="s">
        <v>85</v>
      </c>
      <c r="D86" s="75">
        <v>5.2499999999999998E-2</v>
      </c>
      <c r="E86" s="18"/>
      <c r="F86" s="18"/>
      <c r="G86" s="18"/>
      <c r="H86" s="18"/>
      <c r="I86" s="18"/>
      <c r="J86" s="18"/>
      <c r="K86" s="18"/>
      <c r="L86" s="18"/>
      <c r="M86" s="18"/>
      <c r="N86" s="18"/>
      <c r="O86" s="18"/>
      <c r="P86" s="18"/>
      <c r="Q86" s="18"/>
      <c r="R86" s="18"/>
      <c r="S86" s="18"/>
      <c r="T86" s="18"/>
    </row>
    <row r="87" spans="1:20" x14ac:dyDescent="0.35">
      <c r="A87" s="1" t="s">
        <v>86</v>
      </c>
      <c r="D87" s="18">
        <f>D85*D86</f>
        <v>568.75</v>
      </c>
      <c r="E87" s="18"/>
      <c r="F87" s="18"/>
      <c r="G87" s="18"/>
      <c r="H87" s="18"/>
      <c r="I87" s="18"/>
      <c r="J87" s="18"/>
      <c r="K87" s="18"/>
      <c r="L87" s="18"/>
      <c r="M87" s="18"/>
      <c r="N87" s="18"/>
      <c r="O87" s="18"/>
      <c r="P87" s="18"/>
      <c r="Q87" s="18"/>
      <c r="R87" s="18"/>
      <c r="S87" s="18"/>
      <c r="T87" s="18"/>
    </row>
    <row r="88" spans="1:20" x14ac:dyDescent="0.35">
      <c r="A88" s="1" t="s">
        <v>87</v>
      </c>
      <c r="D88" s="18">
        <f>O20</f>
        <v>145</v>
      </c>
      <c r="E88" s="18"/>
      <c r="F88" s="18"/>
      <c r="G88" s="18"/>
      <c r="H88" s="18"/>
      <c r="I88" s="18"/>
      <c r="J88" s="18"/>
      <c r="K88" s="18"/>
      <c r="L88" s="18"/>
      <c r="M88" s="18"/>
      <c r="N88" s="18"/>
      <c r="O88" s="18"/>
      <c r="P88" s="18"/>
      <c r="Q88" s="18"/>
      <c r="R88" s="18"/>
      <c r="S88" s="18"/>
      <c r="T88" s="18"/>
    </row>
    <row r="89" spans="1:20" ht="16" thickBot="1" x14ac:dyDescent="0.4">
      <c r="A89" s="1" t="s">
        <v>88</v>
      </c>
      <c r="D89" s="63">
        <f>D87-D88</f>
        <v>423.75</v>
      </c>
      <c r="E89" s="18"/>
      <c r="F89" s="18"/>
      <c r="G89" s="18"/>
      <c r="H89" s="18"/>
      <c r="I89" s="18"/>
      <c r="J89" s="18"/>
      <c r="K89" s="18"/>
      <c r="L89" s="18"/>
      <c r="M89" s="18"/>
      <c r="N89" s="18"/>
      <c r="O89" s="18"/>
      <c r="P89" s="18"/>
      <c r="Q89" s="18"/>
      <c r="R89" s="18"/>
      <c r="S89" s="18"/>
      <c r="T89" s="18"/>
    </row>
    <row r="90" spans="1:20" ht="16" thickTop="1" x14ac:dyDescent="0.35">
      <c r="D90" s="18"/>
      <c r="E90" s="18"/>
      <c r="F90" s="18"/>
      <c r="G90" s="18"/>
      <c r="H90" s="18"/>
      <c r="I90" s="18"/>
      <c r="J90" s="18"/>
      <c r="K90" s="18"/>
      <c r="L90" s="18"/>
      <c r="M90" s="18"/>
      <c r="N90" s="18"/>
      <c r="O90" s="18"/>
      <c r="P90" s="18"/>
      <c r="Q90" s="18"/>
      <c r="R90" s="18"/>
      <c r="S90" s="18"/>
      <c r="T90" s="18"/>
    </row>
    <row r="91" spans="1:20" x14ac:dyDescent="0.35">
      <c r="D91" s="18"/>
      <c r="E91" s="18"/>
      <c r="F91" s="18"/>
      <c r="G91" s="18"/>
      <c r="H91" s="18"/>
      <c r="I91" s="18"/>
      <c r="J91" s="18"/>
      <c r="K91" s="18"/>
      <c r="L91" s="18"/>
      <c r="M91" s="18"/>
      <c r="N91" s="18"/>
      <c r="O91" s="18"/>
      <c r="P91" s="18"/>
      <c r="Q91" s="18"/>
      <c r="R91" s="18"/>
      <c r="S91" s="18"/>
      <c r="T91" s="18"/>
    </row>
    <row r="92" spans="1:20" x14ac:dyDescent="0.35">
      <c r="D92" s="18"/>
      <c r="E92" s="18"/>
      <c r="F92" s="18"/>
      <c r="G92" s="18"/>
      <c r="H92" s="18"/>
      <c r="I92" s="18"/>
      <c r="J92" s="18"/>
      <c r="K92" s="18"/>
      <c r="L92" s="18"/>
      <c r="M92" s="18"/>
      <c r="N92" s="18"/>
      <c r="O92" s="18"/>
      <c r="P92" s="18"/>
      <c r="Q92" s="18"/>
      <c r="R92" s="18"/>
      <c r="S92" s="18"/>
      <c r="T92" s="18"/>
    </row>
    <row r="93" spans="1:20" x14ac:dyDescent="0.35">
      <c r="D93" s="18"/>
      <c r="E93" s="18"/>
      <c r="F93" s="18"/>
      <c r="G93" s="18"/>
      <c r="H93" s="18"/>
      <c r="I93" s="18"/>
      <c r="J93" s="18"/>
      <c r="K93" s="18"/>
      <c r="L93" s="18"/>
      <c r="M93" s="18"/>
      <c r="N93" s="18"/>
      <c r="O93" s="18"/>
      <c r="P93" s="18"/>
      <c r="Q93" s="18"/>
      <c r="R93" s="18"/>
      <c r="S93" s="18"/>
      <c r="T93" s="18"/>
    </row>
    <row r="94" spans="1:20" x14ac:dyDescent="0.35">
      <c r="D94" s="18"/>
      <c r="E94" s="18"/>
      <c r="F94" s="18"/>
      <c r="G94" s="18"/>
      <c r="H94" s="18"/>
      <c r="I94" s="18"/>
      <c r="J94" s="18"/>
      <c r="K94" s="18"/>
      <c r="L94" s="18"/>
      <c r="M94" s="18"/>
      <c r="N94" s="18"/>
      <c r="O94" s="18"/>
      <c r="P94" s="18"/>
      <c r="Q94" s="18"/>
      <c r="R94" s="18"/>
      <c r="S94" s="18"/>
      <c r="T94" s="18"/>
    </row>
    <row r="95" spans="1:20" x14ac:dyDescent="0.35">
      <c r="D95" s="18"/>
      <c r="E95" s="18"/>
      <c r="F95" s="18"/>
      <c r="G95" s="18"/>
      <c r="H95" s="18"/>
      <c r="I95" s="18"/>
      <c r="J95" s="18"/>
      <c r="K95" s="18"/>
      <c r="L95" s="18"/>
      <c r="M95" s="18"/>
      <c r="N95" s="18"/>
      <c r="O95" s="18"/>
      <c r="P95" s="18"/>
      <c r="Q95" s="18"/>
      <c r="R95" s="18"/>
      <c r="S95" s="18"/>
      <c r="T95" s="18"/>
    </row>
    <row r="96" spans="1:20" x14ac:dyDescent="0.35">
      <c r="D96" s="18"/>
      <c r="E96" s="18"/>
      <c r="F96" s="18"/>
      <c r="G96" s="18"/>
      <c r="H96" s="18"/>
      <c r="I96" s="18"/>
      <c r="J96" s="18"/>
      <c r="K96" s="18"/>
      <c r="L96" s="18"/>
      <c r="M96" s="18"/>
      <c r="N96" s="18"/>
      <c r="O96" s="18"/>
      <c r="P96" s="18"/>
      <c r="Q96" s="18"/>
      <c r="R96" s="18"/>
      <c r="S96" s="18"/>
      <c r="T96" s="18"/>
    </row>
    <row r="97" spans="4:20" x14ac:dyDescent="0.35">
      <c r="D97" s="18"/>
      <c r="E97" s="18"/>
      <c r="F97" s="18"/>
      <c r="G97" s="18"/>
      <c r="H97" s="18"/>
      <c r="I97" s="18"/>
      <c r="J97" s="18"/>
      <c r="K97" s="18"/>
      <c r="L97" s="18"/>
      <c r="M97" s="18"/>
      <c r="N97" s="18"/>
      <c r="O97" s="18"/>
      <c r="P97" s="18"/>
      <c r="Q97" s="18"/>
      <c r="R97" s="18"/>
      <c r="S97" s="18"/>
      <c r="T97" s="18"/>
    </row>
    <row r="98" spans="4:20" x14ac:dyDescent="0.35">
      <c r="D98" s="18"/>
      <c r="E98" s="18"/>
      <c r="F98" s="18"/>
      <c r="G98" s="18"/>
      <c r="H98" s="18"/>
      <c r="I98" s="18"/>
      <c r="J98" s="18"/>
      <c r="K98" s="18"/>
      <c r="L98" s="18"/>
      <c r="M98" s="18"/>
      <c r="N98" s="18"/>
      <c r="O98" s="18"/>
      <c r="P98" s="18"/>
      <c r="Q98" s="18"/>
      <c r="R98" s="18"/>
      <c r="S98" s="18"/>
      <c r="T98" s="18"/>
    </row>
    <row r="99" spans="4:20" x14ac:dyDescent="0.35">
      <c r="D99" s="18"/>
      <c r="E99" s="18"/>
      <c r="F99" s="18"/>
      <c r="G99" s="18"/>
      <c r="H99" s="18"/>
      <c r="I99" s="18"/>
      <c r="J99" s="18"/>
      <c r="K99" s="18"/>
      <c r="L99" s="18"/>
      <c r="M99" s="18"/>
      <c r="N99" s="18"/>
      <c r="O99" s="18"/>
      <c r="P99" s="18"/>
      <c r="Q99" s="18"/>
      <c r="R99" s="18"/>
      <c r="S99" s="18"/>
      <c r="T99" s="18"/>
    </row>
    <row r="100" spans="4:20" x14ac:dyDescent="0.35">
      <c r="D100" s="18"/>
      <c r="E100" s="18"/>
      <c r="F100" s="18"/>
      <c r="G100" s="18"/>
      <c r="H100" s="18"/>
      <c r="I100" s="18"/>
      <c r="J100" s="18"/>
      <c r="K100" s="18"/>
      <c r="L100" s="18"/>
      <c r="M100" s="18"/>
      <c r="N100" s="18"/>
      <c r="O100" s="18"/>
      <c r="P100" s="18"/>
      <c r="Q100" s="18"/>
      <c r="R100" s="18"/>
      <c r="S100" s="18"/>
      <c r="T100" s="18"/>
    </row>
    <row r="101" spans="4:20" x14ac:dyDescent="0.35">
      <c r="D101" s="18"/>
      <c r="E101" s="18"/>
      <c r="F101" s="18"/>
      <c r="G101" s="18"/>
      <c r="H101" s="18"/>
      <c r="I101" s="18"/>
      <c r="J101" s="18"/>
      <c r="K101" s="18"/>
      <c r="L101" s="18"/>
      <c r="M101" s="18"/>
      <c r="N101" s="18"/>
      <c r="O101" s="18"/>
      <c r="P101" s="18"/>
      <c r="Q101" s="18"/>
      <c r="R101" s="18"/>
      <c r="S101" s="18"/>
      <c r="T101" s="18"/>
    </row>
    <row r="102" spans="4:20" x14ac:dyDescent="0.35">
      <c r="D102" s="18"/>
      <c r="E102" s="18"/>
      <c r="F102" s="18"/>
      <c r="G102" s="18"/>
      <c r="H102" s="18"/>
      <c r="I102" s="18"/>
      <c r="J102" s="18"/>
      <c r="K102" s="18"/>
      <c r="L102" s="18"/>
      <c r="M102" s="18"/>
      <c r="N102" s="18"/>
      <c r="O102" s="18"/>
      <c r="P102" s="18"/>
      <c r="Q102" s="18"/>
      <c r="R102" s="18"/>
      <c r="S102" s="18"/>
      <c r="T102" s="18"/>
    </row>
    <row r="103" spans="4:20" x14ac:dyDescent="0.35">
      <c r="D103" s="18"/>
      <c r="E103" s="18"/>
      <c r="F103" s="18"/>
      <c r="G103" s="18"/>
      <c r="H103" s="18"/>
      <c r="I103" s="18"/>
      <c r="J103" s="18"/>
      <c r="K103" s="18"/>
      <c r="L103" s="18"/>
      <c r="M103" s="18"/>
      <c r="N103" s="18"/>
      <c r="O103" s="18"/>
      <c r="P103" s="18"/>
      <c r="Q103" s="18"/>
      <c r="R103" s="18"/>
      <c r="S103" s="18"/>
      <c r="T103" s="18"/>
    </row>
    <row r="104" spans="4:20" x14ac:dyDescent="0.35">
      <c r="D104" s="18"/>
      <c r="E104" s="18"/>
      <c r="F104" s="18"/>
      <c r="G104" s="18"/>
      <c r="H104" s="18"/>
      <c r="I104" s="18"/>
      <c r="J104" s="18"/>
      <c r="K104" s="18"/>
      <c r="L104" s="18"/>
      <c r="M104" s="18"/>
      <c r="N104" s="18"/>
      <c r="O104" s="18"/>
      <c r="P104" s="18"/>
      <c r="Q104" s="18"/>
      <c r="R104" s="18"/>
      <c r="S104" s="18"/>
      <c r="T104" s="18"/>
    </row>
    <row r="105" spans="4:20" x14ac:dyDescent="0.35">
      <c r="D105" s="18"/>
      <c r="E105" s="18"/>
      <c r="F105" s="18"/>
      <c r="G105" s="18"/>
      <c r="H105" s="18"/>
      <c r="I105" s="18"/>
      <c r="J105" s="18"/>
      <c r="K105" s="18"/>
      <c r="L105" s="18"/>
      <c r="M105" s="18"/>
      <c r="N105" s="18"/>
      <c r="O105" s="18"/>
      <c r="P105" s="18"/>
      <c r="Q105" s="18"/>
      <c r="R105" s="18"/>
      <c r="S105" s="18"/>
      <c r="T105" s="18"/>
    </row>
    <row r="106" spans="4:20" x14ac:dyDescent="0.35">
      <c r="D106" s="18"/>
      <c r="E106" s="18"/>
      <c r="F106" s="18"/>
      <c r="G106" s="18"/>
      <c r="H106" s="18"/>
      <c r="I106" s="18"/>
      <c r="J106" s="18"/>
      <c r="K106" s="18"/>
      <c r="L106" s="18"/>
      <c r="M106" s="18"/>
      <c r="N106" s="18"/>
      <c r="O106" s="18"/>
      <c r="P106" s="18"/>
      <c r="Q106" s="18"/>
      <c r="R106" s="18"/>
      <c r="S106" s="18"/>
      <c r="T106" s="18"/>
    </row>
    <row r="107" spans="4:20" x14ac:dyDescent="0.35">
      <c r="D107" s="18"/>
      <c r="E107" s="18"/>
      <c r="F107" s="18"/>
      <c r="G107" s="18"/>
      <c r="H107" s="18"/>
      <c r="I107" s="18"/>
      <c r="J107" s="18"/>
      <c r="K107" s="18"/>
      <c r="L107" s="18"/>
      <c r="M107" s="18"/>
      <c r="N107" s="18"/>
      <c r="O107" s="18"/>
      <c r="P107" s="18"/>
      <c r="Q107" s="18"/>
      <c r="R107" s="18"/>
      <c r="S107" s="18"/>
      <c r="T107" s="18"/>
    </row>
    <row r="108" spans="4:20" x14ac:dyDescent="0.35">
      <c r="D108" s="18"/>
      <c r="E108" s="18"/>
      <c r="F108" s="18"/>
      <c r="G108" s="18"/>
      <c r="H108" s="18"/>
      <c r="I108" s="18"/>
      <c r="J108" s="18"/>
      <c r="K108" s="18"/>
      <c r="L108" s="18"/>
      <c r="M108" s="18"/>
      <c r="N108" s="18"/>
      <c r="O108" s="18"/>
      <c r="P108" s="18"/>
      <c r="Q108" s="18"/>
      <c r="R108" s="18"/>
      <c r="S108" s="18"/>
      <c r="T108" s="18"/>
    </row>
    <row r="109" spans="4:20" x14ac:dyDescent="0.35">
      <c r="D109" s="18"/>
      <c r="E109" s="18"/>
      <c r="F109" s="18"/>
      <c r="G109" s="18"/>
      <c r="H109" s="18"/>
      <c r="I109" s="18"/>
      <c r="J109" s="18"/>
      <c r="K109" s="18"/>
      <c r="L109" s="18"/>
      <c r="M109" s="18"/>
      <c r="N109" s="18"/>
      <c r="O109" s="18"/>
      <c r="P109" s="18"/>
      <c r="Q109" s="18"/>
      <c r="R109" s="18"/>
      <c r="S109" s="18"/>
      <c r="T109" s="18"/>
    </row>
    <row r="110" spans="4:20" x14ac:dyDescent="0.35">
      <c r="D110" s="18"/>
      <c r="E110" s="18"/>
      <c r="F110" s="18"/>
      <c r="G110" s="18"/>
      <c r="H110" s="18"/>
      <c r="I110" s="18"/>
      <c r="J110" s="18"/>
      <c r="K110" s="18"/>
      <c r="L110" s="18"/>
      <c r="M110" s="18"/>
      <c r="N110" s="18"/>
      <c r="O110" s="18"/>
      <c r="P110" s="18"/>
      <c r="Q110" s="18"/>
      <c r="R110" s="18"/>
      <c r="S110" s="18"/>
      <c r="T110" s="18"/>
    </row>
    <row r="111" spans="4:20" x14ac:dyDescent="0.35">
      <c r="D111" s="18"/>
      <c r="E111" s="18"/>
      <c r="F111" s="18"/>
      <c r="G111" s="18"/>
      <c r="H111" s="18"/>
      <c r="I111" s="18"/>
      <c r="J111" s="18"/>
      <c r="K111" s="18"/>
      <c r="L111" s="18"/>
      <c r="M111" s="18"/>
      <c r="N111" s="18"/>
      <c r="O111" s="18"/>
      <c r="P111" s="18"/>
      <c r="Q111" s="18"/>
      <c r="R111" s="18"/>
      <c r="S111" s="18"/>
      <c r="T111" s="18"/>
    </row>
    <row r="112" spans="4:20" x14ac:dyDescent="0.35">
      <c r="D112" s="18"/>
      <c r="E112" s="18"/>
      <c r="F112" s="18"/>
      <c r="G112" s="18"/>
      <c r="H112" s="18"/>
      <c r="I112" s="18"/>
      <c r="J112" s="18"/>
      <c r="K112" s="18"/>
      <c r="L112" s="18"/>
      <c r="M112" s="18"/>
      <c r="N112" s="18"/>
      <c r="O112" s="18"/>
      <c r="P112" s="18"/>
      <c r="Q112" s="18"/>
      <c r="R112" s="18"/>
      <c r="S112" s="18"/>
      <c r="T112" s="18"/>
    </row>
    <row r="113" spans="4:20" x14ac:dyDescent="0.35">
      <c r="D113" s="18"/>
      <c r="E113" s="18"/>
      <c r="F113" s="18"/>
      <c r="G113" s="18"/>
      <c r="H113" s="18"/>
      <c r="I113" s="18"/>
      <c r="J113" s="18"/>
      <c r="K113" s="18"/>
      <c r="L113" s="18"/>
      <c r="M113" s="18"/>
      <c r="N113" s="18"/>
      <c r="O113" s="18"/>
      <c r="P113" s="18"/>
      <c r="Q113" s="18"/>
      <c r="R113" s="18"/>
      <c r="S113" s="18"/>
      <c r="T113" s="18"/>
    </row>
    <row r="114" spans="4:20" x14ac:dyDescent="0.35">
      <c r="D114" s="18"/>
      <c r="E114" s="18"/>
      <c r="F114" s="18"/>
      <c r="G114" s="18"/>
      <c r="H114" s="18"/>
      <c r="I114" s="18"/>
      <c r="J114" s="18"/>
      <c r="K114" s="18"/>
      <c r="L114" s="18"/>
      <c r="M114" s="18"/>
      <c r="N114" s="18"/>
      <c r="O114" s="18"/>
      <c r="P114" s="18"/>
      <c r="Q114" s="18"/>
      <c r="R114" s="18"/>
      <c r="S114" s="18"/>
      <c r="T114" s="18"/>
    </row>
    <row r="115" spans="4:20" x14ac:dyDescent="0.35">
      <c r="D115" s="18"/>
      <c r="E115" s="18"/>
      <c r="F115" s="18"/>
      <c r="G115" s="18"/>
      <c r="H115" s="18"/>
      <c r="I115" s="18"/>
      <c r="J115" s="18"/>
      <c r="K115" s="18"/>
      <c r="L115" s="18"/>
      <c r="M115" s="18"/>
      <c r="N115" s="18"/>
      <c r="O115" s="18"/>
      <c r="P115" s="18"/>
      <c r="Q115" s="18"/>
      <c r="R115" s="18"/>
      <c r="S115" s="18"/>
      <c r="T115" s="18"/>
    </row>
    <row r="116" spans="4:20" x14ac:dyDescent="0.35">
      <c r="D116" s="18"/>
      <c r="E116" s="18"/>
      <c r="F116" s="18"/>
      <c r="G116" s="18"/>
      <c r="H116" s="18"/>
      <c r="I116" s="18"/>
      <c r="J116" s="18"/>
      <c r="K116" s="18"/>
      <c r="L116" s="18"/>
      <c r="M116" s="18"/>
      <c r="N116" s="18"/>
      <c r="O116" s="18"/>
      <c r="P116" s="18"/>
      <c r="Q116" s="18"/>
      <c r="R116" s="18"/>
      <c r="S116" s="18"/>
      <c r="T116" s="18"/>
    </row>
    <row r="117" spans="4:20" x14ac:dyDescent="0.35">
      <c r="D117" s="18"/>
      <c r="E117" s="18"/>
      <c r="F117" s="18"/>
      <c r="G117" s="18"/>
      <c r="H117" s="18"/>
      <c r="I117" s="18"/>
      <c r="J117" s="18"/>
      <c r="K117" s="18"/>
      <c r="L117" s="18"/>
      <c r="M117" s="18"/>
      <c r="N117" s="18"/>
      <c r="O117" s="18"/>
      <c r="P117" s="18"/>
      <c r="Q117" s="18"/>
      <c r="R117" s="18"/>
      <c r="S117" s="18"/>
      <c r="T117" s="18"/>
    </row>
    <row r="118" spans="4:20" x14ac:dyDescent="0.35">
      <c r="D118" s="18"/>
      <c r="E118" s="18"/>
      <c r="F118" s="18"/>
      <c r="G118" s="18"/>
      <c r="H118" s="18"/>
      <c r="I118" s="18"/>
      <c r="J118" s="18"/>
      <c r="K118" s="18"/>
      <c r="L118" s="18"/>
      <c r="M118" s="18"/>
      <c r="N118" s="18"/>
      <c r="O118" s="18"/>
      <c r="P118" s="18"/>
      <c r="Q118" s="18"/>
      <c r="R118" s="18"/>
      <c r="S118" s="18"/>
      <c r="T118" s="18"/>
    </row>
    <row r="119" spans="4:20" x14ac:dyDescent="0.35">
      <c r="D119" s="18"/>
      <c r="E119" s="18"/>
      <c r="F119" s="18"/>
      <c r="G119" s="18"/>
      <c r="H119" s="18"/>
      <c r="I119" s="18"/>
      <c r="J119" s="18"/>
      <c r="K119" s="18"/>
      <c r="L119" s="18"/>
      <c r="M119" s="18"/>
      <c r="N119" s="18"/>
      <c r="O119" s="18"/>
      <c r="P119" s="18"/>
      <c r="Q119" s="18"/>
      <c r="R119" s="18"/>
      <c r="S119" s="18"/>
      <c r="T119" s="18"/>
    </row>
    <row r="120" spans="4:20" x14ac:dyDescent="0.35">
      <c r="D120" s="18"/>
      <c r="E120" s="18"/>
      <c r="F120" s="18"/>
      <c r="G120" s="18"/>
      <c r="H120" s="18"/>
      <c r="I120" s="18"/>
      <c r="J120" s="18"/>
      <c r="K120" s="18"/>
      <c r="L120" s="18"/>
      <c r="M120" s="18"/>
      <c r="N120" s="18"/>
      <c r="O120" s="18"/>
      <c r="P120" s="18"/>
      <c r="Q120" s="18"/>
      <c r="R120" s="18"/>
      <c r="S120" s="18"/>
      <c r="T120" s="18"/>
    </row>
    <row r="121" spans="4:20" x14ac:dyDescent="0.35">
      <c r="D121" s="18"/>
      <c r="E121" s="18"/>
      <c r="F121" s="18"/>
      <c r="G121" s="18"/>
      <c r="H121" s="18"/>
      <c r="I121" s="18"/>
      <c r="J121" s="18"/>
      <c r="K121" s="18"/>
      <c r="L121" s="18"/>
      <c r="M121" s="18"/>
      <c r="N121" s="18"/>
      <c r="O121" s="18"/>
      <c r="P121" s="18"/>
      <c r="Q121" s="18"/>
      <c r="R121" s="18"/>
      <c r="S121" s="18"/>
      <c r="T121" s="18"/>
    </row>
    <row r="122" spans="4:20" x14ac:dyDescent="0.35">
      <c r="D122" s="18"/>
      <c r="E122" s="18"/>
      <c r="F122" s="18"/>
      <c r="G122" s="18"/>
      <c r="H122" s="18"/>
      <c r="I122" s="18"/>
      <c r="J122" s="18"/>
      <c r="K122" s="18"/>
      <c r="L122" s="18"/>
      <c r="M122" s="18"/>
      <c r="N122" s="18"/>
      <c r="O122" s="18"/>
      <c r="P122" s="18"/>
      <c r="Q122" s="18"/>
      <c r="R122" s="18"/>
      <c r="S122" s="18"/>
      <c r="T122" s="18"/>
    </row>
    <row r="123" spans="4:20" x14ac:dyDescent="0.35">
      <c r="D123" s="18"/>
      <c r="E123" s="18"/>
      <c r="F123" s="18"/>
      <c r="G123" s="18"/>
      <c r="H123" s="18"/>
      <c r="I123" s="18"/>
      <c r="J123" s="18"/>
      <c r="K123" s="18"/>
      <c r="L123" s="18"/>
      <c r="M123" s="18"/>
      <c r="N123" s="18"/>
      <c r="O123" s="18"/>
      <c r="P123" s="18"/>
      <c r="Q123" s="18"/>
      <c r="R123" s="18"/>
      <c r="S123" s="18"/>
      <c r="T123" s="18"/>
    </row>
    <row r="124" spans="4:20" x14ac:dyDescent="0.35">
      <c r="D124" s="18"/>
      <c r="E124" s="18"/>
      <c r="F124" s="18"/>
      <c r="G124" s="18"/>
      <c r="H124" s="18"/>
      <c r="I124" s="18"/>
      <c r="J124" s="18"/>
      <c r="K124" s="18"/>
      <c r="L124" s="18"/>
      <c r="M124" s="18"/>
      <c r="N124" s="18"/>
      <c r="O124" s="18"/>
      <c r="P124" s="18"/>
      <c r="Q124" s="18"/>
      <c r="R124" s="18"/>
      <c r="S124" s="18"/>
      <c r="T124" s="18"/>
    </row>
    <row r="125" spans="4:20" x14ac:dyDescent="0.35">
      <c r="D125" s="18"/>
      <c r="E125" s="18"/>
      <c r="F125" s="18"/>
      <c r="G125" s="18"/>
      <c r="H125" s="18"/>
      <c r="I125" s="18"/>
      <c r="J125" s="18"/>
      <c r="K125" s="18"/>
      <c r="L125" s="18"/>
      <c r="M125" s="18"/>
      <c r="N125" s="18"/>
      <c r="O125" s="18"/>
      <c r="P125" s="18"/>
      <c r="Q125" s="18"/>
      <c r="R125" s="18"/>
      <c r="S125" s="18"/>
      <c r="T125" s="18"/>
    </row>
    <row r="126" spans="4:20" x14ac:dyDescent="0.35">
      <c r="D126" s="18"/>
      <c r="E126" s="18"/>
      <c r="F126" s="18"/>
      <c r="G126" s="18"/>
      <c r="H126" s="18"/>
      <c r="I126" s="18"/>
      <c r="J126" s="18"/>
      <c r="K126" s="18"/>
      <c r="L126" s="18"/>
      <c r="M126" s="18"/>
      <c r="N126" s="18"/>
      <c r="O126" s="18"/>
      <c r="P126" s="18"/>
      <c r="Q126" s="18"/>
      <c r="R126" s="18"/>
      <c r="S126" s="18"/>
      <c r="T126" s="18"/>
    </row>
    <row r="127" spans="4:20" x14ac:dyDescent="0.35">
      <c r="D127" s="18"/>
      <c r="E127" s="18"/>
      <c r="F127" s="18"/>
      <c r="G127" s="18"/>
      <c r="H127" s="18"/>
      <c r="I127" s="18"/>
      <c r="J127" s="18"/>
      <c r="K127" s="18"/>
      <c r="L127" s="18"/>
      <c r="M127" s="18"/>
      <c r="N127" s="18"/>
      <c r="O127" s="18"/>
      <c r="P127" s="18"/>
      <c r="Q127" s="18"/>
      <c r="R127" s="18"/>
      <c r="S127" s="18"/>
      <c r="T127" s="18"/>
    </row>
    <row r="128" spans="4:20" x14ac:dyDescent="0.35">
      <c r="D128" s="18"/>
      <c r="E128" s="18"/>
      <c r="F128" s="18"/>
      <c r="G128" s="18"/>
      <c r="H128" s="18"/>
      <c r="I128" s="18"/>
      <c r="J128" s="18"/>
      <c r="K128" s="18"/>
      <c r="L128" s="18"/>
      <c r="M128" s="18"/>
      <c r="N128" s="18"/>
      <c r="O128" s="18"/>
      <c r="P128" s="18"/>
      <c r="Q128" s="18"/>
      <c r="R128" s="18"/>
      <c r="S128" s="18"/>
      <c r="T128" s="18"/>
    </row>
    <row r="129" spans="4:20" x14ac:dyDescent="0.35">
      <c r="D129" s="18"/>
      <c r="E129" s="18"/>
      <c r="F129" s="18"/>
      <c r="G129" s="18"/>
      <c r="H129" s="18"/>
      <c r="I129" s="18"/>
      <c r="J129" s="18"/>
      <c r="K129" s="18"/>
      <c r="L129" s="18"/>
      <c r="M129" s="18"/>
      <c r="N129" s="18"/>
      <c r="O129" s="18"/>
      <c r="P129" s="18"/>
      <c r="Q129" s="18"/>
      <c r="R129" s="18"/>
      <c r="S129" s="18"/>
      <c r="T129" s="18"/>
    </row>
    <row r="130" spans="4:20" x14ac:dyDescent="0.35">
      <c r="D130" s="18"/>
      <c r="E130" s="18"/>
      <c r="F130" s="18"/>
      <c r="G130" s="18"/>
      <c r="H130" s="18"/>
      <c r="I130" s="18"/>
      <c r="J130" s="18"/>
      <c r="K130" s="18"/>
      <c r="L130" s="18"/>
      <c r="M130" s="18"/>
      <c r="N130" s="18"/>
      <c r="O130" s="18"/>
      <c r="P130" s="18"/>
      <c r="Q130" s="18"/>
      <c r="R130" s="18"/>
      <c r="S130" s="18"/>
      <c r="T130" s="18"/>
    </row>
    <row r="131" spans="4:20" x14ac:dyDescent="0.35">
      <c r="D131" s="18"/>
      <c r="E131" s="18"/>
      <c r="F131" s="18"/>
      <c r="G131" s="18"/>
      <c r="H131" s="18"/>
      <c r="I131" s="18"/>
      <c r="J131" s="18"/>
      <c r="K131" s="18"/>
      <c r="L131" s="18"/>
      <c r="M131" s="18"/>
      <c r="N131" s="18"/>
      <c r="O131" s="18"/>
      <c r="P131" s="18"/>
      <c r="Q131" s="18"/>
      <c r="R131" s="18"/>
      <c r="S131" s="18"/>
      <c r="T131" s="18"/>
    </row>
    <row r="132" spans="4:20" x14ac:dyDescent="0.35">
      <c r="D132" s="18"/>
      <c r="E132" s="18"/>
      <c r="F132" s="18"/>
      <c r="G132" s="18"/>
      <c r="H132" s="18"/>
      <c r="I132" s="18"/>
      <c r="J132" s="18"/>
      <c r="K132" s="18"/>
      <c r="L132" s="18"/>
      <c r="M132" s="18"/>
      <c r="N132" s="18"/>
      <c r="O132" s="18"/>
      <c r="P132" s="18"/>
      <c r="Q132" s="18"/>
      <c r="R132" s="18"/>
      <c r="S132" s="18"/>
      <c r="T132" s="18"/>
    </row>
    <row r="133" spans="4:20" x14ac:dyDescent="0.35">
      <c r="D133" s="18"/>
      <c r="E133" s="18"/>
      <c r="F133" s="18"/>
      <c r="G133" s="18"/>
      <c r="H133" s="18"/>
      <c r="I133" s="18"/>
      <c r="J133" s="18"/>
      <c r="K133" s="18"/>
      <c r="L133" s="18"/>
      <c r="M133" s="18"/>
      <c r="N133" s="18"/>
      <c r="O133" s="18"/>
      <c r="P133" s="18"/>
      <c r="Q133" s="18"/>
      <c r="R133" s="18"/>
      <c r="S133" s="18"/>
      <c r="T133" s="18"/>
    </row>
    <row r="134" spans="4:20" x14ac:dyDescent="0.35">
      <c r="D134" s="18"/>
      <c r="E134" s="18"/>
      <c r="F134" s="18"/>
      <c r="G134" s="18"/>
      <c r="H134" s="18"/>
      <c r="I134" s="18"/>
      <c r="J134" s="18"/>
      <c r="K134" s="18"/>
      <c r="L134" s="18"/>
      <c r="M134" s="18"/>
      <c r="N134" s="18"/>
      <c r="O134" s="18"/>
      <c r="P134" s="18"/>
      <c r="Q134" s="18"/>
      <c r="R134" s="18"/>
      <c r="S134" s="18"/>
      <c r="T134" s="18"/>
    </row>
    <row r="135" spans="4:20" x14ac:dyDescent="0.35">
      <c r="D135" s="18"/>
      <c r="E135" s="18"/>
      <c r="F135" s="18"/>
      <c r="G135" s="18"/>
      <c r="H135" s="18"/>
      <c r="I135" s="18"/>
      <c r="J135" s="18"/>
      <c r="K135" s="18"/>
      <c r="L135" s="18"/>
      <c r="M135" s="18"/>
      <c r="N135" s="18"/>
      <c r="O135" s="18"/>
      <c r="P135" s="18"/>
      <c r="Q135" s="18"/>
      <c r="R135" s="18"/>
      <c r="S135" s="18"/>
      <c r="T135" s="18"/>
    </row>
    <row r="136" spans="4:20" x14ac:dyDescent="0.35">
      <c r="D136" s="18"/>
      <c r="E136" s="18"/>
      <c r="F136" s="18"/>
      <c r="G136" s="18"/>
      <c r="H136" s="18"/>
      <c r="I136" s="18"/>
      <c r="J136" s="18"/>
      <c r="K136" s="18"/>
      <c r="L136" s="18"/>
      <c r="M136" s="18"/>
      <c r="N136" s="18"/>
      <c r="O136" s="18"/>
      <c r="P136" s="18"/>
      <c r="Q136" s="18"/>
      <c r="R136" s="18"/>
      <c r="S136" s="18"/>
      <c r="T136" s="18"/>
    </row>
    <row r="137" spans="4:20" x14ac:dyDescent="0.35">
      <c r="D137" s="18"/>
      <c r="E137" s="18"/>
      <c r="F137" s="18"/>
      <c r="G137" s="18"/>
      <c r="H137" s="18"/>
      <c r="I137" s="18"/>
      <c r="J137" s="18"/>
      <c r="K137" s="18"/>
      <c r="L137" s="18"/>
      <c r="M137" s="18"/>
      <c r="N137" s="18"/>
      <c r="O137" s="18"/>
      <c r="P137" s="18"/>
      <c r="Q137" s="18"/>
      <c r="R137" s="18"/>
      <c r="S137" s="18"/>
      <c r="T137" s="18"/>
    </row>
    <row r="138" spans="4:20" x14ac:dyDescent="0.35">
      <c r="D138" s="18"/>
      <c r="E138" s="18"/>
      <c r="F138" s="18"/>
      <c r="G138" s="18"/>
      <c r="H138" s="18"/>
      <c r="I138" s="18"/>
      <c r="J138" s="18"/>
      <c r="K138" s="18"/>
      <c r="L138" s="18"/>
      <c r="M138" s="18"/>
      <c r="N138" s="18"/>
      <c r="O138" s="18"/>
      <c r="P138" s="18"/>
      <c r="Q138" s="18"/>
      <c r="R138" s="18"/>
      <c r="S138" s="18"/>
      <c r="T138" s="18"/>
    </row>
    <row r="139" spans="4:20" x14ac:dyDescent="0.35">
      <c r="D139" s="18"/>
      <c r="E139" s="18"/>
      <c r="F139" s="18"/>
      <c r="G139" s="18"/>
      <c r="H139" s="18"/>
      <c r="I139" s="18"/>
      <c r="J139" s="18"/>
      <c r="K139" s="18"/>
      <c r="L139" s="18"/>
      <c r="M139" s="18"/>
      <c r="N139" s="18"/>
      <c r="O139" s="18"/>
      <c r="P139" s="18"/>
      <c r="Q139" s="18"/>
      <c r="R139" s="18"/>
      <c r="S139" s="18"/>
      <c r="T139" s="18"/>
    </row>
    <row r="140" spans="4:20" x14ac:dyDescent="0.35">
      <c r="D140" s="18"/>
      <c r="E140" s="18"/>
      <c r="F140" s="18"/>
      <c r="G140" s="18"/>
      <c r="H140" s="18"/>
      <c r="I140" s="18"/>
      <c r="J140" s="18"/>
      <c r="K140" s="18"/>
      <c r="L140" s="18"/>
      <c r="M140" s="18"/>
      <c r="N140" s="18"/>
      <c r="O140" s="18"/>
      <c r="P140" s="18"/>
      <c r="Q140" s="18"/>
      <c r="R140" s="18"/>
      <c r="S140" s="18"/>
      <c r="T140" s="18"/>
    </row>
    <row r="141" spans="4:20" x14ac:dyDescent="0.35">
      <c r="D141" s="18"/>
      <c r="E141" s="18"/>
      <c r="F141" s="18"/>
      <c r="G141" s="18"/>
      <c r="H141" s="18"/>
      <c r="I141" s="18"/>
      <c r="J141" s="18"/>
      <c r="K141" s="18"/>
      <c r="L141" s="18"/>
      <c r="M141" s="18"/>
      <c r="N141" s="18"/>
      <c r="O141" s="18"/>
      <c r="P141" s="18"/>
      <c r="Q141" s="18"/>
      <c r="R141" s="18"/>
      <c r="S141" s="18"/>
      <c r="T141" s="18"/>
    </row>
    <row r="142" spans="4:20" x14ac:dyDescent="0.35">
      <c r="D142" s="18"/>
      <c r="E142" s="18"/>
      <c r="F142" s="18"/>
      <c r="G142" s="18"/>
      <c r="H142" s="18"/>
      <c r="I142" s="18"/>
      <c r="J142" s="18"/>
      <c r="K142" s="18"/>
    </row>
    <row r="143" spans="4:20" x14ac:dyDescent="0.35">
      <c r="D143" s="18"/>
      <c r="E143" s="18"/>
      <c r="F143" s="18"/>
      <c r="G143" s="18"/>
    </row>
    <row r="144" spans="4:20" x14ac:dyDescent="0.35">
      <c r="D144" s="18"/>
      <c r="E144" s="18"/>
      <c r="F144" s="18"/>
      <c r="G144" s="18"/>
    </row>
  </sheetData>
  <mergeCells count="7">
    <mergeCell ref="M11:S11"/>
    <mergeCell ref="A2:H2"/>
    <mergeCell ref="D23:H23"/>
    <mergeCell ref="A66:F66"/>
    <mergeCell ref="A59:F60"/>
    <mergeCell ref="J13:K13"/>
    <mergeCell ref="D11:H11"/>
  </mergeCells>
  <phoneticPr fontId="0" type="noConversion"/>
  <printOptions gridLines="1" gridLinesSet="0"/>
  <pageMargins left="0.75" right="0" top="1" bottom="1" header="0.5" footer="0.5"/>
  <pageSetup paperSize="5" scale="29" orientation="landscape" r:id="rId1"/>
  <headerFooter alignWithMargins="0">
    <oddFooter>&amp;LCopyright © 2015. AICPA Inc. All rights Reserved. Permission is granted to download the tools and tailor or customize for internal use.</oddFooter>
  </headerFooter>
  <ignoredErrors>
    <ignoredError sqref="U16" evalError="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TaxCatchAll xmlns="2f07b2e0-cc2f-430f-894f-f908f5ade86e" xsi:nil="true"/>
    <lcf76f155ced4ddcb4097134ff3c332f xmlns="e893a28c-e03b-4016-8696-2bb4bd44d8b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650936610D3894F996D3FE3FF65E32C" ma:contentTypeVersion="15" ma:contentTypeDescription="Create a new document." ma:contentTypeScope="" ma:versionID="67195928bc30751ab60f8a019592a604">
  <xsd:schema xmlns:xsd="http://www.w3.org/2001/XMLSchema" xmlns:xs="http://www.w3.org/2001/XMLSchema" xmlns:p="http://schemas.microsoft.com/office/2006/metadata/properties" xmlns:ns2="e893a28c-e03b-4016-8696-2bb4bd44d8be" xmlns:ns3="2f07b2e0-cc2f-430f-894f-f908f5ade86e" targetNamespace="http://schemas.microsoft.com/office/2006/metadata/properties" ma:root="true" ma:fieldsID="4892515582dc7242ce44ac2020d2e520" ns2:_="" ns3:_="">
    <xsd:import namespace="e893a28c-e03b-4016-8696-2bb4bd44d8be"/>
    <xsd:import namespace="2f07b2e0-cc2f-430f-894f-f908f5ade86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93a28c-e03b-4016-8696-2bb4bd44d8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f730754-38f1-4b10-b031-dd3aefb5ddce"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07b2e0-cc2f-430f-894f-f908f5ade86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cac5caa-7e7e-488f-bdf5-9946d1ed7092}" ma:internalName="TaxCatchAll" ma:showField="CatchAllData" ma:web="2f07b2e0-cc2f-430f-894f-f908f5ade86e">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ACD8EA-A27F-476B-B089-AC4FE02B79E4}">
  <ds:schemaRefs>
    <ds:schemaRef ds:uri="http://schemas.microsoft.com/office/2006/metadata/properties"/>
    <ds:schemaRef ds:uri="D895224A-A33A-4884-93AB-FEFAA33C2916"/>
    <ds:schemaRef ds:uri="http://schemas.microsoft.com/sharepoint/v3"/>
    <ds:schemaRef ds:uri="http://schemas.microsoft.com/sharepoint/v3/fields"/>
    <ds:schemaRef ds:uri="d895224a-a33a-4884-93ab-fefaa33c2916"/>
  </ds:schemaRefs>
</ds:datastoreItem>
</file>

<file path=customXml/itemProps2.xml><?xml version="1.0" encoding="utf-8"?>
<ds:datastoreItem xmlns:ds="http://schemas.openxmlformats.org/officeDocument/2006/customXml" ds:itemID="{811438E4-9E79-493D-A57D-35B485898E0D}">
  <ds:schemaRefs>
    <ds:schemaRef ds:uri="http://schemas.microsoft.com/sharepoint/v3/contenttype/forms"/>
  </ds:schemaRefs>
</ds:datastoreItem>
</file>

<file path=customXml/itemProps3.xml><?xml version="1.0" encoding="utf-8"?>
<ds:datastoreItem xmlns:ds="http://schemas.openxmlformats.org/officeDocument/2006/customXml" ds:itemID="{DABBC785-6CD2-4EA8-A8A5-077F328F57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Debt</vt:lpstr>
      <vt:lpstr>Debt!Print_Area_MI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Account Workpaper: Long-Term Debt Rollfoward</dc:title>
  <dc:creator>Matthews, Sandi</dc:creator>
  <cp:keywords/>
  <cp:lastModifiedBy>Samantha Cox</cp:lastModifiedBy>
  <cp:lastPrinted>2022-10-21T21:09:47Z</cp:lastPrinted>
  <dcterms:created xsi:type="dcterms:W3CDTF">2011-08-02T21:33:55Z</dcterms:created>
  <dcterms:modified xsi:type="dcterms:W3CDTF">2023-01-06T20:44:23Z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30</vt:i4>
  </property>
  <property fmtid="{D5CDD505-2E9C-101B-9397-08002B2CF9AE}" pid="3" name="Refresh">
    <vt:bool>true</vt:bool>
  </property>
  <property fmtid="{D5CDD505-2E9C-101B-9397-08002B2CF9AE}" pid="4" name="Refresh97">
    <vt:bool>false</vt:bool>
  </property>
  <property fmtid="{D5CDD505-2E9C-101B-9397-08002B2CF9AE}" pid="5" name="tabName">
    <vt:lpwstr>Year End Fieldwork Request Items</vt:lpwstr>
  </property>
  <property fmtid="{D5CDD505-2E9C-101B-9397-08002B2CF9AE}" pid="6" name="tabIndex">
    <vt:lpwstr>4g.02</vt:lpwstr>
  </property>
  <property fmtid="{D5CDD505-2E9C-101B-9397-08002B2CF9AE}" pid="7" name="workpaperIndex">
    <vt:lpwstr>4g.02b</vt:lpwstr>
  </property>
  <property fmtid="{D5CDD505-2E9C-101B-9397-08002B2CF9AE}" pid="8" name="ContentTypeId">
    <vt:lpwstr>0x0101004650936610D3894F996D3FE3FF65E32C</vt:lpwstr>
  </property>
</Properties>
</file>