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115b2817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予算と試行" sheetId="1" r:id="Rbcf0926ad3bc47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;(#,##0.0);0"/>
    <x:numFmt numFmtId="201" formatCode="0.0%;(0.0%);0.0%"/>
    <x:numFmt numFmtId="202" formatCode="yyyy-mm-dd"/>
  </x:numFmts>
  <x:fonts count="6">
    <x:font>
      <x:sz val="11"/>
      <x:name val="Carlito"/>
    </x:font>
    <x:font>
      <x:sz val="11"/>
      <x:color rgb="FF242424"/>
      <x:name val="Arial"/>
    </x:font>
    <x:font>
      <x:b/>
      <x:sz val="16"/>
      <x:color rgb="FF242424"/>
      <x:name val="Arial"/>
    </x:font>
    <x:font>
      <x:sz val="11"/>
      <x:color rgb="FF1556B0"/>
      <x:name val="Arial"/>
    </x:font>
    <x:font>
      <x:sz val="11"/>
      <x:color rgb="FF287A4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F1F3F2"/>
      </x:patternFill>
    </x:fill>
    <x:fill>
      <x:patternFill patternType="solid">
        <x:fgColor rgb="FF24242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16958573e4c3f" /><Relationship Type="http://schemas.openxmlformats.org/officeDocument/2006/relationships/theme" Target="/xl/theme/theme1.xml" Id="Re082b126832e4910" /><Relationship Type="http://schemas.openxmlformats.org/officeDocument/2006/relationships/sharedStrings" Target="/xl/sharedStrings.xml" Id="R643fc06a2c664d76" /><Relationship Type="http://schemas.openxmlformats.org/officeDocument/2006/relationships/worksheet" Target="/xl/worksheets/sheet1.xml" Id="Rbcf0926ad3bc47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8" hidden="0" customWidth="1"/>
    <x:col min="3" max="3" width="23" hidden="0" customWidth="1"/>
    <x:col min="4" max="4" width="23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B2" s="3" t="str">
        <x:v>建設業AIの費用・試行計算</x:v>
      </x:c>
      <x:c r="C2" s="2"/>
      <x:c r="D2" s="2"/>
      <x:c r="E2" s="2"/>
      <x:c r="F2" s="2"/>
      <x:c r="G2" s="2"/>
    </x:row>
    <x:row r="3">
      <x:c r="B3" s="2" t="str">
        <x:v>差額は時間価値を含む負担の比較。給与削減額ではありません。</x:v>
      </x:c>
      <x:c r="C3" s="2"/>
      <x:c r="D3" s="2"/>
      <x:c r="E3" s="2"/>
      <x:c r="F3" s="2"/>
      <x:c r="G3" s="2"/>
    </x:row>
    <x:row r="4">
      <x:c r="B4" s="2" t="str">
        <x:v>自社の数値は黄色欄へ。未確認は空欄のまま、確認先・予定日を下欄に記入。</x:v>
      </x:c>
      <x:c r="C4" s="2"/>
      <x:c r="D4" s="2"/>
      <x:c r="E4" s="2"/>
      <x:c r="F4" s="2"/>
      <x:c r="G4" s="2"/>
    </x:row>
    <x:row r="5">
      <x:c r="B5" s="2" t="str">
        <x:v>ケース番号を選ぶ</x:v>
      </x:c>
      <x:c r="C5" s="2"/>
      <x:c r="D5" s="2"/>
      <x:c r="E5" s="2"/>
      <x:c r="F5" s="2"/>
      <x:c r="G5" s="2"/>
    </x:row>
    <x:row r="6">
      <x:c r="B6" s="5" t="n">
        <x:v>1</x:v>
      </x:c>
      <x:c r="C6" s="6" t="str">
        <x:f>CHOOSE(B6,"自社入力","見積説明（仮例）","日報（仮例）","月固定700分（仮例）")</x:f>
        <x:v>自社入力</x:v>
      </x:c>
      <x:c r="D6" s="2"/>
      <x:c r="E6" s="2"/>
      <x:c r="F6" s="2"/>
      <x:c r="G6" s="2"/>
    </x:row>
    <x:row r="7">
      <x:c r="B7" s="2" t="str">
        <x:v>1 自社入力　2 見積説明　3 日報　4 月固定700分</x:v>
      </x:c>
      <x:c r="C7" s="2"/>
      <x:c r="D7" s="2"/>
      <x:c r="E7" s="2"/>
      <x:c r="F7" s="2"/>
      <x:c r="G7" s="2"/>
    </x:row>
    <x:row r="8" ht="42" customHeight="1">
      <x:c r="B8" s="2" t="str">
        <x:v>対象業務・実施範囲</x:v>
      </x:c>
      <x:c r="C8" s="2"/>
      <x:c r="D8" s="7"/>
      <x:c r="E8" s="8" t="str">
        <x:v>AIへ任せない範囲も書く</x:v>
      </x:c>
      <x:c r="F8" s="2"/>
      <x:c r="G8" s="2"/>
    </x:row>
    <x:row r="9">
      <x:c r="B9" s="2"/>
      <x:c r="C9" s="2"/>
      <x:c r="D9" s="2"/>
      <x:c r="E9" s="2"/>
      <x:c r="F9" s="2"/>
      <x:c r="G9" s="2"/>
    </x:row>
    <x:row r="10" ht="26" customHeight="1">
      <x:c r="B10" s="9" t="str">
        <x:v>毎月の負担減（円相当）</x:v>
      </x:c>
      <x:c r="C10" s="10" t="str">
        <x:f>C38</x:f>
        <x:v>未確認</x:v>
      </x:c>
      <x:c r="D10" s="2"/>
      <x:c r="E10" s="2"/>
      <x:c r="F10" s="2"/>
      <x:c r="G10" s="2"/>
    </x:row>
    <x:row r="11" ht="26" customHeight="1">
      <x:c r="B11" s="9" t="str">
        <x:v>初月の負担減（円相当）</x:v>
      </x:c>
      <x:c r="C11" s="10" t="str">
        <x:f>C41</x:f>
        <x:v>未確認</x:v>
      </x:c>
      <x:c r="D11" s="2"/>
      <x:c r="E11" s="2"/>
      <x:c r="F11" s="2"/>
      <x:c r="G11" s="2"/>
    </x:row>
    <x:row r="12" ht="26" customHeight="1">
      <x:c r="B12" s="9" t="str">
        <x:v>単純回収（月）</x:v>
      </x:c>
      <x:c r="C12" s="10" t="str">
        <x:f>C42</x:f>
        <x:v>未確認</x:v>
      </x:c>
      <x:c r="D12" s="2"/>
      <x:c r="E12" s="2"/>
      <x:c r="F12" s="2"/>
      <x:c r="G12" s="2"/>
    </x:row>
    <x:row r="13" ht="26" customHeight="1">
      <x:c r="B13" s="9" t="str">
        <x:v>12か月の差額（円相当）</x:v>
      </x:c>
      <x:c r="C13" s="10" t="str">
        <x:f>C43</x:f>
        <x:v>未確認</x:v>
      </x:c>
      <x:c r="D13" s="2"/>
      <x:c r="E13" s="2"/>
      <x:c r="F13" s="2"/>
      <x:c r="G13" s="2"/>
    </x:row>
    <x:row r="14" ht="26" customHeight="1">
      <x:c r="B14" s="9" t="str">
        <x:v>12か月ROI（時間価値ベース）</x:v>
      </x:c>
      <x:c r="C14" s="11" t="str">
        <x:f>C44</x:f>
        <x:v>未確認</x:v>
      </x:c>
      <x:c r="D14" s="2"/>
      <x:c r="E14" s="2"/>
      <x:c r="F14" s="2"/>
      <x:c r="G14" s="2"/>
    </x:row>
    <x:row r="15" ht="44" customHeight="1">
      <x:c r="B15" s="2" t="str">
        <x:v>次に確認すること</x:v>
      </x:c>
      <x:c r="C15" s="8" t="str">
        <x:f>IF(B6&lt;&gt;1,"説明用の試算。実績ではない",IF(C32&lt;&gt;"計算可能","費用の未確認項目を確認",IF(OR(D48&lt;&gt;"許可あり",LEN(TRIM(D49))=0,ISNUMBER(SEARCH("未定",D49)),ISNUMBER(SEARCH("未確認",D49)),ISNUMBER(SEARCH("未設定",D49)),ISNUMBER(SEARCH("要確認",D49)),UPPER(TRIM(D49))="TBD",LEN(TRIM(D50))=0,ISNUMBER(SEARCH("未定",D50)),ISNUMBER(SEARCH("未確認",D50)),ISNUMBER(SEARCH("未設定",D50)),ISNUMBER(SEARCH("要確認",D50)),UPPER(TRIM(D50))="TBD",LEN(TRIM(D52))=0,ISNUMBER(SEARCH("未定",D52)),ISNUMBER(SEARCH("未確認",D52)),ISNUMBER(SEARCH("未設定",D52)),ISNUMBER(SEARCH("要確認",D52)),UPPER(TRIM(D52))="TBD",LEN(TRIM(D8))=0,ISNUMBER(SEARCH("未定",D8)),ISNUMBER(SEARCH("未確認",D8)),ISNUMBER(SEARCH("未設定",D8)),ISNUMBER(SEARCH("要確認",D8)),UPPER(TRIM(D8))="TBD"),"試行条件を先に確認",IF(D46&lt;&gt;"実測済","試行計画。効果は測定後に判断",IF(D47&lt;&gt;"満たす","品質・確認手順を見直す",IF(C38&lt;=0,"見直し・中止を検討",IF(OR(LEN(TRIM(D51))=0,ISNUMBER(SEARCH("未定",D51)),ISNUMBER(SEARCH("未確認",D51)),ISNUMBER(SEARCH("未設定",D51)),ISNUMBER(SEARCH("要確認",D51)),UPPER(TRIM(D51))="TBD"),"空いた時間の使い道を確認","継続候補。責任者と判断")))))))</x:f>
        <x:v>費用の未確認項目を確認</x:v>
      </x:c>
      <x:c r="D15" s="2"/>
      <x:c r="E15" s="2"/>
      <x:c r="F15" s="2"/>
      <x:c r="G15" s="2"/>
    </x:row>
    <x:row r="16">
      <x:c r="B16" s="2"/>
      <x:c r="C16" s="2"/>
      <x:c r="D16" s="2"/>
      <x:c r="E16" s="2"/>
      <x:c r="F16" s="2"/>
      <x:c r="G16" s="2"/>
    </x:row>
    <x:row r="17">
      <x:c r="B17" s="2" t="str">
        <x:v>差額がプラスは負担減、マイナスは負担増。初期負担は初月だけ加算。</x:v>
      </x:c>
      <x:c r="C17" s="2"/>
      <x:c r="D17" s="2"/>
      <x:c r="E17" s="2"/>
      <x:c r="F17" s="2"/>
      <x:c r="G17" s="2"/>
    </x:row>
    <x:row r="18">
      <x:c r="B18" s="2" t="str">
        <x:v>E〜G列は本文の説明用想定値。製品料金・企業実績・業界平均ではありません。</x:v>
      </x:c>
      <x:c r="C18" s="2"/>
      <x:c r="D18" s="2"/>
      <x:c r="E18" s="2"/>
      <x:c r="F18" s="2"/>
      <x:c r="G18" s="2"/>
    </x:row>
    <x:row r="19">
      <x:c r="B19" s="2"/>
      <x:c r="C19" s="2"/>
      <x:c r="D19" s="2"/>
      <x:c r="E19" s="2"/>
      <x:c r="F19" s="2"/>
      <x:c r="G19" s="2"/>
    </x:row>
    <x:row r="20" ht="38" customHeight="1">
      <x:c r="B20" s="14" t="str">
        <x:v>入力項目（単位）</x:v>
      </x:c>
      <x:c r="C20" s="14" t="str">
        <x:v>選択中の値</x:v>
      </x:c>
      <x:c r="D20" s="14" t="str">
        <x:v>自社の入力</x:v>
      </x:c>
      <x:c r="E20" s="14" t="str">
        <x:v>見積説明の仮例</x:v>
      </x:c>
      <x:c r="F20" s="14" t="str">
        <x:v>日報の仮例</x:v>
      </x:c>
      <x:c r="G20" s="14" t="str">
        <x:v>固定700分の仮例</x:v>
      </x:c>
    </x:row>
    <x:row r="21" ht="25" customHeight="1">
      <x:c r="B21" s="2" t="str">
        <x:v>月の件数（件）</x:v>
      </x:c>
      <x:c r="C21" s="16" t="str">
        <x:f>IF($B$6=1,IF(ISNUMBER(D21),D21,"未確認"),CHOOSE($B$6-1,E21,F21,G21))</x:f>
        <x:v>未確認</x:v>
      </x:c>
      <x:c r="D21" s="17"/>
      <x:c r="E21" s="18" t="n">
        <x:v>80</x:v>
      </x:c>
      <x:c r="F21" s="18" t="n">
        <x:v>20</x:v>
      </x:c>
      <x:c r="G21" s="18" t="n">
        <x:v>80</x:v>
      </x:c>
    </x:row>
    <x:row r="22" ht="25" customHeight="1">
      <x:c r="B22" s="2" t="str">
        <x:v>社内換算単価（円／分）</x:v>
      </x:c>
      <x:c r="C22" s="16" t="str">
        <x:f>IF($B$6=1,IF(ISNUMBER(D22),D22,"未確認"),CHOOSE($B$6-1,E22,F22,G22))</x:f>
        <x:v>未確認</x:v>
      </x:c>
      <x:c r="D22" s="17"/>
      <x:c r="E22" s="18" t="n">
        <x:v>50</x:v>
      </x:c>
      <x:c r="F22" s="18" t="n">
        <x:v>50</x:v>
      </x:c>
      <x:c r="G22" s="18" t="n">
        <x:v>50</x:v>
      </x:c>
    </x:row>
    <x:row r="23" ht="25" customHeight="1">
      <x:c r="B23" s="2" t="str">
        <x:v>通常の反復時間（分／件）</x:v>
      </x:c>
      <x:c r="C23" s="16" t="str">
        <x:f>IF($B$6=1,IF(ISNUMBER(D23),D23,"未確認"),CHOOSE($B$6-1,E23,F23,G23))</x:f>
        <x:v>未確認</x:v>
      </x:c>
      <x:c r="D23" s="17"/>
      <x:c r="E23" s="18" t="n">
        <x:v>25</x:v>
      </x:c>
      <x:c r="F23" s="18" t="n">
        <x:v>15</x:v>
      </x:c>
      <x:c r="G23" s="18" t="n">
        <x:v>25</x:v>
      </x:c>
    </x:row>
    <x:row r="24" ht="25" customHeight="1">
      <x:c r="B24" s="2" t="str">
        <x:v>AI反復時間（分／件）</x:v>
      </x:c>
      <x:c r="C24" s="16" t="str">
        <x:f>IF($B$6=1,IF(ISNUMBER(D24),D24,"未確認"),CHOOSE($B$6-1,E24,F24,G24))</x:f>
        <x:v>未確認</x:v>
      </x:c>
      <x:c r="D24" s="17"/>
      <x:c r="E24" s="18" t="n">
        <x:v>15</x:v>
      </x:c>
      <x:c r="F24" s="18" t="n">
        <x:v>17</x:v>
      </x:c>
      <x:c r="G24" s="18" t="n">
        <x:v>15</x:v>
      </x:c>
    </x:row>
    <x:row r="25" ht="25" customHeight="1">
      <x:c r="B25" s="2" t="str">
        <x:v>通常の月固定時間（分／月）</x:v>
      </x:c>
      <x:c r="C25" s="16" t="str">
        <x:f>IF($B$6=1,IF(ISNUMBER(D25),D25,"未確認"),CHOOSE($B$6-1,E25,F25,G25))</x:f>
        <x:v>未確認</x:v>
      </x:c>
      <x:c r="D25" s="17"/>
      <x:c r="E25" s="18" t="n">
        <x:v>0</x:v>
      </x:c>
      <x:c r="F25" s="18" t="n">
        <x:v>0</x:v>
      </x:c>
      <x:c r="G25" s="18" t="n">
        <x:v>0</x:v>
      </x:c>
    </x:row>
    <x:row r="26" ht="25" customHeight="1">
      <x:c r="B26" s="2" t="str">
        <x:v>AIの月固定時間（分／月）</x:v>
      </x:c>
      <x:c r="C26" s="16" t="str">
        <x:f>IF($B$6=1,IF(ISNUMBER(D26),D26,"未確認"),CHOOSE($B$6-1,E26,F26,G26))</x:f>
        <x:v>未確認</x:v>
      </x:c>
      <x:c r="D26" s="17"/>
      <x:c r="E26" s="18" t="n">
        <x:v>0</x:v>
      </x:c>
      <x:c r="F26" s="18" t="n">
        <x:v>0</x:v>
      </x:c>
      <x:c r="G26" s="18" t="n">
        <x:v>700</x:v>
      </x:c>
    </x:row>
    <x:row r="27" ht="25" customHeight="1">
      <x:c r="B27" s="2" t="str">
        <x:v>通常の月外部費（円／月）</x:v>
      </x:c>
      <x:c r="C27" s="16" t="str">
        <x:f>IF($B$6=1,IF(ISNUMBER(D27),D27,"未確認"),CHOOSE($B$6-1,E27,F27,G27))</x:f>
        <x:v>未確認</x:v>
      </x:c>
      <x:c r="D27" s="17"/>
      <x:c r="E27" s="18" t="n">
        <x:v>0</x:v>
      </x:c>
      <x:c r="F27" s="18" t="n">
        <x:v>0</x:v>
      </x:c>
      <x:c r="G27" s="18" t="n">
        <x:v>0</x:v>
      </x:c>
    </x:row>
    <x:row r="28" ht="25" customHeight="1">
      <x:c r="B28" s="2" t="str">
        <x:v>AIの月外部費（円／月）</x:v>
      </x:c>
      <x:c r="C28" s="16" t="str">
        <x:f>IF($B$6=1,IF(ISNUMBER(D28),D28,"未確認"),CHOOSE($B$6-1,E28,F28,G28))</x:f>
        <x:v>未確認</x:v>
      </x:c>
      <x:c r="D28" s="17"/>
      <x:c r="E28" s="18" t="n">
        <x:v>10000</x:v>
      </x:c>
      <x:c r="F28" s="18" t="n">
        <x:v>3000</x:v>
      </x:c>
      <x:c r="G28" s="18" t="n">
        <x:v>10000</x:v>
      </x:c>
    </x:row>
    <x:row r="29" ht="25" customHeight="1">
      <x:c r="B29" s="2" t="str">
        <x:v>初回設定時間（分）</x:v>
      </x:c>
      <x:c r="C29" s="16" t="str">
        <x:f>IF($B$6=1,IF(ISNUMBER(D29),D29,"未確認"),CHOOSE($B$6-1,E29,F29,G29))</x:f>
        <x:v>未確認</x:v>
      </x:c>
      <x:c r="D29" s="17"/>
      <x:c r="E29" s="18" t="n">
        <x:v>240</x:v>
      </x:c>
      <x:c r="F29" s="18" t="n">
        <x:v>40</x:v>
      </x:c>
      <x:c r="G29" s="18" t="n">
        <x:v>240</x:v>
      </x:c>
    </x:row>
    <x:row r="30" ht="25" customHeight="1">
      <x:c r="B30" s="2" t="str">
        <x:v>初回外部費（円）</x:v>
      </x:c>
      <x:c r="C30" s="16" t="str">
        <x:f>IF($B$6=1,IF(ISNUMBER(D30),D30,"未確認"),CHOOSE($B$6-1,E30,F30,G30))</x:f>
        <x:v>未確認</x:v>
      </x:c>
      <x:c r="D30" s="17"/>
      <x:c r="E30" s="18" t="n">
        <x:v>60000</x:v>
      </x:c>
      <x:c r="F30" s="18" t="n">
        <x:v>0</x:v>
      </x:c>
      <x:c r="G30" s="18" t="n">
        <x:v>60000</x:v>
      </x:c>
    </x:row>
    <x:row r="31">
      <x:c r="B31" s="2"/>
      <x:c r="C31" s="2"/>
      <x:c r="D31" s="2"/>
      <x:c r="E31" s="2"/>
      <x:c r="F31" s="2"/>
      <x:c r="G31" s="2"/>
    </x:row>
    <x:row r="32">
      <x:c r="B32" s="2" t="str">
        <x:v>費用入力の状態</x:v>
      </x:c>
      <x:c r="C32" s="2" t="str">
        <x:f>IF(AND(COUNT(C21:C30)=10,MIN(C21:C30)&gt;=0,C22&gt;0),"計算可能","入力待ち・要確認")</x:f>
        <x:v>入力待ち・要確認</x:v>
      </x:c>
      <x:c r="D32" s="2"/>
      <x:c r="E32" s="2"/>
      <x:c r="F32" s="2"/>
      <x:c r="G32" s="2"/>
    </x:row>
    <x:row r="33">
      <x:c r="B33" s="2"/>
      <x:c r="C33" s="2"/>
      <x:c r="D33" s="2"/>
      <x:c r="E33" s="2"/>
      <x:c r="F33" s="2"/>
      <x:c r="G33" s="2"/>
    </x:row>
    <x:row r="34">
      <x:c r="B34" s="2" t="str">
        <x:v>通常の月合計時間（分）</x:v>
      </x:c>
      <x:c r="C34" s="16" t="str">
        <x:f>IF($C$32&lt;&gt;"計算可能","未確認",C21*C23+C25)</x:f>
        <x:v>未確認</x:v>
      </x:c>
      <x:c r="D34" s="2"/>
      <x:c r="E34" s="2"/>
      <x:c r="F34" s="2"/>
      <x:c r="G34" s="2"/>
    </x:row>
    <x:row r="35">
      <x:c r="B35" s="2" t="str">
        <x:v>AIの月合計時間（分）</x:v>
      </x:c>
      <x:c r="C35" s="16" t="str">
        <x:f>IF($C$32&lt;&gt;"計算可能","未確認",C21*C24+C26)</x:f>
        <x:v>未確認</x:v>
      </x:c>
      <x:c r="D35" s="2"/>
      <x:c r="E35" s="2"/>
      <x:c r="F35" s="2"/>
      <x:c r="G35" s="2"/>
    </x:row>
    <x:row r="36">
      <x:c r="B36" s="2" t="str">
        <x:v>通常月負担（円相当）</x:v>
      </x:c>
      <x:c r="C36" s="16" t="str">
        <x:f>IF($C$32&lt;&gt;"計算可能","未確認",C34*C22+C27)</x:f>
        <x:v>未確認</x:v>
      </x:c>
      <x:c r="D36" s="2"/>
      <x:c r="E36" s="2"/>
      <x:c r="F36" s="2"/>
      <x:c r="G36" s="2"/>
    </x:row>
    <x:row r="37">
      <x:c r="B37" s="2" t="str">
        <x:v>AI月負担（円相当）</x:v>
      </x:c>
      <x:c r="C37" s="16" t="str">
        <x:f>IF($C$32&lt;&gt;"計算可能","未確認",C35*C22+C28)</x:f>
        <x:v>未確認</x:v>
      </x:c>
      <x:c r="D37" s="2"/>
      <x:c r="E37" s="2"/>
      <x:c r="F37" s="2"/>
      <x:c r="G37" s="2"/>
    </x:row>
    <x:row r="38">
      <x:c r="B38" s="2" t="str">
        <x:v>毎月の差額（円相当）</x:v>
      </x:c>
      <x:c r="C38" s="16" t="str">
        <x:f>IF($C$32&lt;&gt;"計算可能","未確認",C36-C37)</x:f>
        <x:v>未確認</x:v>
      </x:c>
      <x:c r="D38" s="2"/>
      <x:c r="E38" s="2"/>
      <x:c r="F38" s="2"/>
      <x:c r="G38" s="2"/>
    </x:row>
    <x:row r="39">
      <x:c r="B39" s="2" t="str">
        <x:v>初期負担（円相当）</x:v>
      </x:c>
      <x:c r="C39" s="16" t="str">
        <x:f>IF($C$32&lt;&gt;"計算可能","未確認",C29*C22+C30)</x:f>
        <x:v>未確認</x:v>
      </x:c>
      <x:c r="D39" s="2"/>
      <x:c r="E39" s="2"/>
      <x:c r="F39" s="2"/>
      <x:c r="G39" s="2"/>
    </x:row>
    <x:row r="40">
      <x:c r="B40" s="2" t="str">
        <x:v>初月AI負担（円相当）</x:v>
      </x:c>
      <x:c r="C40" s="16" t="str">
        <x:f>IF($C$32&lt;&gt;"計算可能","未確認",C37+C39)</x:f>
        <x:v>未確認</x:v>
      </x:c>
      <x:c r="D40" s="2"/>
      <x:c r="E40" s="2"/>
      <x:c r="F40" s="2"/>
      <x:c r="G40" s="2"/>
    </x:row>
    <x:row r="41">
      <x:c r="B41" s="2" t="str">
        <x:v>初月差額（円相当）</x:v>
      </x:c>
      <x:c r="C41" s="16" t="str">
        <x:f>IF($C$32&lt;&gt;"計算可能","未確認",C36-C40)</x:f>
        <x:v>未確認</x:v>
      </x:c>
      <x:c r="D41" s="2"/>
      <x:c r="E41" s="2"/>
      <x:c r="F41" s="2"/>
      <x:c r="G41" s="2"/>
    </x:row>
    <x:row r="42">
      <x:c r="B42" s="2" t="str">
        <x:v>単純回収（月）</x:v>
      </x:c>
      <x:c r="C42" s="16" t="str">
        <x:f>IF($C$32&lt;&gt;"計算可能","未確認",IF(C38&gt;0,C39/C38,"回収不可"))</x:f>
        <x:v>未確認</x:v>
      </x:c>
      <x:c r="D42" s="2"/>
      <x:c r="E42" s="2"/>
      <x:c r="F42" s="2"/>
      <x:c r="G42" s="2"/>
    </x:row>
    <x:row r="43">
      <x:c r="B43" s="2" t="str">
        <x:v>12か月差額（円相当）</x:v>
      </x:c>
      <x:c r="C43" s="16" t="str">
        <x:f>IF($C$32&lt;&gt;"計算可能","未確認",12*C38-C39)</x:f>
        <x:v>未確認</x:v>
      </x:c>
      <x:c r="D43" s="2"/>
      <x:c r="E43" s="2"/>
      <x:c r="F43" s="2"/>
      <x:c r="G43" s="2"/>
    </x:row>
    <x:row r="44">
      <x:c r="B44" s="2" t="str">
        <x:v>12か月ROI（時間価値ベース）</x:v>
      </x:c>
      <x:c r="C44" s="19" t="str">
        <x:f>IF($C$32&lt;&gt;"計算可能","未確認",IF(12*(C28-C27)+C39&gt;0,C43/(12*(C28-C27)+C39),"定義対象外"))</x:f>
        <x:v>未確認</x:v>
      </x:c>
      <x:c r="D44" s="2"/>
      <x:c r="E44" s="2"/>
      <x:c r="F44" s="2"/>
      <x:c r="G44" s="2"/>
    </x:row>
    <x:row r="45">
      <x:c r="B45" s="2"/>
      <x:c r="C45" s="2"/>
      <x:c r="D45" s="2"/>
      <x:c r="E45" s="2"/>
      <x:c r="F45" s="2"/>
      <x:c r="G45" s="2"/>
    </x:row>
    <x:row r="46" ht="30" customHeight="1">
      <x:c r="B46" s="2" t="str">
        <x:v>測定の状態</x:v>
      </x:c>
      <x:c r="C46" s="2"/>
      <x:c r="D46" s="7" t="str">
        <x:v>未測定</x:v>
      </x:c>
      <x:c r="E46" s="2"/>
      <x:c r="F46" s="2"/>
      <x:c r="G46" s="2"/>
    </x:row>
    <x:row r="47" ht="30" customHeight="1">
      <x:c r="B47" s="2" t="str">
        <x:v>修正後の品質</x:v>
      </x:c>
      <x:c r="C47" s="2"/>
      <x:c r="D47" s="7" t="str">
        <x:v>未確認</x:v>
      </x:c>
      <x:c r="E47" s="2"/>
      <x:c r="F47" s="2"/>
      <x:c r="G47" s="2"/>
    </x:row>
    <x:row r="48" ht="30" customHeight="1">
      <x:c r="B48" s="2" t="str">
        <x:v>資料の入力許可</x:v>
      </x:c>
      <x:c r="C48" s="2"/>
      <x:c r="D48" s="7" t="str">
        <x:v>未確認</x:v>
      </x:c>
      <x:c r="E48" s="2"/>
      <x:c r="F48" s="2"/>
      <x:c r="G48" s="2"/>
    </x:row>
    <x:row r="49" ht="30" customHeight="1">
      <x:c r="B49" s="2" t="str">
        <x:v>確認担当</x:v>
      </x:c>
      <x:c r="C49" s="2"/>
      <x:c r="D49" s="7"/>
      <x:c r="E49" s="2"/>
      <x:c r="F49" s="2"/>
      <x:c r="G49" s="2"/>
    </x:row>
    <x:row r="50" ht="30" customHeight="1">
      <x:c r="B50" s="2" t="str">
        <x:v>評価日</x:v>
      </x:c>
      <x:c r="C50" s="2"/>
      <x:c r="D50" s="20"/>
      <x:c r="E50" s="2"/>
      <x:c r="F50" s="2"/>
      <x:c r="G50" s="2"/>
    </x:row>
    <x:row r="51" ht="30" customHeight="1">
      <x:c r="B51" s="2" t="str">
        <x:v>空いた時間を戻す仕事</x:v>
      </x:c>
      <x:c r="C51" s="2"/>
      <x:c r="D51" s="7"/>
      <x:c r="E51" s="2"/>
      <x:c r="F51" s="2"/>
      <x:c r="G51" s="2"/>
    </x:row>
    <x:row r="52" ht="30" customHeight="1">
      <x:c r="B52" s="2" t="str">
        <x:v>試行件数・作業上限</x:v>
      </x:c>
      <x:c r="C52" s="2"/>
      <x:c r="D52" s="7"/>
      <x:c r="E52" s="2"/>
      <x:c r="F52" s="2"/>
      <x:c r="G52" s="2"/>
    </x:row>
    <x:row r="53" ht="30" customHeight="1">
      <x:c r="B53" s="2" t="str">
        <x:v>資料の版・保存先・通常手順</x:v>
      </x:c>
      <x:c r="C53" s="2"/>
      <x:c r="D53" s="7"/>
      <x:c r="E53" s="2"/>
      <x:c r="F53" s="2"/>
      <x:c r="G53" s="2"/>
    </x:row>
    <x:row r="54" ht="30" customHeight="1">
      <x:c r="B54" s="2" t="str">
        <x:v>未確認項目・確認先・予定日</x:v>
      </x:c>
      <x:c r="C54" s="2"/>
      <x:c r="D54" s="7"/>
      <x:c r="E54" s="2"/>
      <x:c r="F54" s="2"/>
      <x:c r="G54" s="2"/>
    </x:row>
  </x:sheetData>
  <x:conditionalFormatting sqref="C10:C11">
    <x:cfRule type="cellIs" dxfId="0" priority="1" operator="lessThan">
      <x:formula>0</x:formula>
    </x:cfRule>
  </x:conditionalFormatting>
  <x:conditionalFormatting sqref="C32:C32">
    <x:cfRule type="containsText" dxfId="1" priority="2" operator="containsText" text="要確認"/>
  </x:conditionalFormatting>
  <x:dataValidations count="5">
    <x:dataValidation type="whole" operator="between" sqref="B6">
      <x:formula1>1</x:formula1>
      <x:formula2>4</x:formula2>
    </x:dataValidation>
    <x:dataValidation type="decimal" operator="greaterThanOrEqual" sqref="D21:D30">
      <x:formula1>0</x:formula1>
    </x:dataValidation>
    <x:dataValidation type="list" sqref="D46">
      <x:formula1>"未測定,実測済"</x:formula1>
    </x:dataValidation>
    <x:dataValidation type="list" sqref="D47">
      <x:formula1>"未確認,満たす,満たさない"</x:formula1>
    </x:dataValidation>
    <x:dataValidation type="list" sqref="D48">
      <x:formula1>"未確認,許可あり,許可なし"</x:formula1>
    </x:dataValidation>
  </x:dataValidations>
  <x:pageMargins left="0.7" right="0.7" top="0.75" bottom="0.75" header="0.3" footer="0.3"/>
</x:worksheet>
</file>