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hirlei.silva_credit\Creditas Dropbox\Shirlei Silva\Creditas IR\21. Results Release\2024-Q2\"/>
    </mc:Choice>
  </mc:AlternateContent>
  <xr:revisionPtr revIDLastSave="0" documentId="13_ncr:1_{6555A800-67D6-40CE-BE7E-6BA66A7595E3}" xr6:coauthVersionLast="47" xr6:coauthVersionMax="47" xr10:uidLastSave="{00000000-0000-0000-0000-000000000000}"/>
  <bookViews>
    <workbookView xWindow="-110" yWindow="-110" windowWidth="19420" windowHeight="10300" xr2:uid="{C834D423-258E-4E15-91F5-5A7EECE74CD0}"/>
  </bookViews>
  <sheets>
    <sheet name="Historical financials" sheetId="1" r:id="rId1"/>
    <sheet name="Definitions" sheetId="2" r:id="rId2"/>
  </sheets>
  <definedNames>
    <definedName name="____tab1" localSheetId="1">#REF!</definedName>
    <definedName name="____tab1">#REF!</definedName>
    <definedName name="____tab10" localSheetId="1">#REF!</definedName>
    <definedName name="____tab10">#REF!</definedName>
    <definedName name="____tab2" localSheetId="1">#REF!</definedName>
    <definedName name="____tab2">#REF!</definedName>
    <definedName name="____tab3">#REF!</definedName>
    <definedName name="____tab4">#REF!</definedName>
    <definedName name="____tab6">#REF!</definedName>
    <definedName name="____tab7">#REF!</definedName>
    <definedName name="____tab8">#REF!</definedName>
    <definedName name="____tab9">#REF!</definedName>
    <definedName name="___tab1">#REF!</definedName>
    <definedName name="___tab10">#REF!</definedName>
    <definedName name="___tab2">#REF!</definedName>
    <definedName name="___tab3">#REF!</definedName>
    <definedName name="___tab4">#REF!</definedName>
    <definedName name="___tab5">#REF!</definedName>
    <definedName name="___tab6">#REF!</definedName>
    <definedName name="___tab7">#REF!</definedName>
    <definedName name="___tab8">#REF!</definedName>
    <definedName name="___tab9">#REF!</definedName>
    <definedName name="__tab1">#REF!</definedName>
    <definedName name="__tab10">#REF!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ab9">#REF!</definedName>
    <definedName name="_IV400000" localSheetId="1">#REF!</definedName>
    <definedName name="_IV400000">#REF!</definedName>
    <definedName name="_Regression_Int" hidden="1">1</definedName>
    <definedName name="_tab1" localSheetId="1">#REF!</definedName>
    <definedName name="_tab1">#REF!</definedName>
    <definedName name="_tab10" localSheetId="1">#REF!</definedName>
    <definedName name="_tab10">#REF!</definedName>
    <definedName name="_tab2" localSheetId="1">#REF!</definedName>
    <definedName name="_tab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a">#REF!</definedName>
    <definedName name="accrual">#REF!</definedName>
    <definedName name="Agente_Fiduciario">#REF!</definedName>
    <definedName name="asdf">#REF!</definedName>
    <definedName name="Ativo_C_Aplicacoes">#REF!</definedName>
    <definedName name="Ativo_C_Creditos">#REF!</definedName>
    <definedName name="Ativo_C_Disponibilidades">#REF!</definedName>
    <definedName name="Ativo_C_Outros">#REF!</definedName>
    <definedName name="Ativo_NC_Aplicacoes">#REF!</definedName>
    <definedName name="Ativo_NC_Creditos">#REF!</definedName>
    <definedName name="Ativo_NC_Outros">#REF!</definedName>
    <definedName name="Base">#REF!</definedName>
    <definedName name="bk">#REF!</definedName>
    <definedName name="bk_new">#REF!</definedName>
    <definedName name="Caixa">#REF!</definedName>
    <definedName name="Cargo_Diretor_Responsavel">#REF!</definedName>
    <definedName name="Cargos">#REF!</definedName>
    <definedName name="cc">#REF!</definedName>
    <definedName name="CDI_Mensal" localSheetId="1">OFFSET(#REF!,0,1,1,#REF!)</definedName>
    <definedName name="CDI_Mensal">OFFSET(#REF!,0,1,1,#REF!)</definedName>
    <definedName name="Cliente" localSheetId="1">#REF!</definedName>
    <definedName name="Cliente">#REF!</definedName>
    <definedName name="CNPJ_Agencia_Classificadora" localSheetId="1">#REF!</definedName>
    <definedName name="CNPJ_Agencia_Classificadora">#REF!</definedName>
    <definedName name="CNPJ_AgenteFiduciario" localSheetId="1">#REF!</definedName>
    <definedName name="CNPJ_AgenteFiduciario">#REF!</definedName>
    <definedName name="CNPJ_Custodiante">#REF!</definedName>
    <definedName name="CNPJ_Securitizadora">#REF!</definedName>
    <definedName name="Codigo_Identificacao_Certificado">#REF!</definedName>
    <definedName name="Collateral" localSheetId="1">OFFSET(#REF!,1,0,#REF!,1)</definedName>
    <definedName name="Collateral">OFFSET(#REF!,1,0,#REF!,1)</definedName>
    <definedName name="Cosif_Todo" localSheetId="1">#REF!</definedName>
    <definedName name="Cosif_Todo">#REF!</definedName>
    <definedName name="Custodiante" localSheetId="1">#REF!</definedName>
    <definedName name="Custodiante">#REF!</definedName>
    <definedName name="CV_Inadimplentes_121a150Dias" localSheetId="1">#REF!</definedName>
    <definedName name="CV_Inadimplentes_121a150Dias">#REF!</definedName>
    <definedName name="CV_Inadimplentes_151a180Dias">#REF!</definedName>
    <definedName name="CV_Inadimplentes_31a60Dias">#REF!</definedName>
    <definedName name="CV_Inadimplentes_61a90Dias">#REF!</definedName>
    <definedName name="CV_Inadimplentes_91a120Dias">#REF!</definedName>
    <definedName name="CV_Inadimplentes_Acima180Dias">#REF!</definedName>
    <definedName name="CV_Inadimplentes_Ate30Dias">#REF!</definedName>
    <definedName name="CV_Pagos_Antecipadamente_121a150Dias">#REF!</definedName>
    <definedName name="CV_Pagos_Antecipadamente_151a180Dias">#REF!</definedName>
    <definedName name="CV_Pagos_Antecipadamente_31a60Dias">#REF!</definedName>
    <definedName name="CV_Pagos_Antecipadamente_61a90Dias">#REF!</definedName>
    <definedName name="CV_Pagos_Antecipadamente_91a120Dias">#REF!</definedName>
    <definedName name="CV_Pagos_Antecipadamente_Antes180Dias">#REF!</definedName>
    <definedName name="CV_Pagos_Antecipadamente_Ate30Dias">#REF!</definedName>
    <definedName name="CV_Prazo_121a150Dias">#REF!</definedName>
    <definedName name="CV_Prazo_151a180Dias">#REF!</definedName>
    <definedName name="CV_Prazo_31a60Dias">#REF!</definedName>
    <definedName name="CV_Prazo_61a90Dias">#REF!</definedName>
    <definedName name="CV_Prazo_91a120Dias">#REF!</definedName>
    <definedName name="CV_Prazo_Acima180Dias">#REF!</definedName>
    <definedName name="CV_Prazo_Ate30Dias">#REF!</definedName>
    <definedName name="Data_Competencia">#REF!</definedName>
    <definedName name="Data_Emissao">#REF!</definedName>
    <definedName name="Data_LTV">#REF!</definedName>
    <definedName name="Descontos">#REF!</definedName>
    <definedName name="DIASÚTEIS">#REF!</definedName>
    <definedName name="Diretor_Responsável">#REF!</definedName>
    <definedName name="DtVcto">#REF!</definedName>
    <definedName name="EmissãoNF">#REF!</definedName>
    <definedName name="ês">#REF!</definedName>
    <definedName name="EstRecLiq">#REF!</definedName>
    <definedName name="F">#REF!</definedName>
    <definedName name="Feriados">#REF!</definedName>
    <definedName name="Forma_Calculo_Duration">#REF!</definedName>
    <definedName name="IGP">#REF!</definedName>
    <definedName name="IGPM">#REF!</definedName>
    <definedName name="Indice_LTV">#REF!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43839.5434606482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unho11" localSheetId="1">#REF!</definedName>
    <definedName name="Junho11">#REF!</definedName>
    <definedName name="maio">#REF!</definedName>
    <definedName name="maturity2">#REF!</definedName>
    <definedName name="mes">#REF!</definedName>
    <definedName name="mês">#REF!</definedName>
    <definedName name="Mezz" localSheetId="1">OFFSET(#REF!,0,1,1,#REF!)</definedName>
    <definedName name="Mezz">OFFSET(#REF!,0,1,1,#REF!)</definedName>
    <definedName name="MF_Amortizcao_Senior" localSheetId="1">#REF!</definedName>
    <definedName name="MF_Amortizcao_Senior">#REF!</definedName>
    <definedName name="MF_Descricao_Outros" localSheetId="1">#REF!</definedName>
    <definedName name="MF_Descricao_Outros">#REF!</definedName>
    <definedName name="MF_Juros_Senior" localSheetId="1">#REF!</definedName>
    <definedName name="MF_Juros_Senior">#REF!</definedName>
    <definedName name="MF_Outros">#REF!</definedName>
    <definedName name="MF_Outros_Pgtos_Receb">#REF!</definedName>
    <definedName name="MF_Pgtos_Contratuais">#REF!</definedName>
    <definedName name="MF_Pgtos_Despesas_Comissoes">#REF!</definedName>
    <definedName name="MF_Suf_Insuf_Caixa">#REF!</definedName>
    <definedName name="MF_Total_Recebimentos">#REF!</definedName>
    <definedName name="MF_Valor_Fundo_Despesa">#REF!</definedName>
    <definedName name="MF_Valor_Fundo_Reforço">#REF!</definedName>
    <definedName name="MF_Valor_Securitizadora">#REF!</definedName>
    <definedName name="Mon_Rev" localSheetId="1">OFFSET(#REF!,0,1,1,#REF!)</definedName>
    <definedName name="Mon_Rev">OFFSET(#REF!,0,1,1,#REF!)</definedName>
    <definedName name="Mon_Rev_Cum">OFFSET(#REF!,0,1,1,#REF!)</definedName>
    <definedName name="Mon_Rev_Cum_CDI">OFFSET(#REF!,0,1,1,#REF!)</definedName>
    <definedName name="Nome_Securitizadora" localSheetId="1">#REF!</definedName>
    <definedName name="Nome_Securitizadora">#REF!</definedName>
    <definedName name="Numero_Emissao" localSheetId="1">#REF!</definedName>
    <definedName name="Numero_Emissao">#REF!</definedName>
    <definedName name="origem" localSheetId="1">#REF!</definedName>
    <definedName name="origem">#REF!</definedName>
    <definedName name="Outros_Segmentos_Creditos">#REF!</definedName>
    <definedName name="Passivo_C_Outros">#REF!</definedName>
    <definedName name="Passivo_C_ValoresMobiliarios">#REF!</definedName>
    <definedName name="Passivo_NC_Outros">#REF!</definedName>
    <definedName name="Passivo_NC_ValoresMobiliarios">#REF!</definedName>
    <definedName name="PRICE_LTV" localSheetId="1">OFFSET(#REF!,1,0,#REF!,1)</definedName>
    <definedName name="PRICE_LTV">OFFSET(#REF!,1,0,#REF!,1)</definedName>
    <definedName name="PRICE_Out" localSheetId="1">OFFSET(#REF!,1,0,#REF!,1)</definedName>
    <definedName name="PRICE_Out">OFFSET(#REF!,1,0,#REF!,1)</definedName>
    <definedName name="Produto" localSheetId="1">#REF!</definedName>
    <definedName name="Produto">#REF!</definedName>
    <definedName name="projrate2" localSheetId="1">#REF!</definedName>
    <definedName name="projrate2">#REF!</definedName>
    <definedName name="ProvRec" localSheetId="1">#REF!</definedName>
    <definedName name="ProvRec">#REF!</definedName>
    <definedName name="Qtd_Anos_Duration">#REF!</definedName>
    <definedName name="Qtd_Meses_Duration">#REF!</definedName>
    <definedName name="Qtd_Series">#REF!</definedName>
    <definedName name="QtdSeries">#REF!</definedName>
    <definedName name="rate">#REF!</definedName>
    <definedName name="RecBruta">#REF!</definedName>
    <definedName name="RecBrutaComDescontos">#REF!</definedName>
    <definedName name="Regime_Fiduciario">#REF!</definedName>
    <definedName name="rng_Cohort_Dropdown_Auto">#REF!</definedName>
    <definedName name="rng_Cohort_Dropdown_Home">#REF!</definedName>
    <definedName name="rng_Months_Dropdown_Auto">#REF!</definedName>
    <definedName name="rng_Months_Dropdown_Home">#REF!</definedName>
    <definedName name="SAC_LTV" localSheetId="1">OFFSET(#REF!,1,0,#REF!,1)</definedName>
    <definedName name="SAC_LTV">OFFSET(#REF!,1,0,#REF!,1)</definedName>
    <definedName name="SAC_Out">OFFSET(#REF!,1,0,#REF!,1)</definedName>
    <definedName name="score2" localSheetId="1">#REF!</definedName>
    <definedName name="score2">#REF!</definedName>
    <definedName name="Segmento_Creditos" localSheetId="1">#REF!</definedName>
    <definedName name="Segmento_Creditos">#REF!</definedName>
    <definedName name="Senior" localSheetId="1">OFFSET(#REF!,0,1,1,#REF!)</definedName>
    <definedName name="Senior">OFFSET(#REF!,0,1,1,#REF!)</definedName>
    <definedName name="Taxas_Indexadores_Creditos" localSheetId="1">#REF!</definedName>
    <definedName name="Taxas_Indexadores_Creditos">#REF!</definedName>
    <definedName name="tipo" localSheetId="1">#REF!</definedName>
    <definedName name="tipo">#REF!</definedName>
    <definedName name="Tipos_Garantias_Securitizadora" localSheetId="1">#REF!</definedName>
    <definedName name="Tipos_Garantias_Securitizadora">#REF!</definedName>
    <definedName name="Tipos_Garantias_Terceiros">#REF!</definedName>
    <definedName name="Valor_Aquisicao_Creditos">#REF!</definedName>
    <definedName name="VlrRecebido">#REF!</definedName>
    <definedName name="zzz5000">#REF!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8" i="1" l="1"/>
  <c r="AN17" i="1"/>
  <c r="AO20" i="1"/>
  <c r="AO19" i="1"/>
  <c r="AO18" i="1"/>
  <c r="AO17" i="1"/>
  <c r="F12" i="1" l="1"/>
  <c r="O19" i="1"/>
  <c r="N19" i="1"/>
  <c r="M19" i="1"/>
  <c r="L19" i="1"/>
  <c r="O18" i="1"/>
  <c r="N18" i="1"/>
  <c r="M18" i="1"/>
  <c r="L18" i="1"/>
  <c r="O17" i="1"/>
  <c r="N17" i="1"/>
  <c r="M17" i="1"/>
  <c r="L17" i="1"/>
  <c r="D15" i="1"/>
  <c r="G14" i="1"/>
  <c r="E14" i="1"/>
  <c r="D14" i="1"/>
  <c r="H13" i="1"/>
  <c r="AC20" i="1"/>
  <c r="U20" i="1"/>
  <c r="S20" i="1"/>
  <c r="R20" i="1"/>
  <c r="Q20" i="1"/>
  <c r="P20" i="1"/>
  <c r="D13" i="1"/>
  <c r="E12" i="1"/>
  <c r="D12" i="1"/>
  <c r="D11" i="1"/>
  <c r="W19" i="1" l="1"/>
  <c r="AK20" i="1"/>
  <c r="J13" i="1"/>
  <c r="S19" i="1"/>
  <c r="AA19" i="1"/>
  <c r="AI19" i="1"/>
  <c r="I12" i="1"/>
  <c r="V18" i="1"/>
  <c r="D17" i="1"/>
  <c r="AD18" i="1"/>
  <c r="AL18" i="1"/>
  <c r="Z20" i="1"/>
  <c r="AH20" i="1"/>
  <c r="AF18" i="1"/>
  <c r="AA20" i="1"/>
  <c r="AI20" i="1"/>
  <c r="AE19" i="1"/>
  <c r="G12" i="1"/>
  <c r="X19" i="1"/>
  <c r="Q18" i="1"/>
  <c r="Y18" i="1"/>
  <c r="AG18" i="1"/>
  <c r="D19" i="1"/>
  <c r="T19" i="1"/>
  <c r="AB19" i="1"/>
  <c r="AJ19" i="1"/>
  <c r="T20" i="1"/>
  <c r="AB20" i="1"/>
  <c r="AJ20" i="1"/>
  <c r="R18" i="1"/>
  <c r="Z18" i="1"/>
  <c r="AH18" i="1"/>
  <c r="E15" i="1"/>
  <c r="U19" i="1"/>
  <c r="AC19" i="1"/>
  <c r="AK19" i="1"/>
  <c r="F13" i="1"/>
  <c r="S18" i="1"/>
  <c r="AA18" i="1"/>
  <c r="AI18" i="1"/>
  <c r="G15" i="1"/>
  <c r="AF19" i="1"/>
  <c r="T18" i="1"/>
  <c r="AB18" i="1"/>
  <c r="AJ18" i="1"/>
  <c r="I15" i="1"/>
  <c r="I19" i="1" s="1"/>
  <c r="AM19" i="1"/>
  <c r="W20" i="1"/>
  <c r="AE20" i="1"/>
  <c r="AM20" i="1"/>
  <c r="U18" i="1"/>
  <c r="AC18" i="1"/>
  <c r="AK18" i="1"/>
  <c r="AN19" i="1"/>
  <c r="H12" i="1"/>
  <c r="J12" i="1"/>
  <c r="X20" i="1"/>
  <c r="AF20" i="1"/>
  <c r="AN20" i="1"/>
  <c r="Q19" i="1"/>
  <c r="Y19" i="1"/>
  <c r="Y20" i="1"/>
  <c r="AG20" i="1"/>
  <c r="D18" i="1"/>
  <c r="F14" i="1"/>
  <c r="H14" i="1"/>
  <c r="H18" i="1" s="1"/>
  <c r="AM18" i="1"/>
  <c r="R19" i="1"/>
  <c r="Z19" i="1"/>
  <c r="P19" i="1"/>
  <c r="E13" i="1"/>
  <c r="J14" i="1"/>
  <c r="J18" i="1" s="1"/>
  <c r="W18" i="1"/>
  <c r="AD20" i="1"/>
  <c r="I14" i="1"/>
  <c r="F15" i="1"/>
  <c r="V19" i="1"/>
  <c r="AD19" i="1"/>
  <c r="AL19" i="1"/>
  <c r="G13" i="1"/>
  <c r="G18" i="1" s="1"/>
  <c r="P18" i="1"/>
  <c r="X18" i="1"/>
  <c r="AG19" i="1"/>
  <c r="J20" i="1"/>
  <c r="H15" i="1"/>
  <c r="AE18" i="1"/>
  <c r="J15" i="1"/>
  <c r="AH19" i="1"/>
  <c r="V20" i="1"/>
  <c r="I13" i="1"/>
  <c r="AL20" i="1"/>
  <c r="F18" i="1" l="1"/>
  <c r="E20" i="1"/>
  <c r="E18" i="1"/>
  <c r="J19" i="1"/>
  <c r="F19" i="1"/>
  <c r="I18" i="1"/>
  <c r="F20" i="1"/>
  <c r="H19" i="1"/>
  <c r="G20" i="1"/>
  <c r="H20" i="1"/>
  <c r="E19" i="1"/>
  <c r="I20" i="1"/>
  <c r="G19" i="1"/>
  <c r="P17" i="1" l="1"/>
  <c r="Q17" i="1" l="1"/>
  <c r="R17" i="1" l="1"/>
  <c r="E11" i="1" l="1"/>
  <c r="E17" i="1" s="1"/>
  <c r="S17" i="1"/>
  <c r="T17" i="1"/>
  <c r="U17" i="1" l="1"/>
  <c r="V17" i="1" l="1"/>
  <c r="F11" i="1" l="1"/>
  <c r="F17" i="1" s="1"/>
  <c r="W17" i="1"/>
  <c r="X17" i="1" l="1"/>
  <c r="Y17" i="1"/>
  <c r="Z17" i="1" l="1"/>
  <c r="G11" i="1" l="1"/>
  <c r="G17" i="1" s="1"/>
  <c r="AA17" i="1"/>
  <c r="AB17" i="1"/>
  <c r="AC17" i="1" l="1"/>
  <c r="AD17" i="1" l="1"/>
  <c r="H11" i="1" l="1"/>
  <c r="H17" i="1" s="1"/>
  <c r="AE17" i="1"/>
  <c r="AF17" i="1" l="1"/>
  <c r="AG17" i="1" l="1"/>
  <c r="AH17" i="1"/>
  <c r="I11" i="1" l="1"/>
  <c r="I17" i="1" s="1"/>
  <c r="AI17" i="1"/>
  <c r="AJ17" i="1"/>
  <c r="AL17" i="1" l="1"/>
  <c r="AK17" i="1"/>
  <c r="J11" i="1" l="1"/>
  <c r="J17" i="1" s="1"/>
  <c r="AM17" i="1"/>
</calcChain>
</file>

<file path=xl/sharedStrings.xml><?xml version="1.0" encoding="utf-8"?>
<sst xmlns="http://schemas.openxmlformats.org/spreadsheetml/2006/main" count="62" uniqueCount="57">
  <si>
    <t>Creditas Consolidated - Historical financial series</t>
  </si>
  <si>
    <t>Annual</t>
  </si>
  <si>
    <t>Quarterly</t>
  </si>
  <si>
    <t>In R$ million</t>
  </si>
  <si>
    <t>FY 2017</t>
  </si>
  <si>
    <t>FY 2018</t>
  </si>
  <si>
    <t>FY 2019</t>
  </si>
  <si>
    <t>FY 2020</t>
  </si>
  <si>
    <t>FY 2021</t>
  </si>
  <si>
    <t>FY 2022</t>
  </si>
  <si>
    <t>FY 2023</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</si>
  <si>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</si>
  <si>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</si>
  <si>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</si>
  <si>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</si>
  <si>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</si>
  <si>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</si>
  <si>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</si>
  <si>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</si>
  <si>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</si>
  <si>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</si>
  <si>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</si>
  <si>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</si>
  <si>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</si>
  <si>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</si>
  <si>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</si>
  <si>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</si>
  <si>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</si>
  <si>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</si>
  <si>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</si>
  <si>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</si>
  <si>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</si>
  <si>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</si>
  <si>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</si>
  <si>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</si>
  <si>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</si>
  <si>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</si>
  <si>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Q3-23</t>
  </si>
  <si>
    <t>Q4-23</t>
  </si>
  <si>
    <t>Q1-24</t>
  </si>
  <si>
    <t>Portfolio under management</t>
  </si>
  <si>
    <t>New origination</t>
  </si>
  <si>
    <t>Revenues</t>
  </si>
  <si>
    <t>Gross Profit</t>
  </si>
  <si>
    <t>Revenues / Portfolio</t>
  </si>
  <si>
    <t>Gross Profit / Revenues</t>
  </si>
  <si>
    <t>Revenues growth YoY</t>
  </si>
  <si>
    <t>Definitions</t>
  </si>
  <si>
    <t>We present all our financials under IFRS (International Financial Reporting Standards). The key definitions of our financial and operating metrics are below:</t>
  </si>
  <si>
    <t>Includes (i) Outstanding balance of all our lending products net of write-offs and (ii) outstanding premiums of our insurance business. Our credit portfolio is mostly securitized in ring-fenced vehicles and funded by both institutional and retail investors. Our insurance portfolio is underwritten by 14 insurance carriers.</t>
  </si>
  <si>
    <t>Includes (i) volume of new loans granted and (ii) net insurance premiums issued in the period. If new loans refinance outstanding loans at Creditas, new loan origination reflects only the net increase in the customer loan.</t>
  </si>
  <si>
    <t>Q2-24</t>
  </si>
  <si>
    <t>Income received from our operating activities including (i) recurrent interest from the credit portfolio, (ii) recurrent servicing fees paid by the customers from the credit portfolio related to our collections activities, (iii) up-front fees charged to our customers at the time of origination, (iv) take rate of the insurance premiums issued, (v) other revenues from both lending and non-lending products. (Note: before Q2-2023 we were reporting revenues from cars sold which, giving the change in strategy, are not included since Q2-2023.)</t>
  </si>
  <si>
    <t>Gross Profit calculation adds or deducts from our revenues (i) funding costs of our portfolio comprising interest paid to investors and (ii) cost of credit including credit provisions and write-offs related to our credit portfolio which, under IFRS, are significantly frontloaded to account for future losses.</t>
  </si>
  <si>
    <t>Adjusted Net income</t>
  </si>
  <si>
    <t>Adjusted Net income deducts from our Gross Profit (i) costs of servicing our portfolio, including headcount, (ii) funds’ operational costs (e.g., auditors, rating, administration fees, etc.), (iii) general and administrative expenses, including overhead, (iv) customer acquisition costs, (v) taxes, and (vi) other income and expenses. We currently don’t capitalize any of our technology investments, which include third party providers, third party platforms and the salaries of our product technology team.</t>
  </si>
  <si>
    <t>Adjusted Net income /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</si>
</sst>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2"/>
      <color theme="1"/>
      <name val="Aptos Narrow"/>
      <family val="2"/>
      <scheme val="minor"/>
    </font>
    <font>
      <sz val="12"/>
      <color theme="1"/>
      <name val="Aptos Narrow"/>
      <family val="2"/>
      <scheme val="minor"/>
    </font>
    <font>
      <b/>
      <sz val="12"/>
      <color theme="1"/>
      <name val="Aptos Narrow"/>
      <family val="2"/>
      <scheme val="minor"/>
    </font>
    <font>
      <i/>
      <sz val="12"/>
      <color theme="1"/>
      <name val="Aptos Narrow"/>
      <family val="2"/>
      <scheme val="minor"/>
    </font>
    <font>
      <sz val="12"/>
      <color theme="0" tint="-0.249977111117893"/>
      <name val="Calibri"/>
      <family val="2"/>
    </font>
    <font>
      <sz val="12"/>
      <color theme="1"/>
      <name val="Calibri"/>
      <family val="2"/>
    </font>
    <font>
      <sz val="12"/>
      <color rgb="FFFF0000"/>
      <name val="Calibri"/>
      <family val="2"/>
    </font>
    <font>
      <b/>
      <sz val="12"/>
      <color theme="1"/>
      <name val="Calibri"/>
      <family val="2"/>
    </font>
    <font>
      <i/>
      <sz val="12"/>
      <color theme="1"/>
      <name val="Calibri"/>
      <family val="2"/>
    </font>
    <font>
      <u/>
      <sz val="12"/>
      <color theme="1"/>
      <name val="Calibri"/>
      <family val="2"/>
    </font>
    <font>
      <sz val="12"/>
      <color rgb="FF000000"/>
      <name val="Calibri"/>
      <family val="2"/>
    </font>
    <font>
      <sz val="12"/>
      <name val="Calibri"/>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9" fontId="5" fillId="0" borderId="0" xfId="1" applyFont="1"/>
    <xf numFmtId="17" fontId="5" fillId="0" borderId="0" xfId="0" applyNumberFormat="1" applyFont="1"/>
    <xf numFmtId="0" fontId="5" fillId="0" borderId="0" xfId="0" applyFont="1" applyAlignment="1">
      <alignment horizontal="centerContinuous"/>
    </xf>
    <xf numFmtId="0" fontId="8" fillId="0" borderId="0" xfId="0" applyFont="1"/>
    <xf numFmtId="0" fontId="5"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11" fontId="5" fillId="0" borderId="0" xfId="0" applyNumberFormat="1" applyFont="1"/>
    <xf numFmtId="164" fontId="5" fillId="0" borderId="0" xfId="1" applyNumberFormat="1" applyFont="1"/>
    <xf numFmtId="165" fontId="5" fillId="0" borderId="0" xfId="0" applyNumberFormat="1" applyFont="1"/>
    <xf numFmtId="165" fontId="10" fillId="0" borderId="0" xfId="0" applyNumberFormat="1" applyFont="1"/>
    <xf numFmtId="165" fontId="11" fillId="0" borderId="0" xfId="0" applyNumberFormat="1" applyFont="1"/>
    <xf numFmtId="164" fontId="10" fillId="0" borderId="0" xfId="1" applyNumberFormat="1" applyFont="1"/>
    <xf numFmtId="0" fontId="0" fillId="0" borderId="0" xfId="0" applyAlignment="1">
      <alignment vertical="top" wrapText="1"/>
    </xf>
    <xf numFmtId="0" fontId="3" fillId="0" borderId="0" xfId="0" applyFont="1" applyAlignment="1">
      <alignment vertical="top"/>
    </xf>
    <xf numFmtId="0" fontId="0" fillId="0" borderId="0" xfId="0"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84817</xdr:colOff>
      <xdr:row>0</xdr:row>
      <xdr:rowOff>40819</xdr:rowOff>
    </xdr:from>
    <xdr:to>
      <xdr:col>1</xdr:col>
      <xdr:colOff>1925863</xdr:colOff>
      <xdr:row>4</xdr:row>
      <xdr:rowOff>136918</xdr:rowOff>
    </xdr:to>
    <xdr:pic>
      <xdr:nvPicPr>
        <xdr:cNvPr id="3" name="Picture 2">
          <a:extLst>
            <a:ext uri="{FF2B5EF4-FFF2-40B4-BE49-F238E27FC236}">
              <a16:creationId xmlns:a16="http://schemas.microsoft.com/office/drawing/2014/main" id="{403EA01F-B65D-4800-89EA-E3C683054358}"/>
            </a:ext>
          </a:extLst>
        </xdr:cNvPr>
        <xdr:cNvPicPr>
          <a:picLocks noChangeAspect="1"/>
        </xdr:cNvPicPr>
      </xdr:nvPicPr>
      <xdr:blipFill>
        <a:blip xmlns:r="http://schemas.openxmlformats.org/officeDocument/2006/relationships" r:embed="rId1"/>
        <a:stretch>
          <a:fillRect/>
        </a:stretch>
      </xdr:blipFill>
      <xdr:spPr>
        <a:xfrm>
          <a:off x="84817" y="40819"/>
          <a:ext cx="2113189" cy="93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140970</xdr:colOff>
      <xdr:row>3</xdr:row>
      <xdr:rowOff>155052</xdr:rowOff>
    </xdr:to>
    <xdr:pic>
      <xdr:nvPicPr>
        <xdr:cNvPr id="2" name="Picture 1">
          <a:extLst>
            <a:ext uri="{FF2B5EF4-FFF2-40B4-BE49-F238E27FC236}">
              <a16:creationId xmlns:a16="http://schemas.microsoft.com/office/drawing/2014/main" id="{832544B6-6B64-43E2-A675-455E695D79C6}"/>
            </a:ext>
          </a:extLst>
        </xdr:cNvPr>
        <xdr:cNvPicPr>
          <a:picLocks noChangeAspect="1"/>
        </xdr:cNvPicPr>
      </xdr:nvPicPr>
      <xdr:blipFill>
        <a:blip xmlns:r="http://schemas.openxmlformats.org/officeDocument/2006/relationships" r:embed="rId1"/>
        <a:stretch>
          <a:fillRect/>
        </a:stretch>
      </xdr:blipFill>
      <xdr:spPr>
        <a:xfrm>
          <a:off x="0" y="0"/>
          <a:ext cx="2103120" cy="7551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2CB8-B946-48B6-A74E-D8E1863A3773}">
  <dimension ref="A1:AP24"/>
  <sheetViews>
    <sheetView showGridLines="0" tabSelected="1" zoomScaleNormal="100" workbookViewId="0">
      <pane xSplit="3" ySplit="9" topLeftCell="D10" activePane="bottomRight" state="frozen"/>
      <selection pane="topRight" activeCell="D1" sqref="D1"/>
      <selection pane="bottomLeft" activeCell="A10" sqref="A10"/>
      <selection pane="bottomRight"/>
    </sheetView>
  </sheetViews>
  <sheetFormatPr defaultColWidth="0" defaultRowHeight="0" customHeight="1" zeroHeight="1" x14ac:dyDescent="0.4"/>
  <cols>
    <col min="1" max="1" width="3.5" style="3" customWidth="1"/>
    <col min="2" max="2" width="43" style="3" customWidth="1"/>
    <col min="3" max="3" width="3.83203125" style="3" customWidth="1"/>
    <col min="4" max="10" width="11" style="3" customWidth="1"/>
    <col min="11" max="11" width="3.83203125" style="3" customWidth="1"/>
    <col min="12" max="12" width="11" style="3" customWidth="1"/>
    <col min="13" max="13" width="8.5" style="3" customWidth="1"/>
    <col min="14" max="16" width="11" style="3" customWidth="1"/>
    <col min="17" max="17" width="8.5" style="3" customWidth="1"/>
    <col min="18" max="19" width="11" style="3" customWidth="1"/>
    <col min="20" max="20" width="12" style="3" customWidth="1"/>
    <col min="21" max="28" width="11" style="3" customWidth="1"/>
    <col min="29" max="29" width="12" style="3" customWidth="1"/>
    <col min="30" max="31" width="11.5" style="3" customWidth="1"/>
    <col min="32" max="32" width="10.83203125" style="3" customWidth="1"/>
    <col min="33" max="41" width="11" style="3" customWidth="1"/>
    <col min="42" max="42" width="11" customWidth="1"/>
    <col min="43" max="16384" width="11" hidden="1"/>
  </cols>
  <sheetData>
    <row r="1" spans="1:41" ht="16" x14ac:dyDescent="0.4">
      <c r="A1" s="2"/>
    </row>
    <row r="2" spans="1:41" ht="16" x14ac:dyDescent="0.4">
      <c r="A2" s="2"/>
    </row>
    <row r="3" spans="1:41" ht="16" x14ac:dyDescent="0.4"/>
    <row r="4" spans="1:41" ht="16" x14ac:dyDescent="0.4">
      <c r="F4" s="4"/>
      <c r="G4" s="4"/>
      <c r="H4" s="4"/>
      <c r="I4" s="4"/>
      <c r="J4" s="4"/>
    </row>
    <row r="5" spans="1:41" ht="16" x14ac:dyDescent="0.4"/>
    <row r="6" spans="1:41" ht="16" x14ac:dyDescent="0.4">
      <c r="B6" s="5" t="s">
        <v>0</v>
      </c>
      <c r="J6" s="6"/>
      <c r="P6" s="7"/>
      <c r="Q6" s="7"/>
      <c r="R6" s="7"/>
      <c r="S6" s="7"/>
      <c r="T6" s="7"/>
      <c r="U6" s="7"/>
      <c r="V6" s="7"/>
      <c r="W6" s="7"/>
      <c r="X6" s="7"/>
      <c r="Y6" s="7"/>
      <c r="Z6" s="7"/>
      <c r="AA6" s="7"/>
      <c r="AB6" s="7"/>
      <c r="AC6" s="7"/>
      <c r="AD6" s="7"/>
      <c r="AE6" s="7"/>
      <c r="AF6" s="7"/>
      <c r="AG6" s="7"/>
    </row>
    <row r="7" spans="1:41" ht="16" x14ac:dyDescent="0.4">
      <c r="P7" s="7"/>
      <c r="Q7" s="7"/>
      <c r="R7" s="7"/>
      <c r="S7" s="7"/>
      <c r="T7" s="7"/>
      <c r="U7" s="7"/>
      <c r="V7" s="7"/>
      <c r="W7" s="7"/>
      <c r="X7" s="7"/>
      <c r="Y7" s="7"/>
      <c r="Z7" s="7"/>
      <c r="AA7" s="7"/>
      <c r="AB7" s="7"/>
      <c r="AC7" s="7"/>
      <c r="AD7" s="7"/>
      <c r="AE7" s="7"/>
      <c r="AF7" s="7"/>
      <c r="AG7" s="7"/>
    </row>
    <row r="8" spans="1:41" ht="16" x14ac:dyDescent="0.4">
      <c r="D8" s="8" t="s">
        <v>1</v>
      </c>
      <c r="E8" s="8"/>
      <c r="F8" s="8"/>
      <c r="G8" s="8"/>
      <c r="H8" s="8"/>
      <c r="I8" s="8"/>
      <c r="J8" s="8"/>
      <c r="L8" s="8" t="s">
        <v>2</v>
      </c>
      <c r="M8" s="8"/>
      <c r="N8" s="8"/>
      <c r="O8" s="8"/>
      <c r="P8" s="8"/>
      <c r="Q8" s="8"/>
      <c r="R8" s="8"/>
      <c r="S8" s="8"/>
      <c r="T8" s="8"/>
      <c r="U8" s="8"/>
      <c r="V8" s="8"/>
      <c r="W8" s="8"/>
      <c r="X8" s="8"/>
      <c r="Y8" s="8"/>
      <c r="Z8" s="8"/>
      <c r="AA8" s="8"/>
      <c r="AB8" s="8"/>
      <c r="AC8" s="8"/>
      <c r="AD8" s="8"/>
      <c r="AE8" s="8"/>
      <c r="AF8" s="8"/>
      <c r="AG8" s="8"/>
    </row>
    <row r="9" spans="1:41" ht="16" x14ac:dyDescent="0.4">
      <c r="B9" s="9" t="s">
        <v>3</v>
      </c>
      <c r="C9" s="10"/>
      <c r="D9" s="11" t="s">
        <v>4</v>
      </c>
      <c r="E9" s="11" t="s">
        <v>5</v>
      </c>
      <c r="F9" s="11" t="s">
        <v>6</v>
      </c>
      <c r="G9" s="11" t="s">
        <v>7</v>
      </c>
      <c r="H9" s="11" t="s">
        <v>8</v>
      </c>
      <c r="I9" s="11" t="s">
        <v>9</v>
      </c>
      <c r="J9" s="11" t="s">
        <v>10</v>
      </c>
      <c r="K9" s="11"/>
      <c r="L9" s="12" t="s">
        <v>11</v>
      </c>
      <c r="M9" s="12" t="s">
        <v>12</v>
      </c>
      <c r="N9" s="12" t="s">
        <v>13</v>
      </c>
      <c r="O9" s="12" t="s">
        <v>14</v>
      </c>
      <c r="P9" s="12" t="s">
        <v>15</v>
      </c>
      <c r="Q9" s="12" t="s">
        <v>16</v>
      </c>
      <c r="R9" s="12" t="s">
        <v>17</v>
      </c>
      <c r="S9" s="12" t="s">
        <v>18</v>
      </c>
      <c r="T9" s="12" t="s">
        <v>19</v>
      </c>
      <c r="U9" s="12" t="s">
        <v>20</v>
      </c>
      <c r="V9" s="12" t="s">
        <v>21</v>
      </c>
      <c r="W9" s="12" t="s">
        <v>22</v>
      </c>
      <c r="X9" s="12" t="s">
        <v>23</v>
      </c>
      <c r="Y9" s="12" t="s">
        <v>24</v>
      </c>
      <c r="Z9" s="12" t="s">
        <v>25</v>
      </c>
      <c r="AA9" s="12" t="s">
        <v>26</v>
      </c>
      <c r="AB9" s="12" t="s">
        <v>27</v>
      </c>
      <c r="AC9" s="12" t="s">
        <v>28</v>
      </c>
      <c r="AD9" s="12" t="s">
        <v>29</v>
      </c>
      <c r="AE9" s="12" t="s">
        <v>30</v>
      </c>
      <c r="AF9" s="12" t="s">
        <v>31</v>
      </c>
      <c r="AG9" s="12" t="s">
        <v>32</v>
      </c>
      <c r="AH9" s="12" t="s">
        <v>33</v>
      </c>
      <c r="AI9" s="12" t="s">
        <v>34</v>
      </c>
      <c r="AJ9" s="12" t="s">
        <v>35</v>
      </c>
      <c r="AK9" s="12" t="s">
        <v>36</v>
      </c>
      <c r="AL9" s="12" t="s">
        <v>37</v>
      </c>
      <c r="AM9" s="12" t="s">
        <v>38</v>
      </c>
      <c r="AN9" s="12" t="s">
        <v>39</v>
      </c>
      <c r="AO9" s="12" t="s">
        <v>51</v>
      </c>
    </row>
    <row r="10" spans="1:41" ht="16" x14ac:dyDescent="0.4">
      <c r="L10" s="13"/>
      <c r="P10" s="13"/>
      <c r="W10" s="13"/>
      <c r="AK10" s="6"/>
      <c r="AL10" s="14"/>
    </row>
    <row r="11" spans="1:41" ht="15.5" customHeight="1" x14ac:dyDescent="0.4">
      <c r="B11" s="3" t="s">
        <v>40</v>
      </c>
      <c r="C11" s="15"/>
      <c r="D11" s="15">
        <f>O11</f>
        <v>95.1</v>
      </c>
      <c r="E11" s="15">
        <f>S11</f>
        <v>255.7</v>
      </c>
      <c r="F11" s="15">
        <f>W11</f>
        <v>679.4</v>
      </c>
      <c r="G11" s="15">
        <f>AA11</f>
        <v>1246.3</v>
      </c>
      <c r="H11" s="15">
        <f>AE11</f>
        <v>3717.1</v>
      </c>
      <c r="I11" s="15">
        <f>AI11</f>
        <v>5741.1</v>
      </c>
      <c r="J11" s="15">
        <f>AM11</f>
        <v>5632.7</v>
      </c>
      <c r="K11" s="15"/>
      <c r="L11" s="16">
        <v>2.8</v>
      </c>
      <c r="M11" s="16">
        <v>7.8</v>
      </c>
      <c r="N11" s="16">
        <v>67.5</v>
      </c>
      <c r="O11" s="16">
        <v>95.1</v>
      </c>
      <c r="P11" s="16">
        <v>127.4</v>
      </c>
      <c r="Q11" s="16">
        <v>170.8</v>
      </c>
      <c r="R11" s="16">
        <v>216.2</v>
      </c>
      <c r="S11" s="16">
        <v>255.7</v>
      </c>
      <c r="T11" s="16">
        <v>311.39999999999998</v>
      </c>
      <c r="U11" s="16">
        <v>386.6</v>
      </c>
      <c r="V11" s="16">
        <v>534.70000000000005</v>
      </c>
      <c r="W11" s="16">
        <v>679.4</v>
      </c>
      <c r="X11" s="16">
        <v>892.5</v>
      </c>
      <c r="Y11" s="16">
        <v>915.7</v>
      </c>
      <c r="Z11" s="16">
        <v>1039.9000000000001</v>
      </c>
      <c r="AA11" s="16">
        <v>1246.3</v>
      </c>
      <c r="AB11" s="16">
        <v>1543.9</v>
      </c>
      <c r="AC11" s="16">
        <v>2005.7</v>
      </c>
      <c r="AD11" s="16">
        <v>2937.7</v>
      </c>
      <c r="AE11" s="16">
        <v>3717.1</v>
      </c>
      <c r="AF11" s="16">
        <v>4435.7</v>
      </c>
      <c r="AG11" s="16">
        <v>5029</v>
      </c>
      <c r="AH11" s="17">
        <v>5536.6</v>
      </c>
      <c r="AI11" s="17">
        <v>5741.1</v>
      </c>
      <c r="AJ11" s="17">
        <v>5890.8</v>
      </c>
      <c r="AK11" s="15">
        <v>5795.2</v>
      </c>
      <c r="AL11" s="15">
        <v>5710.7</v>
      </c>
      <c r="AM11" s="15">
        <v>5632.7</v>
      </c>
      <c r="AN11" s="15">
        <v>5603.9</v>
      </c>
      <c r="AO11" s="15">
        <v>5660.1</v>
      </c>
    </row>
    <row r="12" spans="1:41" ht="15.5" customHeight="1" x14ac:dyDescent="0.4">
      <c r="B12" s="3" t="s">
        <v>41</v>
      </c>
      <c r="C12" s="15"/>
      <c r="D12" s="15">
        <f>SUM(L12:O12)</f>
        <v>54.3</v>
      </c>
      <c r="E12" s="15">
        <f>SUM(P12:S12)</f>
        <v>205.2</v>
      </c>
      <c r="F12" s="15">
        <f>SUM(T12:W12)</f>
        <v>532.20000000000005</v>
      </c>
      <c r="G12" s="15">
        <f>SUM(X12:AA12)</f>
        <v>904</v>
      </c>
      <c r="H12" s="15">
        <f>SUM(AB12:AE12)</f>
        <v>2979.1</v>
      </c>
      <c r="I12" s="15">
        <f>SUM(AF12:AI12)</f>
        <v>3629.6000000000004</v>
      </c>
      <c r="J12" s="15">
        <f>SUM(AJ12:AM12)</f>
        <v>2280.4</v>
      </c>
      <c r="K12" s="15"/>
      <c r="L12" s="16">
        <v>1.8</v>
      </c>
      <c r="M12" s="16">
        <v>5.4</v>
      </c>
      <c r="N12" s="16">
        <v>17.100000000000001</v>
      </c>
      <c r="O12" s="16">
        <v>30</v>
      </c>
      <c r="P12" s="16">
        <v>39.1</v>
      </c>
      <c r="Q12" s="16">
        <v>50</v>
      </c>
      <c r="R12" s="16">
        <v>58.5</v>
      </c>
      <c r="S12" s="16">
        <v>57.6</v>
      </c>
      <c r="T12" s="16">
        <v>78</v>
      </c>
      <c r="U12" s="16">
        <v>100.9</v>
      </c>
      <c r="V12" s="16">
        <v>162.4</v>
      </c>
      <c r="W12" s="16">
        <v>190.9</v>
      </c>
      <c r="X12" s="16">
        <v>268.39999999999998</v>
      </c>
      <c r="Y12" s="16">
        <v>95.6</v>
      </c>
      <c r="Z12" s="16">
        <v>227.3</v>
      </c>
      <c r="AA12" s="16">
        <v>312.7</v>
      </c>
      <c r="AB12" s="16">
        <v>417.7</v>
      </c>
      <c r="AC12" s="16">
        <v>609.1</v>
      </c>
      <c r="AD12" s="16">
        <v>928</v>
      </c>
      <c r="AE12" s="16">
        <v>1024.3</v>
      </c>
      <c r="AF12" s="16">
        <v>1033.8</v>
      </c>
      <c r="AG12" s="16">
        <v>926</v>
      </c>
      <c r="AH12" s="17">
        <v>948.6</v>
      </c>
      <c r="AI12" s="17">
        <v>721.2</v>
      </c>
      <c r="AJ12" s="17">
        <v>668.1</v>
      </c>
      <c r="AK12" s="15">
        <v>513.20000000000005</v>
      </c>
      <c r="AL12" s="15">
        <v>546.29999999999995</v>
      </c>
      <c r="AM12" s="15">
        <v>552.79999999999995</v>
      </c>
      <c r="AN12" s="15">
        <v>596.29999999999995</v>
      </c>
      <c r="AO12" s="15">
        <v>694.6</v>
      </c>
    </row>
    <row r="13" spans="1:41" ht="15.5" customHeight="1" x14ac:dyDescent="0.4">
      <c r="B13" s="3" t="s">
        <v>42</v>
      </c>
      <c r="C13" s="15"/>
      <c r="D13" s="15">
        <f t="shared" ref="D13:D15" si="0">SUM(L13:O13)</f>
        <v>23.700000000000003</v>
      </c>
      <c r="E13" s="15">
        <f t="shared" ref="E13:E15" si="1">SUM(P13:S13)</f>
        <v>68.599999999999994</v>
      </c>
      <c r="F13" s="15">
        <f t="shared" ref="F13:F15" si="2">SUM(T13:W13)</f>
        <v>126.30000000000001</v>
      </c>
      <c r="G13" s="15">
        <f t="shared" ref="G13:G15" si="3">SUM(X13:AA13)</f>
        <v>251.5</v>
      </c>
      <c r="H13" s="15">
        <f t="shared" ref="H13:H15" si="4">SUM(AB13:AE13)</f>
        <v>684</v>
      </c>
      <c r="I13" s="15">
        <f t="shared" ref="I13:I15" si="5">SUM(AF13:AI13)</f>
        <v>1561.3999999999999</v>
      </c>
      <c r="J13" s="15">
        <f>SUM(AJ13:AM13)</f>
        <v>1948.4</v>
      </c>
      <c r="L13" s="16">
        <v>1.4</v>
      </c>
      <c r="M13" s="16">
        <v>2.4</v>
      </c>
      <c r="N13" s="16">
        <v>10</v>
      </c>
      <c r="O13" s="16">
        <v>9.9</v>
      </c>
      <c r="P13" s="16">
        <v>10.7</v>
      </c>
      <c r="Q13" s="16">
        <v>15.1</v>
      </c>
      <c r="R13" s="16">
        <v>17.7</v>
      </c>
      <c r="S13" s="16">
        <v>25.1</v>
      </c>
      <c r="T13" s="16">
        <v>14.4</v>
      </c>
      <c r="U13" s="16">
        <v>24.9</v>
      </c>
      <c r="V13" s="16">
        <v>41.6</v>
      </c>
      <c r="W13" s="16">
        <v>45.4</v>
      </c>
      <c r="X13" s="16">
        <v>59.3</v>
      </c>
      <c r="Y13" s="16">
        <v>52.1</v>
      </c>
      <c r="Z13" s="16">
        <v>60.1</v>
      </c>
      <c r="AA13" s="16">
        <v>80</v>
      </c>
      <c r="AB13" s="16">
        <v>101.2</v>
      </c>
      <c r="AC13" s="16">
        <v>125.8</v>
      </c>
      <c r="AD13" s="16">
        <v>192.3</v>
      </c>
      <c r="AE13" s="16">
        <v>264.7</v>
      </c>
      <c r="AF13" s="16">
        <v>316.89999999999998</v>
      </c>
      <c r="AG13" s="16">
        <v>390.6</v>
      </c>
      <c r="AH13" s="17">
        <v>416.6</v>
      </c>
      <c r="AI13" s="17">
        <v>437.3</v>
      </c>
      <c r="AJ13" s="17">
        <v>491.8</v>
      </c>
      <c r="AK13" s="15">
        <v>497.3</v>
      </c>
      <c r="AL13" s="15">
        <v>484.4</v>
      </c>
      <c r="AM13" s="15">
        <v>474.9</v>
      </c>
      <c r="AN13" s="15">
        <v>485.6</v>
      </c>
      <c r="AO13" s="15">
        <v>493.5</v>
      </c>
    </row>
    <row r="14" spans="1:41" ht="15.5" customHeight="1" x14ac:dyDescent="0.4">
      <c r="B14" s="3" t="s">
        <v>43</v>
      </c>
      <c r="C14" s="15"/>
      <c r="D14" s="15">
        <f t="shared" si="0"/>
        <v>20.7</v>
      </c>
      <c r="E14" s="15">
        <f t="shared" si="1"/>
        <v>42.9</v>
      </c>
      <c r="F14" s="15">
        <f t="shared" si="2"/>
        <v>79.800000000000011</v>
      </c>
      <c r="G14" s="15">
        <f t="shared" si="3"/>
        <v>132.89999999999998</v>
      </c>
      <c r="H14" s="15">
        <f t="shared" si="4"/>
        <v>252</v>
      </c>
      <c r="I14" s="15">
        <f t="shared" si="5"/>
        <v>225</v>
      </c>
      <c r="J14" s="15">
        <f>SUM(AJ14:AM14)</f>
        <v>638.6</v>
      </c>
      <c r="K14" s="15"/>
      <c r="L14" s="16">
        <v>1.4</v>
      </c>
      <c r="M14" s="16">
        <v>2.4</v>
      </c>
      <c r="N14" s="16">
        <v>8.9</v>
      </c>
      <c r="O14" s="16">
        <v>8</v>
      </c>
      <c r="P14" s="16">
        <v>3.4</v>
      </c>
      <c r="Q14" s="16">
        <v>10.9</v>
      </c>
      <c r="R14" s="16">
        <v>9.1999999999999993</v>
      </c>
      <c r="S14" s="16">
        <v>19.399999999999999</v>
      </c>
      <c r="T14" s="16">
        <v>5.9</v>
      </c>
      <c r="U14" s="16">
        <v>14.2</v>
      </c>
      <c r="V14" s="16">
        <v>26.6</v>
      </c>
      <c r="W14" s="16">
        <v>33.1</v>
      </c>
      <c r="X14" s="16">
        <v>31.4</v>
      </c>
      <c r="Y14" s="16">
        <v>25.4</v>
      </c>
      <c r="Z14" s="16">
        <v>35.4</v>
      </c>
      <c r="AA14" s="16">
        <v>40.700000000000003</v>
      </c>
      <c r="AB14" s="16">
        <v>52.6</v>
      </c>
      <c r="AC14" s="16">
        <v>57.8</v>
      </c>
      <c r="AD14" s="16">
        <v>79.5</v>
      </c>
      <c r="AE14" s="16">
        <v>62.1</v>
      </c>
      <c r="AF14" s="16">
        <v>45.6</v>
      </c>
      <c r="AG14" s="16">
        <v>47.3</v>
      </c>
      <c r="AH14" s="17">
        <v>55.8</v>
      </c>
      <c r="AI14" s="17">
        <v>76.3</v>
      </c>
      <c r="AJ14" s="17">
        <v>122.8</v>
      </c>
      <c r="AK14" s="15">
        <v>144.80000000000001</v>
      </c>
      <c r="AL14" s="15">
        <v>175</v>
      </c>
      <c r="AM14" s="15">
        <v>196</v>
      </c>
      <c r="AN14" s="15">
        <v>206.2</v>
      </c>
      <c r="AO14" s="15">
        <v>209.4</v>
      </c>
    </row>
    <row r="15" spans="1:41" ht="15.5" customHeight="1" x14ac:dyDescent="0.4">
      <c r="B15" s="3" t="s">
        <v>54</v>
      </c>
      <c r="C15" s="15"/>
      <c r="D15" s="15">
        <f t="shared" si="0"/>
        <v>-2.0999999999999996</v>
      </c>
      <c r="E15" s="15">
        <f t="shared" si="1"/>
        <v>-47</v>
      </c>
      <c r="F15" s="15">
        <f t="shared" si="2"/>
        <v>-210.89999999999998</v>
      </c>
      <c r="G15" s="15">
        <f t="shared" si="3"/>
        <v>-255.10000000000002</v>
      </c>
      <c r="H15" s="15">
        <f t="shared" si="4"/>
        <v>-715.7</v>
      </c>
      <c r="I15" s="15">
        <f t="shared" si="5"/>
        <v>-1060.8</v>
      </c>
      <c r="J15" s="15">
        <f>SUM(AJ15:AM15)</f>
        <v>-386.3</v>
      </c>
      <c r="K15" s="15"/>
      <c r="L15" s="16">
        <v>-3.5</v>
      </c>
      <c r="M15" s="16">
        <v>-4.5999999999999996</v>
      </c>
      <c r="N15" s="16">
        <v>-2.4</v>
      </c>
      <c r="O15" s="16">
        <v>8.4</v>
      </c>
      <c r="P15" s="16">
        <v>-15.6</v>
      </c>
      <c r="Q15" s="16">
        <v>-14.9</v>
      </c>
      <c r="R15" s="16">
        <v>-21.7</v>
      </c>
      <c r="S15" s="16">
        <v>5.2</v>
      </c>
      <c r="T15" s="16">
        <v>-35.9</v>
      </c>
      <c r="U15" s="16">
        <v>-35.799999999999997</v>
      </c>
      <c r="V15" s="16">
        <v>-62.7</v>
      </c>
      <c r="W15" s="16">
        <v>-76.5</v>
      </c>
      <c r="X15" s="16">
        <v>-128</v>
      </c>
      <c r="Y15" s="16">
        <v>-67.2</v>
      </c>
      <c r="Z15" s="16">
        <v>-85.9</v>
      </c>
      <c r="AA15" s="16">
        <v>26</v>
      </c>
      <c r="AB15" s="16">
        <v>-84.9</v>
      </c>
      <c r="AC15" s="16">
        <v>-119.5</v>
      </c>
      <c r="AD15" s="16">
        <v>-148.69999999999999</v>
      </c>
      <c r="AE15" s="16">
        <v>-362.6</v>
      </c>
      <c r="AF15" s="16">
        <v>-327.2</v>
      </c>
      <c r="AG15" s="16">
        <v>-288.3</v>
      </c>
      <c r="AH15" s="17">
        <v>-244.7</v>
      </c>
      <c r="AI15" s="17">
        <v>-200.6</v>
      </c>
      <c r="AJ15" s="17">
        <v>-128.9</v>
      </c>
      <c r="AK15" s="15">
        <v>-117.8</v>
      </c>
      <c r="AL15" s="15">
        <v>-81.5</v>
      </c>
      <c r="AM15" s="15">
        <v>-58.1</v>
      </c>
      <c r="AN15" s="15">
        <v>1.4</v>
      </c>
      <c r="AO15" s="15">
        <v>-15</v>
      </c>
    </row>
    <row r="16" spans="1:41" ht="7" customHeight="1" x14ac:dyDescent="0.4">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row>
    <row r="17" spans="1:41" ht="16" x14ac:dyDescent="0.4">
      <c r="B17" s="3" t="s">
        <v>44</v>
      </c>
      <c r="C17" s="6"/>
      <c r="D17" s="14">
        <f t="shared" ref="D17:J17" si="6">D13/D11</f>
        <v>0.249211356466877</v>
      </c>
      <c r="E17" s="14">
        <f t="shared" si="6"/>
        <v>0.26828314430973799</v>
      </c>
      <c r="F17" s="14">
        <f t="shared" si="6"/>
        <v>0.18589932293199884</v>
      </c>
      <c r="G17" s="14">
        <f t="shared" si="6"/>
        <v>0.2017973200673995</v>
      </c>
      <c r="H17" s="14">
        <f t="shared" si="6"/>
        <v>0.18401441984342634</v>
      </c>
      <c r="I17" s="14">
        <f t="shared" si="6"/>
        <v>0.27196878646949185</v>
      </c>
      <c r="J17" s="14">
        <f t="shared" si="6"/>
        <v>0.34590871163030168</v>
      </c>
      <c r="K17" s="14"/>
      <c r="L17" s="18">
        <f t="shared" ref="L17:AN17" si="7">L13/L11</f>
        <v>0.5</v>
      </c>
      <c r="M17" s="18">
        <f t="shared" si="7"/>
        <v>0.30769230769230771</v>
      </c>
      <c r="N17" s="18">
        <f t="shared" si="7"/>
        <v>0.14814814814814814</v>
      </c>
      <c r="O17" s="18">
        <f t="shared" si="7"/>
        <v>0.10410094637223975</v>
      </c>
      <c r="P17" s="18">
        <f t="shared" si="7"/>
        <v>8.3987441130298268E-2</v>
      </c>
      <c r="Q17" s="18">
        <f t="shared" si="7"/>
        <v>8.840749414519905E-2</v>
      </c>
      <c r="R17" s="18">
        <f t="shared" si="7"/>
        <v>8.1868640148011096E-2</v>
      </c>
      <c r="S17" s="18">
        <f t="shared" si="7"/>
        <v>9.8161908486507632E-2</v>
      </c>
      <c r="T17" s="18">
        <f t="shared" si="7"/>
        <v>4.6242774566473993E-2</v>
      </c>
      <c r="U17" s="18">
        <f t="shared" si="7"/>
        <v>6.4407656492498702E-2</v>
      </c>
      <c r="V17" s="18">
        <f t="shared" si="7"/>
        <v>7.7800635870581628E-2</v>
      </c>
      <c r="W17" s="18">
        <f t="shared" si="7"/>
        <v>6.6823667942302031E-2</v>
      </c>
      <c r="X17" s="18">
        <f t="shared" si="7"/>
        <v>6.6442577030812328E-2</v>
      </c>
      <c r="Y17" s="18">
        <f t="shared" si="7"/>
        <v>5.6896363437807143E-2</v>
      </c>
      <c r="Z17" s="18">
        <f t="shared" si="7"/>
        <v>5.7794018655639962E-2</v>
      </c>
      <c r="AA17" s="18">
        <f t="shared" si="7"/>
        <v>6.4190002407125094E-2</v>
      </c>
      <c r="AB17" s="18">
        <f t="shared" si="7"/>
        <v>6.5548286806140291E-2</v>
      </c>
      <c r="AC17" s="18">
        <f t="shared" si="7"/>
        <v>6.2721244453308067E-2</v>
      </c>
      <c r="AD17" s="18">
        <f t="shared" si="7"/>
        <v>6.5459372978861022E-2</v>
      </c>
      <c r="AE17" s="18">
        <f t="shared" si="7"/>
        <v>7.1211428263969229E-2</v>
      </c>
      <c r="AF17" s="18">
        <f t="shared" si="7"/>
        <v>7.1443064228870298E-2</v>
      </c>
      <c r="AG17" s="18">
        <f t="shared" si="7"/>
        <v>7.7669516802545246E-2</v>
      </c>
      <c r="AH17" s="18">
        <f t="shared" si="7"/>
        <v>7.5244735035942631E-2</v>
      </c>
      <c r="AI17" s="18">
        <f t="shared" si="7"/>
        <v>7.6170071937433595E-2</v>
      </c>
      <c r="AJ17" s="18">
        <f t="shared" si="7"/>
        <v>8.3486113940381607E-2</v>
      </c>
      <c r="AK17" s="18">
        <f t="shared" si="7"/>
        <v>8.5812396466040872E-2</v>
      </c>
      <c r="AL17" s="18">
        <f t="shared" si="7"/>
        <v>8.4823226574675614E-2</v>
      </c>
      <c r="AM17" s="18">
        <f t="shared" si="7"/>
        <v>8.4311253927956395E-2</v>
      </c>
      <c r="AN17" s="18">
        <f>AN13/AN11</f>
        <v>8.6653937436428213E-2</v>
      </c>
      <c r="AO17" s="18">
        <f>AO13/AO11</f>
        <v>8.7189272274341437E-2</v>
      </c>
    </row>
    <row r="18" spans="1:41" ht="16" x14ac:dyDescent="0.4">
      <c r="B18" s="3" t="s">
        <v>45</v>
      </c>
      <c r="D18" s="14">
        <f t="shared" ref="D18:J18" si="8">D14/D13</f>
        <v>0.87341772151898722</v>
      </c>
      <c r="E18" s="14">
        <f t="shared" si="8"/>
        <v>0.62536443148688048</v>
      </c>
      <c r="F18" s="14">
        <f t="shared" si="8"/>
        <v>0.63182897862232779</v>
      </c>
      <c r="G18" s="14">
        <f t="shared" si="8"/>
        <v>0.52842942345924448</v>
      </c>
      <c r="H18" s="14">
        <f t="shared" si="8"/>
        <v>0.36842105263157893</v>
      </c>
      <c r="I18" s="14">
        <f t="shared" si="8"/>
        <v>0.14410144741898298</v>
      </c>
      <c r="J18" s="14">
        <f t="shared" si="8"/>
        <v>0.32775610757544654</v>
      </c>
      <c r="K18" s="14"/>
      <c r="L18" s="14">
        <f t="shared" ref="L18:AN18" si="9">L14/L13</f>
        <v>1</v>
      </c>
      <c r="M18" s="18">
        <f t="shared" si="9"/>
        <v>1</v>
      </c>
      <c r="N18" s="18">
        <f t="shared" si="9"/>
        <v>0.89</v>
      </c>
      <c r="O18" s="18">
        <f t="shared" si="9"/>
        <v>0.80808080808080807</v>
      </c>
      <c r="P18" s="18">
        <f t="shared" si="9"/>
        <v>0.31775700934579443</v>
      </c>
      <c r="Q18" s="18">
        <f t="shared" si="9"/>
        <v>0.72185430463576161</v>
      </c>
      <c r="R18" s="18">
        <f t="shared" si="9"/>
        <v>0.51977401129943501</v>
      </c>
      <c r="S18" s="18">
        <f t="shared" si="9"/>
        <v>0.77290836653386441</v>
      </c>
      <c r="T18" s="18">
        <f t="shared" si="9"/>
        <v>0.40972222222222221</v>
      </c>
      <c r="U18" s="18">
        <f t="shared" si="9"/>
        <v>0.57028112449799195</v>
      </c>
      <c r="V18" s="18">
        <f t="shared" si="9"/>
        <v>0.63942307692307698</v>
      </c>
      <c r="W18" s="18">
        <f t="shared" si="9"/>
        <v>0.72907488986784141</v>
      </c>
      <c r="X18" s="18">
        <f t="shared" si="9"/>
        <v>0.5295109612141653</v>
      </c>
      <c r="Y18" s="18">
        <f t="shared" si="9"/>
        <v>0.4875239923224568</v>
      </c>
      <c r="Z18" s="18">
        <f t="shared" si="9"/>
        <v>0.58901830282861889</v>
      </c>
      <c r="AA18" s="18">
        <f t="shared" si="9"/>
        <v>0.50875000000000004</v>
      </c>
      <c r="AB18" s="18">
        <f t="shared" si="9"/>
        <v>0.51976284584980237</v>
      </c>
      <c r="AC18" s="18">
        <f t="shared" si="9"/>
        <v>0.45945945945945943</v>
      </c>
      <c r="AD18" s="18">
        <f t="shared" si="9"/>
        <v>0.41341653666146644</v>
      </c>
      <c r="AE18" s="18">
        <f t="shared" si="9"/>
        <v>0.23460521344918778</v>
      </c>
      <c r="AF18" s="18">
        <f t="shared" si="9"/>
        <v>0.14389397286210162</v>
      </c>
      <c r="AG18" s="18">
        <f t="shared" si="9"/>
        <v>0.12109575012800818</v>
      </c>
      <c r="AH18" s="18">
        <f t="shared" si="9"/>
        <v>0.1339414306289006</v>
      </c>
      <c r="AI18" s="18">
        <f t="shared" si="9"/>
        <v>0.17447976217699518</v>
      </c>
      <c r="AJ18" s="18">
        <f t="shared" si="9"/>
        <v>0.24969499796665309</v>
      </c>
      <c r="AK18" s="18">
        <f t="shared" si="9"/>
        <v>0.2911723305851599</v>
      </c>
      <c r="AL18" s="18">
        <f t="shared" si="9"/>
        <v>0.36127167630057805</v>
      </c>
      <c r="AM18" s="18">
        <f t="shared" si="9"/>
        <v>0.41271846704569387</v>
      </c>
      <c r="AN18" s="18">
        <f>AN14/AN13</f>
        <v>0.42462932454695218</v>
      </c>
      <c r="AO18" s="18">
        <f>AO14/AO13</f>
        <v>0.42431610942249243</v>
      </c>
    </row>
    <row r="19" spans="1:41" ht="16" x14ac:dyDescent="0.4">
      <c r="B19" s="3" t="s">
        <v>56</v>
      </c>
      <c r="D19" s="14">
        <f t="shared" ref="D19:J19" si="10">D15/D13</f>
        <v>-8.8607594936708833E-2</v>
      </c>
      <c r="E19" s="14">
        <f t="shared" si="10"/>
        <v>-0.685131195335277</v>
      </c>
      <c r="F19" s="14">
        <f t="shared" si="10"/>
        <v>-1.6698337292161516</v>
      </c>
      <c r="G19" s="14">
        <f t="shared" si="10"/>
        <v>-1.0143141153081512</v>
      </c>
      <c r="H19" s="14">
        <f t="shared" si="10"/>
        <v>-1.0463450292397662</v>
      </c>
      <c r="I19" s="14">
        <f t="shared" si="10"/>
        <v>-0.67939029076469837</v>
      </c>
      <c r="J19" s="14">
        <f t="shared" si="10"/>
        <v>-0.19826524327653458</v>
      </c>
      <c r="K19" s="14"/>
      <c r="L19" s="18">
        <f t="shared" ref="L19:AN19" si="11">L15/L13</f>
        <v>-2.5</v>
      </c>
      <c r="M19" s="18">
        <f t="shared" si="11"/>
        <v>-1.9166666666666665</v>
      </c>
      <c r="N19" s="18">
        <f t="shared" si="11"/>
        <v>-0.24</v>
      </c>
      <c r="O19" s="18">
        <f t="shared" si="11"/>
        <v>0.84848484848484851</v>
      </c>
      <c r="P19" s="18">
        <f t="shared" si="11"/>
        <v>-1.457943925233645</v>
      </c>
      <c r="Q19" s="18">
        <f t="shared" si="11"/>
        <v>-0.98675496688741726</v>
      </c>
      <c r="R19" s="18">
        <f t="shared" si="11"/>
        <v>-1.2259887005649717</v>
      </c>
      <c r="S19" s="18">
        <f t="shared" si="11"/>
        <v>0.20717131474103584</v>
      </c>
      <c r="T19" s="18">
        <f t="shared" si="11"/>
        <v>-2.4930555555555554</v>
      </c>
      <c r="U19" s="18">
        <f t="shared" si="11"/>
        <v>-1.4377510040160641</v>
      </c>
      <c r="V19" s="18">
        <f t="shared" si="11"/>
        <v>-1.5072115384615385</v>
      </c>
      <c r="W19" s="18">
        <f t="shared" si="11"/>
        <v>-1.6850220264317182</v>
      </c>
      <c r="X19" s="18">
        <f t="shared" si="11"/>
        <v>-2.1585160202360876</v>
      </c>
      <c r="Y19" s="18">
        <f t="shared" si="11"/>
        <v>-1.289827255278311</v>
      </c>
      <c r="Z19" s="18">
        <f t="shared" si="11"/>
        <v>-1.4292845257903495</v>
      </c>
      <c r="AA19" s="18">
        <f t="shared" si="11"/>
        <v>0.32500000000000001</v>
      </c>
      <c r="AB19" s="18">
        <f t="shared" si="11"/>
        <v>-0.83893280632411071</v>
      </c>
      <c r="AC19" s="18">
        <f t="shared" si="11"/>
        <v>-0.94992050874403822</v>
      </c>
      <c r="AD19" s="18">
        <f t="shared" si="11"/>
        <v>-0.77327093083723342</v>
      </c>
      <c r="AE19" s="18">
        <f t="shared" si="11"/>
        <v>-1.3698526633925199</v>
      </c>
      <c r="AF19" s="18">
        <f t="shared" si="11"/>
        <v>-1.0325023666771853</v>
      </c>
      <c r="AG19" s="18">
        <f t="shared" si="11"/>
        <v>-0.73809523809523803</v>
      </c>
      <c r="AH19" s="18">
        <f t="shared" si="11"/>
        <v>-0.58737397983677386</v>
      </c>
      <c r="AI19" s="18">
        <f t="shared" si="11"/>
        <v>-0.45872398810884973</v>
      </c>
      <c r="AJ19" s="18">
        <f t="shared" si="11"/>
        <v>-0.26209841398942663</v>
      </c>
      <c r="AK19" s="18">
        <f t="shared" si="11"/>
        <v>-0.23687914739593804</v>
      </c>
      <c r="AL19" s="18">
        <f t="shared" si="11"/>
        <v>-0.16824938067712636</v>
      </c>
      <c r="AM19" s="18">
        <f t="shared" si="11"/>
        <v>-0.12234154558854496</v>
      </c>
      <c r="AN19" s="18">
        <f t="shared" si="11"/>
        <v>2.8830313014827015E-3</v>
      </c>
      <c r="AO19" s="18">
        <f>AO15/AO13</f>
        <v>-3.0395136778115502E-2</v>
      </c>
    </row>
    <row r="20" spans="1:41" ht="16" x14ac:dyDescent="0.4">
      <c r="B20" s="3" t="s">
        <v>46</v>
      </c>
      <c r="D20" s="14"/>
      <c r="E20" s="14">
        <f t="shared" ref="E20:J20" si="12">E13/D13-1</f>
        <v>1.8945147679324887</v>
      </c>
      <c r="F20" s="14">
        <f t="shared" si="12"/>
        <v>0.84110787172011703</v>
      </c>
      <c r="G20" s="14">
        <f t="shared" si="12"/>
        <v>0.99129057798891518</v>
      </c>
      <c r="H20" s="14">
        <f t="shared" si="12"/>
        <v>1.7196819085487078</v>
      </c>
      <c r="I20" s="14">
        <f t="shared" si="12"/>
        <v>1.2827485380116959</v>
      </c>
      <c r="J20" s="14">
        <f t="shared" si="12"/>
        <v>0.24785448956065093</v>
      </c>
      <c r="K20" s="14"/>
      <c r="L20" s="14"/>
      <c r="M20" s="14"/>
      <c r="N20" s="14"/>
      <c r="O20" s="14"/>
      <c r="P20" s="18">
        <f t="shared" ref="P20:AN20" si="13">P13/L13-1</f>
        <v>6.6428571428571432</v>
      </c>
      <c r="Q20" s="18">
        <f t="shared" si="13"/>
        <v>5.291666666666667</v>
      </c>
      <c r="R20" s="18">
        <f t="shared" si="13"/>
        <v>0.77</v>
      </c>
      <c r="S20" s="18">
        <f t="shared" si="13"/>
        <v>1.5353535353535355</v>
      </c>
      <c r="T20" s="18">
        <f t="shared" si="13"/>
        <v>0.34579439252336464</v>
      </c>
      <c r="U20" s="18">
        <f t="shared" si="13"/>
        <v>0.64900662251655628</v>
      </c>
      <c r="V20" s="18">
        <f t="shared" si="13"/>
        <v>1.3502824858757063</v>
      </c>
      <c r="W20" s="18">
        <f t="shared" si="13"/>
        <v>0.80876494023904377</v>
      </c>
      <c r="X20" s="18">
        <f t="shared" si="13"/>
        <v>3.1180555555555554</v>
      </c>
      <c r="Y20" s="18">
        <f t="shared" si="13"/>
        <v>1.0923694779116468</v>
      </c>
      <c r="Z20" s="18">
        <f t="shared" si="13"/>
        <v>0.44471153846153855</v>
      </c>
      <c r="AA20" s="18">
        <f t="shared" si="13"/>
        <v>0.76211453744493407</v>
      </c>
      <c r="AB20" s="18">
        <f t="shared" si="13"/>
        <v>0.70657672849915687</v>
      </c>
      <c r="AC20" s="18">
        <f t="shared" si="13"/>
        <v>1.4145873320537428</v>
      </c>
      <c r="AD20" s="18">
        <f t="shared" si="13"/>
        <v>2.1996672212978372</v>
      </c>
      <c r="AE20" s="18">
        <f t="shared" si="13"/>
        <v>2.3087499999999999</v>
      </c>
      <c r="AF20" s="18">
        <f t="shared" si="13"/>
        <v>2.1314229249011856</v>
      </c>
      <c r="AG20" s="18">
        <f t="shared" si="13"/>
        <v>2.1049284578696348</v>
      </c>
      <c r="AH20" s="18">
        <f t="shared" si="13"/>
        <v>1.1664066562662505</v>
      </c>
      <c r="AI20" s="18">
        <f t="shared" si="13"/>
        <v>0.65205893464299214</v>
      </c>
      <c r="AJ20" s="18">
        <f t="shared" si="13"/>
        <v>0.55190911959608724</v>
      </c>
      <c r="AK20" s="18">
        <f t="shared" si="13"/>
        <v>0.27316948284690223</v>
      </c>
      <c r="AL20" s="18">
        <f t="shared" si="13"/>
        <v>0.1627460393662985</v>
      </c>
      <c r="AM20" s="18">
        <f t="shared" si="13"/>
        <v>8.5982163274639811E-2</v>
      </c>
      <c r="AN20" s="18">
        <f t="shared" si="13"/>
        <v>-1.2606750711671388E-2</v>
      </c>
      <c r="AO20" s="18">
        <f>AO13/AK13-1</f>
        <v>-7.6412628192238374E-3</v>
      </c>
    </row>
    <row r="21" spans="1:41" ht="16" x14ac:dyDescent="0.4">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row>
    <row r="22" spans="1:41" ht="16" x14ac:dyDescent="0.4">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row>
    <row r="23" spans="1:41" ht="15.5" hidden="1" customHeight="1" x14ac:dyDescent="0.4">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row>
    <row r="24" spans="1:41" ht="15.5" hidden="1" customHeight="1" x14ac:dyDescent="0.4">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row>
  </sheetData>
  <pageMargins left="0.7" right="0.7" top="0.75" bottom="0.75" header="0.3" footer="0.3"/>
  <pageSetup paperSize="9" orientation="portrait" r:id="rId1"/>
  <ignoredErrors>
    <ignoredError sqref="D12:E12 F12:J12 D13:J15" formulaRange="1"/>
    <ignoredError sqref="D18:J18 L18 M18:AO1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1E26-4F81-46CC-9870-F665C99E8B57}">
  <dimension ref="A1:D19"/>
  <sheetViews>
    <sheetView showGridLines="0" zoomScaleNormal="100" workbookViewId="0"/>
  </sheetViews>
  <sheetFormatPr defaultColWidth="0" defaultRowHeight="15.75" customHeight="1" zeroHeight="1" x14ac:dyDescent="0.4"/>
  <cols>
    <col min="1" max="1" width="3.83203125" customWidth="1"/>
    <col min="2" max="2" width="21.83203125" customWidth="1"/>
    <col min="3" max="3" width="3.83203125" customWidth="1"/>
    <col min="4" max="4" width="137" customWidth="1"/>
    <col min="5" max="16384" width="11" hidden="1"/>
  </cols>
  <sheetData>
    <row r="1" spans="2:4" ht="16" x14ac:dyDescent="0.4"/>
    <row r="2" spans="2:4" ht="16" x14ac:dyDescent="0.4"/>
    <row r="3" spans="2:4" ht="16" x14ac:dyDescent="0.4"/>
    <row r="4" spans="2:4" ht="16" x14ac:dyDescent="0.4"/>
    <row r="5" spans="2:4" ht="16" x14ac:dyDescent="0.4"/>
    <row r="6" spans="2:4" ht="16" x14ac:dyDescent="0.4">
      <c r="B6" s="1" t="s">
        <v>47</v>
      </c>
    </row>
    <row r="7" spans="2:4" ht="16" x14ac:dyDescent="0.4"/>
    <row r="8" spans="2:4" ht="16" x14ac:dyDescent="0.4">
      <c r="D8" s="19" t="s">
        <v>48</v>
      </c>
    </row>
    <row r="9" spans="2:4" ht="16" x14ac:dyDescent="0.4"/>
    <row r="10" spans="2:4" ht="32" x14ac:dyDescent="0.4">
      <c r="B10" s="20" t="s">
        <v>40</v>
      </c>
      <c r="D10" s="19" t="s">
        <v>49</v>
      </c>
    </row>
    <row r="11" spans="2:4" ht="16" x14ac:dyDescent="0.4">
      <c r="B11" s="20"/>
      <c r="D11" s="21"/>
    </row>
    <row r="12" spans="2:4" ht="32" x14ac:dyDescent="0.4">
      <c r="B12" s="20" t="s">
        <v>41</v>
      </c>
      <c r="D12" s="19" t="s">
        <v>50</v>
      </c>
    </row>
    <row r="13" spans="2:4" ht="16" x14ac:dyDescent="0.4">
      <c r="B13" s="20"/>
      <c r="D13" s="21"/>
    </row>
    <row r="14" spans="2:4" ht="64" x14ac:dyDescent="0.4">
      <c r="B14" s="20" t="s">
        <v>42</v>
      </c>
      <c r="D14" s="19" t="s">
        <v>52</v>
      </c>
    </row>
    <row r="15" spans="2:4" ht="16" x14ac:dyDescent="0.4">
      <c r="B15" s="20"/>
      <c r="D15" s="21"/>
    </row>
    <row r="16" spans="2:4" ht="32" x14ac:dyDescent="0.4">
      <c r="B16" s="20" t="s">
        <v>43</v>
      </c>
      <c r="D16" s="19" t="s">
        <v>53</v>
      </c>
    </row>
    <row r="17" spans="2:4" ht="16" x14ac:dyDescent="0.4">
      <c r="B17" s="20"/>
      <c r="D17" s="21"/>
    </row>
    <row r="18" spans="2:4" ht="48" x14ac:dyDescent="0.4">
      <c r="B18" s="20" t="s">
        <v>54</v>
      </c>
      <c r="D18" s="19" t="s">
        <v>55</v>
      </c>
    </row>
    <row r="19" spans="2:4" ht="16" x14ac:dyDescent="0.4"/>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Historical financials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Mazitelli</dc:creator>
  <cp:lastModifiedBy>Shirlei De Oliveira Silva</cp:lastModifiedBy>
  <dcterms:created xsi:type="dcterms:W3CDTF">2024-05-17T19:53:11Z</dcterms:created>
  <dcterms:modified xsi:type="dcterms:W3CDTF">2024-08-29T08:41:14Z</dcterms:modified>
</cp:coreProperties>
</file>