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C:\Users\guilherme.souza1_cre\Downloads\"/>
    </mc:Choice>
  </mc:AlternateContent>
  <xr:revisionPtr revIDLastSave="0" documentId="13_ncr:1_{40CFEF67-4B45-4B07-8627-06F8FC1BB85C}" xr6:coauthVersionLast="47" xr6:coauthVersionMax="47" xr10:uidLastSave="{00000000-0000-0000-0000-000000000000}"/>
  <bookViews>
    <workbookView xWindow="-120" yWindow="-120" windowWidth="20640" windowHeight="11040" tabRatio="612" xr2:uid="{F07A4963-F4CD-497E-8A95-40D50147E0C0}"/>
  </bookViews>
  <sheets>
    <sheet name="Menu" sheetId="1" r:id="rId1"/>
    <sheet name="Glossário" sheetId="29" r:id="rId2"/>
    <sheet name="Dados Cadastrais" sheetId="3" r:id="rId3"/>
    <sheet name="Características do Fundo" sheetId="4" r:id="rId4"/>
    <sheet name="Aging" sheetId="6" r:id="rId5"/>
    <sheet name="Monitoramento de Indicadores" sheetId="9" r:id="rId6"/>
    <sheet name="Métricas Gerais" sheetId="20" r:id="rId7"/>
  </sheets>
  <definedNames>
    <definedName name="ABNAn">#REF!,#REF!,#REF!</definedName>
    <definedName name="ABNAÜ">#REF!,#REF!</definedName>
    <definedName name="Adressenübersicht">#N/A</definedName>
    <definedName name="AGL_löschen">#REF!</definedName>
    <definedName name="arq_estoque_consolidado">#REF!</definedName>
    <definedName name="arq_parcelas">#REF!</definedName>
    <definedName name="arq_parcelas_auto_x">#REF!</definedName>
    <definedName name="Auswahl_Anschreiben">#N/A</definedName>
    <definedName name="AvailCollectionsAmount">#REF!</definedName>
    <definedName name="AvailDistAmount">#REF!</definedName>
    <definedName name="BancoAn">#REF!,#REF!,#REF!</definedName>
    <definedName name="BancoAÜ">#REF!,#REF!</definedName>
    <definedName name="Banken">#N/A</definedName>
    <definedName name="Bankverbindungen">#N/A</definedName>
    <definedName name="BayerischeAn">#REF!,#REF!,#REF!</definedName>
    <definedName name="BayerischeAÜ">#REF!,#REF!</definedName>
    <definedName name="bbbb">#N/A</definedName>
    <definedName name="BFG">#REF!</definedName>
    <definedName name="BFGAn1">#REF!,#REF!,#REF!,#REF!,#REF!,#REF!</definedName>
    <definedName name="BFGAn2">#REF!,#REF!,#REF!</definedName>
    <definedName name="BFGAÜ">#REF!,#REF!,#REF!,#REF!</definedName>
    <definedName name="BLBA">#REF!,#REF!,#REF!</definedName>
    <definedName name="call_percentage">#REF!</definedName>
    <definedName name="class_A_amount">#REF!</definedName>
    <definedName name="class_A_coupon">#REF!</definedName>
    <definedName name="class_A_spread">#REF!</definedName>
    <definedName name="class_A_Target_OC">#REF!</definedName>
    <definedName name="class_B_amount">#REF!</definedName>
    <definedName name="class_B_coupon">#REF!</definedName>
    <definedName name="class_B_spread">#REF!</definedName>
    <definedName name="class_B_Target_OC">#REF!</definedName>
    <definedName name="class_C_amount">#REF!</definedName>
    <definedName name="class_C_coupon">#REF!</definedName>
    <definedName name="class_C_spread">#REF!</definedName>
    <definedName name="CobaAn">#REF!,#REF!,#REF!</definedName>
    <definedName name="CobaAÜ">#REF!,#REF!,#REF!</definedName>
    <definedName name="Darlehn">#N/A</definedName>
    <definedName name="data_ref">'Dados Cadastrais'!$G$4</definedName>
    <definedName name="DB_Vorschuss">#REF!</definedName>
    <definedName name="Debi_Kredi_Übersicht">#N/A</definedName>
    <definedName name="DeutscheAn1">#REF!,#REF!,#REF!</definedName>
    <definedName name="DeutscheAn2">#REF!,#REF!,#REF!</definedName>
    <definedName name="DeutscheAÜ">#REF!,#REF!</definedName>
    <definedName name="Discounted_BoP">#REF!</definedName>
    <definedName name="Discounted_EoP">#REF!</definedName>
    <definedName name="dRAFT">#N/A</definedName>
    <definedName name="Dresdner_Bank_LuxembourgAn">#REF!,#REF!,#REF!</definedName>
    <definedName name="DresdnerAn">#REF!,#REF!,#REF!</definedName>
    <definedName name="DresdnerAÜ">#REF!,#REF!</definedName>
    <definedName name="Druck_Überweisung">#REF!</definedName>
    <definedName name="Druckübersicht">#N/A</definedName>
    <definedName name="DT_BK_BS_Ü">#REF!</definedName>
    <definedName name="Einpacken_AGL">#REF!</definedName>
    <definedName name="Einpacken_AGL_EURO">#REF!</definedName>
    <definedName name="Einpacken_Deutsche_Bank">#REF!</definedName>
    <definedName name="Einpacken_HB">#REF!</definedName>
    <definedName name="Einpacken_Investoren">#REF!</definedName>
    <definedName name="EinValuta">#REF!</definedName>
    <definedName name="Feriados">#REF!</definedName>
    <definedName name="FrankfurterAn">#REF!,#REF!,#REF!</definedName>
    <definedName name="Geamtsumme">#REF!</definedName>
    <definedName name="Gesmat3">#REF!</definedName>
    <definedName name="HB_löschen">#REF!</definedName>
    <definedName name="HHLBAn">#REF!,#REF!,#REF!</definedName>
    <definedName name="HHSparAn">#REF!,#REF!,#REF!</definedName>
    <definedName name="Info">#N/A</definedName>
    <definedName name="initial_nominal_value">#REF!</definedName>
    <definedName name="initial_reserve_fund">#REF!</definedName>
    <definedName name="Investoren_löschen">#REF!</definedName>
    <definedName name="Kontoauszug">#N/A</definedName>
    <definedName name="Kontokorrentumbuchung21">#N/A</definedName>
    <definedName name="Kontokorrentumbuchung39">#N/A</definedName>
    <definedName name="Kontrolle">#REF!</definedName>
    <definedName name="Kontrolle_Abgestimmt">#REF!,#REF!</definedName>
    <definedName name="KU_Druck_löschen">#REF!</definedName>
    <definedName name="LBHTAn">#REF!,#REF!,#REF!</definedName>
    <definedName name="LBSWAn">#REF!,#REF!,#REF!</definedName>
    <definedName name="LEB_Meldungen">#N/A</definedName>
    <definedName name="libor_rate">#REF!</definedName>
    <definedName name="Monat">#REF!</definedName>
    <definedName name="MSR_Deutsche_löschen">#REF!</definedName>
    <definedName name="MSR_Report">#REF!</definedName>
    <definedName name="MSR_Report_Druck">#REF!</definedName>
    <definedName name="MSR_Report_Druck_löschen">#REF!</definedName>
    <definedName name="MSR_Report_Euro">#REF!</definedName>
    <definedName name="n">#N/A</definedName>
    <definedName name="nn">#N/A</definedName>
    <definedName name="NOLAAn">#REF!,#REF!,#REF!</definedName>
    <definedName name="NZ_LR">#REF!</definedName>
    <definedName name="OP_LR">#REF!</definedName>
    <definedName name="Overview">#N/A</definedName>
    <definedName name="PaymentDate">#REF!</definedName>
    <definedName name="Poolfaktor3">#REF!</definedName>
    <definedName name="prepayment_NR">#REF!</definedName>
    <definedName name="remaining_term">#REF!</definedName>
    <definedName name="ReportingPeriod">#REF!</definedName>
    <definedName name="ReportingPeriodNumber">#REF!</definedName>
    <definedName name="reserve_fund_minimum_amount">#REF!</definedName>
    <definedName name="Rückführungsbarwert">#REF!</definedName>
    <definedName name="SakuraAn">#REF!,#REF!,#REF!</definedName>
    <definedName name="SAPBEXrevision" hidden="1">17</definedName>
    <definedName name="SAPBEXsysID" hidden="1">"FBP"</definedName>
    <definedName name="SAPBEXwbID" hidden="1">"3VLVO8DNFBSDDI223U2WGB0F2"</definedName>
    <definedName name="start_date">#REF!</definedName>
    <definedName name="target_reserve_fund_percentage">#REF!</definedName>
    <definedName name="test">#N/A</definedName>
    <definedName name="test2">#N/A</definedName>
    <definedName name="Tilgung">#REF!</definedName>
    <definedName name="Transfer">#N/A</definedName>
    <definedName name="Überweisung_Work">#REF!</definedName>
    <definedName name="Überweisungs_Druck_löschen">#REF!</definedName>
    <definedName name="UBSAn">#REF!,#REF!,#REF!</definedName>
    <definedName name="UnterAnR">#REF!</definedName>
    <definedName name="UntersAnL">#REF!</definedName>
    <definedName name="UntersAnR">#REF!</definedName>
    <definedName name="Unterschriften">#N/A</definedName>
    <definedName name="UntersÜbL">#REF!</definedName>
    <definedName name="UntersÜbR">#REF!</definedName>
    <definedName name="Valuta">#REF!</definedName>
    <definedName name="ValutaDt.">#REF!</definedName>
    <definedName name="ValutaDt.1">#REF!</definedName>
    <definedName name="ValutaDt.1a">#REF!</definedName>
    <definedName name="ValutaDt.a">#REF!</definedName>
    <definedName name="Vergleich">#N/A</definedName>
    <definedName name="Vergleich1">#N/A</definedName>
    <definedName name="WaterfallII">#N/A</definedName>
    <definedName name="WestLBAn">#REF!,#REF!,#REF!</definedName>
    <definedName name="x">#N/A</definedName>
    <definedName name="Yes_No">#REF!</definedName>
    <definedName name="Zinse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20" l="1"/>
  <c r="B7" i="20"/>
  <c r="X4" i="20"/>
  <c r="Y4" i="9"/>
  <c r="U4" i="6"/>
  <c r="D4" i="4"/>
  <c r="V1048505" i="29"/>
  <c r="U1048505" i="29"/>
  <c r="T1048505" i="29"/>
  <c r="S1048505" i="29"/>
  <c r="I1048505" i="29"/>
  <c r="H4" i="2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tc={6CFA0795-51EC-4575-94A3-1313118401D1}</author>
  </authors>
  <commentList>
    <comment ref="M7" authorId="0" shapeId="0" xr:uid="{6CFA0795-51EC-4575-94A3-1313118401D1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Historico since inception
</t>
      </text>
    </comment>
  </commentList>
</comments>
</file>

<file path=xl/sharedStrings.xml><?xml version="1.0" encoding="utf-8"?>
<sst xmlns="http://schemas.openxmlformats.org/spreadsheetml/2006/main" count="316" uniqueCount="184">
  <si>
    <t>Aba</t>
  </si>
  <si>
    <t>Conteúdo</t>
  </si>
  <si>
    <t>Dados Cadastrais</t>
  </si>
  <si>
    <t>Nome do Fundo</t>
  </si>
  <si>
    <t>Razão Social</t>
  </si>
  <si>
    <t>FUNDO DE INVESTIMENTO EM DIREITOS CREDITÓRIOS CREDITAS AUTO X – RESPONSABILIDADE LIMITADA</t>
  </si>
  <si>
    <t>CNPJ</t>
  </si>
  <si>
    <t>53.095.241/0001-28</t>
  </si>
  <si>
    <t>Gestor</t>
  </si>
  <si>
    <t>Agência Classificadora de Risco</t>
  </si>
  <si>
    <t>Standard &amp; Poor’s (S&amp;P)</t>
  </si>
  <si>
    <t>Cotas Sêniores</t>
  </si>
  <si>
    <t>Cotas Subordinadas Mezanino A</t>
  </si>
  <si>
    <t>Cotas Subordinadas Mezanino B</t>
  </si>
  <si>
    <t>Classe de Cotas</t>
  </si>
  <si>
    <t xml:space="preserve">ANGÁ ADMINISTRAÇÃO DE RECURSOS LTDA.
Avenida Magalhães de Castro, 4.800, 17º andar - Conjunto 174
CEP: 05676-120
São Paulo - SP - Brasil
</t>
  </si>
  <si>
    <t>LIMINE TRUST DISTRIBUIDORA DE TÍTULOS E VALORES MOBILIÁRIOS LTDA.
Avenida Doutor Cardoso de Melo, 1.184, 9º andar - Conjunto 91
CEP 04548-004
São Paulo – SP - Brasil</t>
  </si>
  <si>
    <t>Data de Emissão</t>
  </si>
  <si>
    <t>Periodicidade de Pagamento</t>
  </si>
  <si>
    <t>Amortização</t>
  </si>
  <si>
    <t>Juros</t>
  </si>
  <si>
    <t>Cota Sênior</t>
  </si>
  <si>
    <t>Cota Subordinada Mezanino A</t>
  </si>
  <si>
    <t>Cota Subordinada Mezanino B</t>
  </si>
  <si>
    <t>Indexador</t>
  </si>
  <si>
    <t>CDI +</t>
  </si>
  <si>
    <t>Spread (Em % a.a.)</t>
  </si>
  <si>
    <t>Série 1</t>
  </si>
  <si>
    <t>Série 2</t>
  </si>
  <si>
    <t>AAA</t>
  </si>
  <si>
    <t>72 meses</t>
  </si>
  <si>
    <t>AA</t>
  </si>
  <si>
    <t>Volume de Emissão</t>
  </si>
  <si>
    <t>Mensais a partir do 13º mês</t>
  </si>
  <si>
    <t>N/D</t>
  </si>
  <si>
    <t>Características do Fundo</t>
  </si>
  <si>
    <t>Menu</t>
  </si>
  <si>
    <t>Direitos Creditórios Adimplentes</t>
  </si>
  <si>
    <t>Em Atraso</t>
  </si>
  <si>
    <t>31 - 60 dias</t>
  </si>
  <si>
    <t>61 - 90 dias</t>
  </si>
  <si>
    <t>91 - 120 dias</t>
  </si>
  <si>
    <t>121 - 150 dias</t>
  </si>
  <si>
    <t>151 - 180 dias</t>
  </si>
  <si>
    <t>180 - 210 dias</t>
  </si>
  <si>
    <t>210+ dias de atraso</t>
  </si>
  <si>
    <t>Rating Atribuido na Data de Emissão</t>
  </si>
  <si>
    <t>Último Relatório de Monitoramento de Rating</t>
  </si>
  <si>
    <t>Total</t>
  </si>
  <si>
    <t>15 - 30 dias</t>
  </si>
  <si>
    <t>0 - 14 dias</t>
  </si>
  <si>
    <t>ISIN</t>
  </si>
  <si>
    <t>Código B3</t>
  </si>
  <si>
    <t>BR0HXQCTF024</t>
  </si>
  <si>
    <t>BR0HXQCTF008</t>
  </si>
  <si>
    <t>BR0HXQCTF016</t>
  </si>
  <si>
    <t>BR0HXQCTF065</t>
  </si>
  <si>
    <t>BR0HXQCTF040</t>
  </si>
  <si>
    <t>BR0HXQCTF057</t>
  </si>
  <si>
    <t>5382124SN1</t>
  </si>
  <si>
    <t>5382124MZA</t>
  </si>
  <si>
    <t>5382124MZB</t>
  </si>
  <si>
    <t>5382124SN2</t>
  </si>
  <si>
    <t>5382124MA2</t>
  </si>
  <si>
    <t>5382124MB2</t>
  </si>
  <si>
    <t>Em BRL</t>
  </si>
  <si>
    <t>Em Percentual do Saldo Devedor</t>
  </si>
  <si>
    <t>Rating Atual</t>
  </si>
  <si>
    <t>Índice de Liquidez</t>
  </si>
  <si>
    <t>Índice de Perdas</t>
  </si>
  <si>
    <t>Reserva de Amortização</t>
  </si>
  <si>
    <t>Data</t>
  </si>
  <si>
    <t>Índice de Subordinação Mezanino B</t>
  </si>
  <si>
    <t>Índice de Subordinação Mezanino A</t>
  </si>
  <si>
    <t>Índice de Subordinação Sênior</t>
  </si>
  <si>
    <t>PL Sr1</t>
  </si>
  <si>
    <t>PL Sr2</t>
  </si>
  <si>
    <t>PL Sr3</t>
  </si>
  <si>
    <t>PL Sr4</t>
  </si>
  <si>
    <t>PL Sr5</t>
  </si>
  <si>
    <t>PL Sr6</t>
  </si>
  <si>
    <t>PL Mz1</t>
  </si>
  <si>
    <t>PL Mz2</t>
  </si>
  <si>
    <t>PL Mz3</t>
  </si>
  <si>
    <t>PL Mz4</t>
  </si>
  <si>
    <t>PL Mz5</t>
  </si>
  <si>
    <t>PL Mz6</t>
  </si>
  <si>
    <t>PL Jr</t>
  </si>
  <si>
    <t>Eventos de avaliação - triggers quantitativos</t>
  </si>
  <si>
    <t>Classe Sênior</t>
  </si>
  <si>
    <t>Classe Subordinada Mezanino A</t>
  </si>
  <si>
    <t>Classe Subordinada Mezanino B</t>
  </si>
  <si>
    <t>Referência</t>
  </si>
  <si>
    <t>% do Patrimônio Líquido Alocado em Direitos Creditórios</t>
  </si>
  <si>
    <t>Número de Contratos</t>
  </si>
  <si>
    <t>Aging</t>
  </si>
  <si>
    <t>Fluxo de Vencimentos</t>
  </si>
  <si>
    <t>Anual</t>
  </si>
  <si>
    <t>Duration da Carteira</t>
  </si>
  <si>
    <t>Rentabilidade acumulada</t>
  </si>
  <si>
    <t>Classe - Série 1</t>
  </si>
  <si>
    <t>Classe - Série 2</t>
  </si>
  <si>
    <t>Eventos de Desalavancagem/Realavancagem</t>
  </si>
  <si>
    <t>Índice de Alocação Mínima</t>
  </si>
  <si>
    <t>Índice de Subordinação Mínima (Em %)</t>
  </si>
  <si>
    <t>FIDC Creditas Auto X</t>
  </si>
  <si>
    <t>adm.fundos@liminedtvm.com.br</t>
  </si>
  <si>
    <t>op.fidc@angaasset.com.br</t>
  </si>
  <si>
    <t>dcm@creditas.com;
investor-relations@creditas.com</t>
  </si>
  <si>
    <t>(11) 3090-3523
(11) 3750-3210</t>
  </si>
  <si>
    <t>(11) 2846-1166</t>
  </si>
  <si>
    <t>Relatório de Rating Inicial</t>
  </si>
  <si>
    <t>Realizado</t>
  </si>
  <si>
    <t>Mínimo</t>
  </si>
  <si>
    <t>Patrimônio Líquido FIDC Auto X</t>
  </si>
  <si>
    <t>Patrimônio Líquido Subclasse Sênior</t>
  </si>
  <si>
    <t>Patrimônio Líquido Subclasse Subordinada Mezanino A</t>
  </si>
  <si>
    <t>Patrimônio Líquido Subclasse Subordinada Mezanino B</t>
  </si>
  <si>
    <t>Patrimônio Líquido Subclasse Subordinada Júnior</t>
  </si>
  <si>
    <t>Máximo</t>
  </si>
  <si>
    <t>PL MzB1</t>
  </si>
  <si>
    <t>PL MzB2</t>
  </si>
  <si>
    <t>Reserva de Caixa (0,5% do Patrimônio Líquido)</t>
  </si>
  <si>
    <t>Índice de Subordinação Target (Em %)</t>
  </si>
  <si>
    <t>Prazo da Emissão (Em meses)</t>
  </si>
  <si>
    <t>Monitoramento de Indicadores</t>
  </si>
  <si>
    <t>Caixa (Em Milhares de BRL)</t>
  </si>
  <si>
    <t>Caixa (Em % do PL)</t>
  </si>
  <si>
    <t>Volume de Direitos Creditórios Líquido PDD</t>
  </si>
  <si>
    <t>Percentual de Direitos Creditórios Líquido PDD</t>
  </si>
  <si>
    <t>Volume de Direitos Creditórios Bruto de PDD</t>
  </si>
  <si>
    <t>Percentual de Direitos Creditórios Bruto de PDD</t>
  </si>
  <si>
    <t>Indicadores Gerais</t>
  </si>
  <si>
    <t>Nota: Índice de alocação mínimo necessário em direitos creditórios para enquadramento (ICVM 175)</t>
  </si>
  <si>
    <t>% PDD</t>
  </si>
  <si>
    <t>Servicer/Agente de Garantia</t>
  </si>
  <si>
    <t>CREDITAS SOLUÇÕES  LTDA. / CREDITAS SOCIEDADE DE CRÉDITO DIRETO S.A.</t>
  </si>
  <si>
    <t>Administrador, Escriturador e Custodiante</t>
  </si>
  <si>
    <t xml:space="preserve">Fonte: Gestor </t>
  </si>
  <si>
    <t>Mensais</t>
  </si>
  <si>
    <t>(Em meses)</t>
  </si>
  <si>
    <t>Prazo Médio Remanescente</t>
  </si>
  <si>
    <t>Ticket Médio</t>
  </si>
  <si>
    <t>(em carteira)</t>
  </si>
  <si>
    <t>Métricas Gerais</t>
  </si>
  <si>
    <t>(Atual - Em %)</t>
  </si>
  <si>
    <t>Loan To Value*</t>
  </si>
  <si>
    <t>Item</t>
  </si>
  <si>
    <t>Definição</t>
  </si>
  <si>
    <t>Servicer</t>
  </si>
  <si>
    <t>Agente de Cobrança contratado pelo Fundo</t>
  </si>
  <si>
    <t>Data de Emissão da Série conforme disposto no Suplemento de cada subclasse de cotas</t>
  </si>
  <si>
    <t xml:space="preserve">Índice de Subordinação Mínima (Em %) </t>
  </si>
  <si>
    <t>Índice de Subordinação mínima de cada subclasse de cotas conforme definido no Regulamento, como:
“Índice de Subordinação Sênior";
“Índice de Subordinação Mezanino A”; e
“Índice de Subordinação Mezanino B”.</t>
  </si>
  <si>
    <t>Índice de Subordinação Target, de cada uma das subclasses de cotas a ser perseguido ao longo do desenvolvimento do Fundo, visando manter a estrutura de capital alvo.</t>
  </si>
  <si>
    <t>Volume de Emissão de cada Série do Fundo</t>
  </si>
  <si>
    <t>Prazo da Série, conforme disposto no Suplemento de cada subclasse de cotas</t>
  </si>
  <si>
    <t>Rating atribuido de cada Série de subclasse de cotas conforme relatório da Agência de Classificação de Risco</t>
  </si>
  <si>
    <t>Último relatório de análise divulgado pela Agência de Classificação de Risco das subclasse de cotas</t>
  </si>
  <si>
    <t>Rating atribuido de cada Série de subclasse de cotas conforme Último relatório da Agência de Classificação de Risco</t>
  </si>
  <si>
    <t>Código internacional padronizado identificador de Títulos e Valores Mobiliários - "International Securities Identification Number" de cada subclasse de cotas</t>
  </si>
  <si>
    <t>Código padronizado da B3 de cada subclasse de cotas</t>
  </si>
  <si>
    <t>Saldo atualizado de direitos creditórios estratificados por faixa de atraso de acordo com o maior atraso de parcela de um Devedor</t>
  </si>
  <si>
    <t>Saldo atualizado de direitos creditórios estratificados por faixa de atraso de acordo com o maior atraso de parcela de um Devedor, deduzidos da respectiva Provisão para Devedores Duvidosos, de acordo com Anexo I-E do Regulamento</t>
  </si>
  <si>
    <t>A Razão entre: (i) (Valor Presente a CDI das Projeções de Fluxo de Caixa dos Direitos Creditórios) x Fator de Ponderação de Direitos Creditórios + Disponibilidades – N x Estimativa de Despesas e Encargos) e;
(ii) Valor Presente a CDI das Projeções de Pagamento das Cotas Seniores e das Cotas Subordinadas Mezanino até o N-ésimo Mês
Onde: 
Fator de Ponderação de Direitos Creditórios = 95%
O Índice de Liquidez deve permanecer maior que 1 em cada uma das Datas de Apuração, conforme disposto no Regulamento</t>
  </si>
  <si>
    <t>A Razão entre: (i) o somatório do valor de face das parcelas vincendas, vencidas e não pagas de cada CCB, sendo certo que para efeitos do cálculo deste numerador serão considerados apenas CCB endossadas que tenham pelo menos 1 (uma) parcela em atraso superior a 180 (cento e oitenta) dias; e 
(ii) somatório do valor de face de todas as parcelas de todos os Direitos Creditórios adquiridos.
O Índice de Perdas deve permanecer menor ou igual a 20% em cada uma das Datas de Apuração, conforme disposto no Regulamento</t>
  </si>
  <si>
    <t>A reserva constituída para o pagamento das amortizações das Cotas Seniores e das Cotas Subordinadas Mezanino, conforme descrito no item 6.7.1 do Anexo I-A do Regulamento</t>
  </si>
  <si>
    <t>A reserva constituída pela ADMINISTRADORA para o pagamento de despesas e encargos da Classe, que deverá permanecer alocada em Ativos Financeiros, em valor correspondente a 0,5% (cinco décimos por cento) do Patrimônio Líquido, conforme definido em Regulamento.</t>
  </si>
  <si>
    <t>Percentual do Patrimônio Líquido do Fundo alocado em Direitos Creditórios para fins de enquadramento de acordo com o Anexo Normativo II da Instrução CVM 175.</t>
  </si>
  <si>
    <t>Loan To Value</t>
  </si>
  <si>
    <t>Data Base</t>
  </si>
  <si>
    <t xml:space="preserve">Prazo médio remanescente das parcelas das CCBs a vencer detidas pelo Fundo </t>
  </si>
  <si>
    <t>Prazo médio do fluxo de caixa a valor presente das parcelas das CCBs a vencer detidas pelo Fundo, em meses</t>
  </si>
  <si>
    <t>Média de saldo devedor líquido de provisão para devedores duvidosos das CCBs detidas pelo Fundo.</t>
  </si>
  <si>
    <t>Contagem das CCBs detidas pelo Fundo.</t>
  </si>
  <si>
    <t>Loan-to-Value de originação, médio da carteira. Representado pelo quociente entre: (i) o valor de contratação de empréstimo, disposto na CCB; e
(ii) o valor tabelado do Veículo em alienação fiduciária em garantia do pagamento daquela CCB, na data de contratação do empréstimo. 
Conforme disposto no Regulamento, nos Critérios de Elegibilidade, itens (v) e (x)</t>
  </si>
  <si>
    <t>* Calculado com base no valor de originação, em conformidade com os Critérios de Elegibilidade e Condições de Cessão dispostos no Regulamento, nos Critérios de Elegibilidade, itens (v) e (x)</t>
  </si>
  <si>
    <t>Contato</t>
  </si>
  <si>
    <t>E-mail</t>
  </si>
  <si>
    <t>Telefone</t>
  </si>
  <si>
    <t>* Fonte: Gestor</t>
  </si>
  <si>
    <t>Classe Subordinada Júnior*</t>
  </si>
  <si>
    <t>Glossário</t>
  </si>
  <si>
    <t>12,0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</si>
</sst>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\ * #,##0_-;\-&quot;R$&quot;\ * #,##0_-;_-&quot;R$&quot;\ * &quot;-&quot;??_-;_-@_-"/>
    <numFmt numFmtId="165" formatCode="_(&quot;€&quot;* #,##0.00_);_(&quot;€&quot;* \(#,##0.00\);_(&quot;€&quot;* &quot;-&quot;??_);_(@_)"/>
    <numFmt numFmtId="166" formatCode="0.0%"/>
    <numFmt numFmtId="167" formatCode="0.0"/>
    <numFmt numFmtId="168" formatCode="0.0000%"/>
    <numFmt numFmtId="169" formatCode="0.0&quot; Meses&quot;"/>
    <numFmt numFmtId="170" formatCode="&quot;Data Base: &quot;\ dd/mm/yyyy"/>
    <numFmt numFmtId="171" formatCode="_-* #,##0_-;\-* #,##0_-;_-* &quot;-&quot;??_-;_-@_-"/>
  </numFmts>
  <fonts count="4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2"/>
      <name val="Aptos Narrow"/>
      <family val="2"/>
      <scheme val="minor"/>
    </font>
    <font>
      <b/>
      <i/>
      <sz val="1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9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u/>
      <sz val="12"/>
      <color indexed="12"/>
      <name val="Aptos Narrow"/>
      <family val="2"/>
      <scheme val="minor"/>
    </font>
    <font>
      <b/>
      <i/>
      <sz val="16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sz val="16"/>
      <name val="Aptos Narrow"/>
      <family val="2"/>
      <scheme val="minor"/>
    </font>
    <font>
      <u/>
      <sz val="16"/>
      <color theme="10"/>
      <name val="Aptos Narrow"/>
      <family val="2"/>
      <scheme val="minor"/>
    </font>
    <font>
      <b/>
      <sz val="1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i/>
      <sz val="12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i/>
      <sz val="10"/>
      <color rgb="FFFF0000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b/>
      <u/>
      <sz val="14"/>
      <color theme="1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4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i/>
      <sz val="8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  <font>
      <u/>
      <sz val="14"/>
      <color rgb="FFFF000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i/>
      <sz val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FDB00"/>
        <bgColor indexed="64"/>
      </patternFill>
    </fill>
    <fill>
      <patternFill patternType="solid">
        <fgColor indexed="4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" fontId="5" fillId="3" borderId="2" applyNumberFormat="0" applyProtection="0">
      <alignment horizontal="left" vertical="center" indent="1"/>
    </xf>
    <xf numFmtId="0" fontId="11" fillId="0" borderId="0"/>
    <xf numFmtId="9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" fillId="0" borderId="0"/>
  </cellStyleXfs>
  <cellXfs count="244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0" fontId="6" fillId="0" borderId="0" xfId="0" applyFont="1"/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10" fontId="0" fillId="0" borderId="0" xfId="4" applyNumberFormat="1" applyFont="1"/>
    <xf numFmtId="0" fontId="9" fillId="0" borderId="0" xfId="0" applyFont="1"/>
    <xf numFmtId="0" fontId="8" fillId="0" borderId="0" xfId="0" applyFont="1" applyAlignment="1">
      <alignment horizontal="right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right" vertical="center" wrapText="1"/>
    </xf>
    <xf numFmtId="0" fontId="2" fillId="2" borderId="0" xfId="2" applyFill="1" applyAlignment="1">
      <alignment horizontal="right" vertical="center" wrapText="1"/>
    </xf>
    <xf numFmtId="0" fontId="15" fillId="2" borderId="0" xfId="0" applyFont="1" applyFill="1" applyAlignment="1">
      <alignment horizontal="right" vertical="center" wrapText="1"/>
    </xf>
    <xf numFmtId="14" fontId="16" fillId="0" borderId="0" xfId="3" applyNumberFormat="1" applyFont="1" applyAlignment="1">
      <alignment horizontal="right" vertical="center" wrapText="1"/>
    </xf>
    <xf numFmtId="14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left" indent="1"/>
    </xf>
    <xf numFmtId="14" fontId="8" fillId="0" borderId="0" xfId="3" applyNumberFormat="1" applyFont="1" applyAlignment="1">
      <alignment horizontal="right" vertical="center" wrapText="1"/>
    </xf>
    <xf numFmtId="14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 indent="4"/>
    </xf>
    <xf numFmtId="0" fontId="17" fillId="0" borderId="0" xfId="0" applyFont="1" applyAlignment="1">
      <alignment horizontal="left" vertical="top" indent="1"/>
    </xf>
    <xf numFmtId="0" fontId="8" fillId="0" borderId="0" xfId="3" applyFont="1" applyAlignment="1">
      <alignment horizontal="left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17" fillId="0" borderId="0" xfId="0" applyFont="1" applyAlignment="1">
      <alignment horizontal="left" vertical="top" indent="2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16" fillId="0" borderId="0" xfId="0" applyFont="1" applyAlignment="1">
      <alignment horizontal="left" indent="1"/>
    </xf>
    <xf numFmtId="0" fontId="8" fillId="0" borderId="0" xfId="3" applyFont="1" applyAlignment="1">
      <alignment horizontal="right"/>
    </xf>
    <xf numFmtId="0" fontId="8" fillId="0" borderId="0" xfId="3" applyFont="1"/>
    <xf numFmtId="10" fontId="8" fillId="0" borderId="0" xfId="3" applyNumberFormat="1" applyFont="1" applyAlignment="1">
      <alignment horizontal="right"/>
    </xf>
    <xf numFmtId="0" fontId="17" fillId="0" borderId="0" xfId="0" applyFont="1" applyAlignment="1">
      <alignment horizontal="left" vertical="center" indent="1"/>
    </xf>
    <xf numFmtId="164" fontId="8" fillId="0" borderId="0" xfId="1" applyNumberFormat="1" applyFont="1" applyFill="1"/>
    <xf numFmtId="164" fontId="8" fillId="0" borderId="0" xfId="1" applyNumberFormat="1" applyFont="1" applyFill="1" applyAlignment="1">
      <alignment horizontal="center" vertical="center"/>
    </xf>
    <xf numFmtId="0" fontId="7" fillId="0" borderId="0" xfId="0" applyFont="1" applyAlignment="1">
      <alignment horizontal="right" vertical="top"/>
    </xf>
    <xf numFmtId="0" fontId="18" fillId="0" borderId="0" xfId="0" applyFont="1"/>
    <xf numFmtId="0" fontId="17" fillId="0" borderId="0" xfId="0" applyFont="1" applyAlignment="1">
      <alignment vertical="top"/>
    </xf>
    <xf numFmtId="0" fontId="8" fillId="0" borderId="0" xfId="0" applyFont="1" applyAlignment="1">
      <alignment horizontal="right" vertical="center" wrapText="1"/>
    </xf>
    <xf numFmtId="0" fontId="20" fillId="0" borderId="0" xfId="2" applyFont="1" applyFill="1" applyBorder="1" applyAlignment="1" applyProtection="1"/>
    <xf numFmtId="0" fontId="8" fillId="0" borderId="0" xfId="3" applyFont="1" applyAlignment="1">
      <alignment horizontal="left" vertical="center" wrapText="1"/>
    </xf>
    <xf numFmtId="0" fontId="7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8" fillId="0" borderId="1" xfId="0" applyFont="1" applyBorder="1"/>
    <xf numFmtId="0" fontId="7" fillId="0" borderId="0" xfId="0" applyFont="1" applyAlignment="1">
      <alignment vertical="top"/>
    </xf>
    <xf numFmtId="0" fontId="21" fillId="2" borderId="0" xfId="0" applyFont="1" applyFill="1" applyAlignment="1">
      <alignment vertical="center" wrapText="1"/>
    </xf>
    <xf numFmtId="0" fontId="21" fillId="2" borderId="0" xfId="0" applyFont="1" applyFill="1" applyAlignment="1">
      <alignment horizontal="right" vertical="center" wrapText="1"/>
    </xf>
    <xf numFmtId="0" fontId="22" fillId="0" borderId="0" xfId="0" applyFont="1"/>
    <xf numFmtId="0" fontId="23" fillId="2" borderId="0" xfId="0" applyFont="1" applyFill="1" applyAlignment="1">
      <alignment vertical="center" wrapText="1"/>
    </xf>
    <xf numFmtId="0" fontId="23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left"/>
    </xf>
    <xf numFmtId="0" fontId="24" fillId="2" borderId="0" xfId="0" applyFont="1" applyFill="1" applyAlignment="1">
      <alignment horizontal="center"/>
    </xf>
    <xf numFmtId="0" fontId="25" fillId="0" borderId="0" xfId="0" applyFont="1" applyAlignment="1">
      <alignment horizontal="center" vertical="center"/>
    </xf>
    <xf numFmtId="0" fontId="26" fillId="0" borderId="0" xfId="2" applyFont="1" applyFill="1" applyBorder="1" applyAlignment="1" applyProtection="1">
      <alignment horizontal="left" vertical="center"/>
    </xf>
    <xf numFmtId="0" fontId="22" fillId="0" borderId="0" xfId="0" applyFont="1" applyAlignment="1">
      <alignment horizontal="center" vertical="center"/>
    </xf>
    <xf numFmtId="14" fontId="27" fillId="2" borderId="0" xfId="0" applyNumberFormat="1" applyFont="1" applyFill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14" fontId="16" fillId="0" borderId="0" xfId="3" applyNumberFormat="1" applyFont="1" applyAlignment="1">
      <alignment horizontal="left" vertical="center" wrapText="1"/>
    </xf>
    <xf numFmtId="0" fontId="28" fillId="0" borderId="0" xfId="0" applyFont="1" applyAlignment="1">
      <alignment horizontal="left" indent="1"/>
    </xf>
    <xf numFmtId="14" fontId="13" fillId="2" borderId="0" xfId="0" applyNumberFormat="1" applyFont="1" applyFill="1" applyAlignment="1">
      <alignment horizontal="right" vertical="center" wrapText="1"/>
    </xf>
    <xf numFmtId="164" fontId="7" fillId="0" borderId="0" xfId="1" applyNumberFormat="1" applyFont="1"/>
    <xf numFmtId="164" fontId="7" fillId="0" borderId="1" xfId="1" applyNumberFormat="1" applyFont="1" applyBorder="1"/>
    <xf numFmtId="0" fontId="17" fillId="0" borderId="0" xfId="0" applyFont="1" applyAlignment="1">
      <alignment horizontal="left" vertical="top" indent="3"/>
    </xf>
    <xf numFmtId="0" fontId="0" fillId="0" borderId="0" xfId="0" applyAlignment="1">
      <alignment horizontal="left" indent="3"/>
    </xf>
    <xf numFmtId="0" fontId="16" fillId="0" borderId="0" xfId="0" applyFont="1" applyAlignment="1">
      <alignment horizontal="left" indent="3"/>
    </xf>
    <xf numFmtId="164" fontId="8" fillId="0" borderId="3" xfId="3" applyNumberFormat="1" applyFont="1" applyBorder="1" applyAlignment="1">
      <alignment horizontal="right"/>
    </xf>
    <xf numFmtId="164" fontId="8" fillId="0" borderId="0" xfId="3" applyNumberFormat="1" applyFont="1" applyAlignment="1">
      <alignment horizontal="right"/>
    </xf>
    <xf numFmtId="10" fontId="8" fillId="0" borderId="0" xfId="0" applyNumberFormat="1" applyFont="1"/>
    <xf numFmtId="166" fontId="7" fillId="0" borderId="1" xfId="4" applyNumberFormat="1" applyFont="1" applyBorder="1"/>
    <xf numFmtId="166" fontId="8" fillId="0" borderId="0" xfId="0" applyNumberFormat="1" applyFont="1"/>
    <xf numFmtId="14" fontId="27" fillId="2" borderId="0" xfId="0" applyNumberFormat="1" applyFont="1" applyFill="1" applyAlignment="1">
      <alignment horizontal="center" vertical="center" wrapText="1"/>
    </xf>
    <xf numFmtId="0" fontId="29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center" vertical="center" wrapText="1"/>
    </xf>
    <xf numFmtId="0" fontId="2" fillId="2" borderId="0" xfId="2" applyFill="1" applyAlignment="1">
      <alignment horizontal="center" wrapText="1"/>
    </xf>
    <xf numFmtId="10" fontId="16" fillId="2" borderId="0" xfId="3" applyNumberFormat="1" applyFont="1" applyFill="1" applyAlignment="1">
      <alignment horizontal="left"/>
    </xf>
    <xf numFmtId="10" fontId="16" fillId="2" borderId="0" xfId="3" applyNumberFormat="1" applyFont="1" applyFill="1" applyAlignment="1">
      <alignment horizontal="right"/>
    </xf>
    <xf numFmtId="14" fontId="16" fillId="2" borderId="0" xfId="3" applyNumberFormat="1" applyFont="1" applyFill="1" applyAlignment="1">
      <alignment horizontal="right"/>
    </xf>
    <xf numFmtId="10" fontId="16" fillId="2" borderId="0" xfId="3" applyNumberFormat="1" applyFont="1" applyFill="1" applyAlignment="1">
      <alignment horizontal="center"/>
    </xf>
    <xf numFmtId="10" fontId="8" fillId="0" borderId="0" xfId="3" applyNumberFormat="1" applyFont="1" applyAlignment="1">
      <alignment horizontal="left"/>
    </xf>
    <xf numFmtId="0" fontId="17" fillId="0" borderId="0" xfId="0" applyFont="1" applyAlignment="1">
      <alignment horizontal="center"/>
    </xf>
    <xf numFmtId="10" fontId="7" fillId="0" borderId="0" xfId="0" applyNumberFormat="1" applyFont="1" applyAlignment="1">
      <alignment horizontal="right"/>
    </xf>
    <xf numFmtId="166" fontId="7" fillId="0" borderId="0" xfId="4" applyNumberFormat="1" applyFont="1" applyAlignment="1"/>
    <xf numFmtId="164" fontId="8" fillId="0" borderId="0" xfId="0" applyNumberFormat="1" applyFont="1"/>
    <xf numFmtId="0" fontId="16" fillId="0" borderId="0" xfId="0" applyFont="1" applyAlignment="1">
      <alignment horizontal="center"/>
    </xf>
    <xf numFmtId="164" fontId="7" fillId="0" borderId="0" xfId="1" applyNumberFormat="1" applyFont="1" applyFill="1" applyAlignment="1"/>
    <xf numFmtId="0" fontId="8" fillId="0" borderId="0" xfId="0" applyFont="1" applyAlignment="1">
      <alignment horizontal="center"/>
    </xf>
    <xf numFmtId="164" fontId="7" fillId="0" borderId="0" xfId="1" applyNumberFormat="1" applyFont="1" applyFill="1" applyAlignment="1">
      <alignment horizontal="center" vertical="center"/>
    </xf>
    <xf numFmtId="164" fontId="7" fillId="0" borderId="0" xfId="1" applyNumberFormat="1" applyFont="1" applyFill="1"/>
    <xf numFmtId="166" fontId="7" fillId="0" borderId="0" xfId="4" applyNumberFormat="1" applyFont="1" applyFill="1" applyAlignment="1">
      <alignment horizontal="right" vertical="center"/>
    </xf>
    <xf numFmtId="10" fontId="16" fillId="0" borderId="0" xfId="3" applyNumberFormat="1" applyFont="1" applyAlignment="1">
      <alignment horizontal="center"/>
    </xf>
    <xf numFmtId="14" fontId="13" fillId="0" borderId="0" xfId="0" applyNumberFormat="1" applyFont="1" applyAlignment="1">
      <alignment horizontal="center" vertical="center" wrapText="1"/>
    </xf>
    <xf numFmtId="9" fontId="16" fillId="0" borderId="0" xfId="3" applyNumberFormat="1" applyFont="1" applyAlignment="1">
      <alignment horizontal="center"/>
    </xf>
    <xf numFmtId="164" fontId="7" fillId="0" borderId="0" xfId="1" applyNumberFormat="1" applyFont="1" applyAlignment="1">
      <alignment horizontal="right"/>
    </xf>
    <xf numFmtId="167" fontId="7" fillId="0" borderId="0" xfId="4" applyNumberFormat="1" applyFont="1" applyAlignment="1">
      <alignment horizontal="center"/>
    </xf>
    <xf numFmtId="3" fontId="7" fillId="0" borderId="0" xfId="1" applyNumberFormat="1" applyFont="1" applyAlignment="1">
      <alignment horizontal="center"/>
    </xf>
    <xf numFmtId="164" fontId="7" fillId="0" borderId="0" xfId="1" applyNumberFormat="1" applyFont="1" applyAlignment="1">
      <alignment horizontal="left" vertical="center"/>
    </xf>
    <xf numFmtId="10" fontId="7" fillId="0" borderId="0" xfId="4" applyNumberFormat="1" applyFont="1" applyAlignment="1">
      <alignment horizontal="center"/>
    </xf>
    <xf numFmtId="10" fontId="16" fillId="0" borderId="0" xfId="3" applyNumberFormat="1" applyFont="1" applyAlignment="1">
      <alignment horizontal="left"/>
    </xf>
    <xf numFmtId="9" fontId="16" fillId="0" borderId="0" xfId="3" applyNumberFormat="1" applyFont="1" applyAlignment="1">
      <alignment horizontal="center" wrapText="1"/>
    </xf>
    <xf numFmtId="164" fontId="7" fillId="0" borderId="0" xfId="1" applyNumberFormat="1" applyFont="1" applyAlignment="1">
      <alignment horizontal="center" vertical="center"/>
    </xf>
    <xf numFmtId="9" fontId="16" fillId="0" borderId="0" xfId="3" applyNumberFormat="1" applyFont="1" applyAlignment="1">
      <alignment horizontal="left" wrapText="1"/>
    </xf>
    <xf numFmtId="10" fontId="7" fillId="0" borderId="0" xfId="4" applyNumberFormat="1" applyFont="1" applyAlignment="1">
      <alignment horizontal="right"/>
    </xf>
    <xf numFmtId="166" fontId="7" fillId="0" borderId="0" xfId="4" applyNumberFormat="1" applyFont="1" applyAlignment="1">
      <alignment horizontal="right"/>
    </xf>
    <xf numFmtId="9" fontId="7" fillId="0" borderId="0" xfId="0" applyNumberFormat="1" applyFont="1"/>
    <xf numFmtId="164" fontId="7" fillId="0" borderId="0" xfId="0" applyNumberFormat="1" applyFont="1"/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9" fillId="0" borderId="0" xfId="2" applyFont="1" applyBorder="1" applyAlignment="1">
      <alignment horizontal="center" vertical="center" wrapText="1"/>
    </xf>
    <xf numFmtId="14" fontId="19" fillId="0" borderId="0" xfId="2" applyNumberFormat="1" applyFont="1" applyFill="1" applyAlignment="1"/>
    <xf numFmtId="14" fontId="8" fillId="0" borderId="0" xfId="0" applyNumberFormat="1" applyFont="1" applyAlignment="1">
      <alignment horizontal="right"/>
    </xf>
    <xf numFmtId="166" fontId="30" fillId="0" borderId="0" xfId="4" applyNumberFormat="1" applyFont="1" applyAlignment="1"/>
    <xf numFmtId="0" fontId="30" fillId="0" borderId="0" xfId="0" applyFont="1" applyAlignment="1">
      <alignment horizontal="right" vertical="top"/>
    </xf>
    <xf numFmtId="14" fontId="8" fillId="0" borderId="0" xfId="0" applyNumberFormat="1" applyFont="1"/>
    <xf numFmtId="0" fontId="0" fillId="0" borderId="0" xfId="0" applyAlignment="1">
      <alignment horizontal="left"/>
    </xf>
    <xf numFmtId="0" fontId="7" fillId="0" borderId="0" xfId="0" applyFont="1" applyAlignment="1">
      <alignment horizontal="left" vertical="top"/>
    </xf>
    <xf numFmtId="164" fontId="7" fillId="2" borderId="0" xfId="1" applyNumberFormat="1" applyFont="1" applyFill="1" applyAlignment="1">
      <alignment horizontal="left"/>
    </xf>
    <xf numFmtId="164" fontId="7" fillId="0" borderId="0" xfId="1" applyNumberFormat="1" applyFont="1" applyFill="1" applyAlignment="1">
      <alignment horizontal="left"/>
    </xf>
    <xf numFmtId="0" fontId="32" fillId="2" borderId="0" xfId="0" applyFont="1" applyFill="1" applyAlignment="1">
      <alignment horizontal="right" vertical="center" wrapText="1"/>
    </xf>
    <xf numFmtId="0" fontId="31" fillId="0" borderId="0" xfId="0" applyFont="1"/>
    <xf numFmtId="10" fontId="8" fillId="0" borderId="0" xfId="3" applyNumberFormat="1" applyFont="1" applyAlignment="1">
      <alignment horizontal="left" vertical="center"/>
    </xf>
    <xf numFmtId="166" fontId="30" fillId="0" borderId="0" xfId="4" applyNumberFormat="1" applyFont="1" applyFill="1" applyAlignment="1">
      <alignment horizontal="right" vertical="center"/>
    </xf>
    <xf numFmtId="167" fontId="33" fillId="0" borderId="0" xfId="0" applyNumberFormat="1" applyFont="1"/>
    <xf numFmtId="9" fontId="0" fillId="0" borderId="0" xfId="4" applyFont="1"/>
    <xf numFmtId="166" fontId="0" fillId="0" borderId="0" xfId="0" applyNumberFormat="1"/>
    <xf numFmtId="166" fontId="7" fillId="0" borderId="0" xfId="4" applyNumberFormat="1" applyFont="1" applyFill="1" applyAlignment="1">
      <alignment horizontal="right"/>
    </xf>
    <xf numFmtId="166" fontId="13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/>
    </xf>
    <xf numFmtId="166" fontId="7" fillId="0" borderId="0" xfId="4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2" borderId="0" xfId="0" applyFont="1" applyFill="1" applyAlignment="1">
      <alignment horizontal="left" vertical="center"/>
    </xf>
    <xf numFmtId="0" fontId="19" fillId="2" borderId="0" xfId="2" applyFont="1" applyFill="1" applyAlignment="1">
      <alignment horizontal="center" vertical="center" wrapText="1"/>
    </xf>
    <xf numFmtId="0" fontId="35" fillId="2" borderId="0" xfId="2" applyFont="1" applyFill="1" applyAlignment="1">
      <alignment horizontal="center" vertical="center" wrapText="1"/>
    </xf>
    <xf numFmtId="0" fontId="26" fillId="2" borderId="0" xfId="2" applyFont="1" applyFill="1" applyAlignment="1">
      <alignment horizontal="center" vertical="center" wrapText="1"/>
    </xf>
    <xf numFmtId="0" fontId="34" fillId="2" borderId="0" xfId="2" applyFont="1" applyFill="1" applyAlignment="1">
      <alignment horizontal="center" wrapText="1"/>
    </xf>
    <xf numFmtId="0" fontId="12" fillId="0" borderId="0" xfId="0" applyFont="1" applyAlignment="1">
      <alignment horizontal="left"/>
    </xf>
    <xf numFmtId="164" fontId="17" fillId="0" borderId="0" xfId="1" applyNumberFormat="1" applyFont="1" applyFill="1"/>
    <xf numFmtId="10" fontId="7" fillId="0" borderId="0" xfId="3" applyNumberFormat="1" applyFont="1" applyAlignment="1">
      <alignment horizontal="left"/>
    </xf>
    <xf numFmtId="164" fontId="8" fillId="0" borderId="0" xfId="1" applyNumberFormat="1" applyFont="1" applyAlignment="1">
      <alignment horizontal="right"/>
    </xf>
    <xf numFmtId="167" fontId="7" fillId="0" borderId="0" xfId="0" applyNumberFormat="1" applyFont="1" applyAlignment="1">
      <alignment horizontal="right"/>
    </xf>
    <xf numFmtId="167" fontId="8" fillId="0" borderId="0" xfId="0" applyNumberFormat="1" applyFont="1"/>
    <xf numFmtId="164" fontId="8" fillId="0" borderId="0" xfId="1" applyNumberFormat="1" applyFont="1"/>
    <xf numFmtId="166" fontId="16" fillId="0" borderId="0" xfId="0" applyNumberFormat="1" applyFont="1"/>
    <xf numFmtId="164" fontId="8" fillId="0" borderId="1" xfId="1" applyNumberFormat="1" applyFont="1" applyBorder="1"/>
    <xf numFmtId="14" fontId="13" fillId="0" borderId="0" xfId="0" applyNumberFormat="1" applyFont="1" applyAlignment="1">
      <alignment horizontal="center" wrapText="1"/>
    </xf>
    <xf numFmtId="10" fontId="16" fillId="0" borderId="0" xfId="3" applyNumberFormat="1" applyFont="1" applyAlignment="1">
      <alignment horizontal="left" wrapText="1"/>
    </xf>
    <xf numFmtId="0" fontId="17" fillId="0" borderId="0" xfId="0" applyFont="1" applyAlignment="1">
      <alignment horizontal="center" vertical="center" wrapText="1"/>
    </xf>
    <xf numFmtId="10" fontId="8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10" fontId="8" fillId="0" borderId="0" xfId="3" applyNumberFormat="1" applyFont="1" applyAlignment="1">
      <alignment horizontal="left" indent="1"/>
    </xf>
    <xf numFmtId="0" fontId="17" fillId="0" borderId="0" xfId="0" applyFont="1" applyAlignment="1">
      <alignment horizontal="center" vertical="center"/>
    </xf>
    <xf numFmtId="10" fontId="16" fillId="2" borderId="0" xfId="3" applyNumberFormat="1" applyFont="1" applyFill="1" applyAlignment="1">
      <alignment horizontal="center" vertical="center" wrapText="1"/>
    </xf>
    <xf numFmtId="10" fontId="16" fillId="0" borderId="0" xfId="3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17" fillId="2" borderId="0" xfId="0" applyNumberFormat="1" applyFont="1" applyFill="1" applyAlignment="1">
      <alignment horizontal="center" vertical="center" wrapText="1"/>
    </xf>
    <xf numFmtId="14" fontId="17" fillId="2" borderId="0" xfId="0" applyNumberFormat="1" applyFont="1" applyFill="1" applyAlignment="1">
      <alignment horizontal="left" vertical="center"/>
    </xf>
    <xf numFmtId="166" fontId="8" fillId="0" borderId="0" xfId="4" applyNumberFormat="1" applyFont="1"/>
    <xf numFmtId="166" fontId="8" fillId="0" borderId="1" xfId="4" applyNumberFormat="1" applyFont="1" applyBorder="1"/>
    <xf numFmtId="0" fontId="8" fillId="0" borderId="0" xfId="3" applyFont="1" applyAlignment="1">
      <alignment horizontal="right"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left" vertical="center"/>
    </xf>
    <xf numFmtId="0" fontId="8" fillId="0" borderId="0" xfId="3" applyFont="1" applyAlignment="1">
      <alignment wrapText="1"/>
    </xf>
    <xf numFmtId="0" fontId="8" fillId="0" borderId="0" xfId="3" applyFont="1" applyAlignment="1">
      <alignment vertical="center"/>
    </xf>
    <xf numFmtId="168" fontId="7" fillId="0" borderId="0" xfId="4" applyNumberFormat="1" applyFont="1"/>
    <xf numFmtId="168" fontId="8" fillId="0" borderId="0" xfId="4" applyNumberFormat="1" applyFont="1" applyAlignment="1">
      <alignment vertical="top" wrapText="1"/>
    </xf>
    <xf numFmtId="168" fontId="0" fillId="0" borderId="0" xfId="4" applyNumberFormat="1" applyFont="1"/>
    <xf numFmtId="0" fontId="17" fillId="2" borderId="0" xfId="0" applyFont="1" applyFill="1" applyAlignment="1">
      <alignment horizontal="right" vertical="center" wrapText="1"/>
    </xf>
    <xf numFmtId="0" fontId="36" fillId="0" borderId="0" xfId="0" applyFont="1" applyAlignment="1">
      <alignment horizontal="center"/>
    </xf>
    <xf numFmtId="0" fontId="37" fillId="0" borderId="0" xfId="0" applyFont="1"/>
    <xf numFmtId="0" fontId="37" fillId="0" borderId="0" xfId="0" applyFont="1" applyAlignment="1">
      <alignment horizontal="center"/>
    </xf>
    <xf numFmtId="166" fontId="7" fillId="0" borderId="0" xfId="0" applyNumberFormat="1" applyFont="1" applyAlignment="1">
      <alignment horizontal="right"/>
    </xf>
    <xf numFmtId="0" fontId="16" fillId="0" borderId="0" xfId="0" applyFont="1" applyAlignment="1">
      <alignment horizontal="left" vertical="top" indent="2"/>
    </xf>
    <xf numFmtId="14" fontId="16" fillId="0" borderId="0" xfId="3" applyNumberFormat="1" applyFont="1" applyAlignment="1">
      <alignment horizontal="center"/>
    </xf>
    <xf numFmtId="10" fontId="8" fillId="0" borderId="0" xfId="1" applyNumberFormat="1" applyFont="1" applyAlignment="1">
      <alignment horizontal="right"/>
    </xf>
    <xf numFmtId="0" fontId="0" fillId="0" borderId="0" xfId="0" applyAlignment="1">
      <alignment horizontal="center" vertical="top" wrapText="1"/>
    </xf>
    <xf numFmtId="166" fontId="38" fillId="0" borderId="0" xfId="0" applyNumberFormat="1" applyFont="1"/>
    <xf numFmtId="14" fontId="16" fillId="2" borderId="0" xfId="3" applyNumberFormat="1" applyFont="1" applyFill="1"/>
    <xf numFmtId="14" fontId="13" fillId="2" borderId="0" xfId="0" applyNumberFormat="1" applyFont="1" applyFill="1" applyAlignment="1">
      <alignment vertical="center" wrapText="1"/>
    </xf>
    <xf numFmtId="14" fontId="13" fillId="2" borderId="0" xfId="0" applyNumberFormat="1" applyFont="1" applyFill="1" applyAlignment="1">
      <alignment wrapText="1"/>
    </xf>
    <xf numFmtId="1" fontId="13" fillId="2" borderId="0" xfId="0" applyNumberFormat="1" applyFont="1" applyFill="1" applyAlignment="1">
      <alignment horizontal="right" vertical="center" wrapText="1"/>
    </xf>
    <xf numFmtId="10" fontId="16" fillId="2" borderId="0" xfId="3" applyNumberFormat="1" applyFont="1" applyFill="1" applyAlignment="1">
      <alignment horizontal="left" vertical="center" wrapText="1"/>
    </xf>
    <xf numFmtId="9" fontId="16" fillId="0" borderId="0" xfId="3" applyNumberFormat="1" applyFont="1" applyAlignment="1">
      <alignment horizontal="left"/>
    </xf>
    <xf numFmtId="0" fontId="32" fillId="0" borderId="0" xfId="0" applyFont="1" applyAlignment="1">
      <alignment horizontal="right" vertical="center" wrapText="1"/>
    </xf>
    <xf numFmtId="0" fontId="39" fillId="0" borderId="0" xfId="0" applyFont="1" applyAlignment="1">
      <alignment horizontal="left" vertical="top" indent="2"/>
    </xf>
    <xf numFmtId="10" fontId="16" fillId="2" borderId="0" xfId="3" applyNumberFormat="1" applyFont="1" applyFill="1"/>
    <xf numFmtId="0" fontId="16" fillId="0" borderId="0" xfId="0" applyFont="1" applyAlignment="1">
      <alignment horizontal="center" vertical="top"/>
    </xf>
    <xf numFmtId="164" fontId="0" fillId="0" borderId="0" xfId="0" applyNumberFormat="1"/>
    <xf numFmtId="10" fontId="8" fillId="0" borderId="0" xfId="4" applyNumberFormat="1" applyFont="1" applyAlignment="1">
      <alignment horizontal="center"/>
    </xf>
    <xf numFmtId="10" fontId="8" fillId="0" borderId="0" xfId="4" applyNumberFormat="1" applyFont="1" applyAlignment="1">
      <alignment horizontal="center" vertical="center"/>
    </xf>
    <xf numFmtId="10" fontId="8" fillId="0" borderId="0" xfId="4" applyNumberFormat="1" applyFont="1"/>
    <xf numFmtId="10" fontId="8" fillId="0" borderId="0" xfId="4" applyNumberFormat="1" applyFont="1" applyAlignment="1">
      <alignment horizontal="right"/>
    </xf>
    <xf numFmtId="10" fontId="0" fillId="0" borderId="0" xfId="4" applyNumberFormat="1" applyFont="1" applyAlignment="1">
      <alignment horizontal="center"/>
    </xf>
    <xf numFmtId="10" fontId="8" fillId="0" borderId="0" xfId="4" applyNumberFormat="1" applyFont="1" applyFill="1"/>
    <xf numFmtId="14" fontId="0" fillId="0" borderId="0" xfId="4" applyNumberFormat="1" applyFont="1"/>
    <xf numFmtId="14" fontId="8" fillId="0" borderId="0" xfId="4" applyNumberFormat="1" applyFont="1" applyAlignment="1">
      <alignment horizontal="center"/>
    </xf>
    <xf numFmtId="166" fontId="13" fillId="0" borderId="0" xfId="0" applyNumberFormat="1" applyFont="1" applyAlignment="1">
      <alignment horizontal="center" wrapText="1"/>
    </xf>
    <xf numFmtId="44" fontId="8" fillId="0" borderId="0" xfId="1" applyFont="1"/>
    <xf numFmtId="10" fontId="17" fillId="0" borderId="0" xfId="4" applyNumberFormat="1" applyFont="1" applyAlignment="1">
      <alignment horizontal="right"/>
    </xf>
    <xf numFmtId="164" fontId="14" fillId="0" borderId="0" xfId="0" applyNumberFormat="1" applyFont="1" applyAlignment="1">
      <alignment horizontal="right" vertical="center" wrapText="1"/>
    </xf>
    <xf numFmtId="9" fontId="38" fillId="0" borderId="0" xfId="3" applyNumberFormat="1" applyFont="1" applyAlignment="1">
      <alignment horizontal="center"/>
    </xf>
    <xf numFmtId="44" fontId="38" fillId="0" borderId="0" xfId="1" applyFont="1" applyFill="1"/>
    <xf numFmtId="44" fontId="8" fillId="0" borderId="0" xfId="1" applyFont="1" applyFill="1"/>
    <xf numFmtId="44" fontId="16" fillId="0" borderId="0" xfId="1" applyFont="1" applyAlignment="1">
      <alignment horizontal="center"/>
    </xf>
    <xf numFmtId="164" fontId="7" fillId="0" borderId="0" xfId="1" applyNumberFormat="1" applyFont="1" applyFill="1" applyAlignment="1">
      <alignment horizontal="right"/>
    </xf>
    <xf numFmtId="169" fontId="7" fillId="0" borderId="0" xfId="1" applyNumberFormat="1" applyFont="1" applyFill="1" applyAlignment="1">
      <alignment horizontal="left"/>
    </xf>
    <xf numFmtId="170" fontId="17" fillId="2" borderId="0" xfId="0" applyNumberFormat="1" applyFont="1" applyFill="1" applyAlignment="1">
      <alignment horizontal="center" vertical="center" wrapText="1"/>
    </xf>
    <xf numFmtId="171" fontId="0" fillId="0" borderId="0" xfId="16" applyNumberFormat="1" applyFont="1"/>
    <xf numFmtId="0" fontId="41" fillId="2" borderId="0" xfId="0" applyFont="1" applyFill="1" applyAlignment="1">
      <alignment vertical="center" wrapText="1"/>
    </xf>
    <xf numFmtId="0" fontId="42" fillId="2" borderId="0" xfId="2" applyFont="1" applyFill="1" applyAlignment="1">
      <alignment horizontal="center" wrapText="1"/>
    </xf>
    <xf numFmtId="0" fontId="38" fillId="2" borderId="0" xfId="0" applyFont="1" applyFill="1" applyAlignment="1">
      <alignment horizontal="left" vertical="center"/>
    </xf>
    <xf numFmtId="0" fontId="43" fillId="0" borderId="0" xfId="0" applyFont="1"/>
    <xf numFmtId="0" fontId="44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4" fontId="0" fillId="0" borderId="0" xfId="0" applyNumberFormat="1"/>
    <xf numFmtId="44" fontId="0" fillId="0" borderId="0" xfId="0" applyNumberFormat="1"/>
    <xf numFmtId="0" fontId="45" fillId="0" borderId="0" xfId="0" applyFont="1"/>
    <xf numFmtId="0" fontId="17" fillId="0" borderId="1" xfId="0" applyFont="1" applyBorder="1" applyAlignment="1">
      <alignment horizontal="center"/>
    </xf>
    <xf numFmtId="0" fontId="8" fillId="0" borderId="0" xfId="0" applyFont="1" applyAlignment="1">
      <alignment horizontal="left" indent="3"/>
    </xf>
    <xf numFmtId="167" fontId="7" fillId="0" borderId="0" xfId="4" applyNumberFormat="1" applyFont="1" applyFill="1" applyAlignment="1"/>
    <xf numFmtId="14" fontId="13" fillId="2" borderId="0" xfId="0" applyNumberFormat="1" applyFont="1" applyFill="1" applyAlignment="1">
      <alignment horizontal="center" vertical="center" wrapText="1"/>
    </xf>
    <xf numFmtId="14" fontId="13" fillId="2" borderId="0" xfId="0" applyNumberFormat="1" applyFont="1" applyFill="1" applyAlignment="1">
      <alignment horizontal="center" wrapText="1"/>
    </xf>
    <xf numFmtId="10" fontId="40" fillId="0" borderId="0" xfId="3" applyNumberFormat="1" applyFont="1" applyAlignment="1">
      <alignment horizontal="center"/>
    </xf>
    <xf numFmtId="166" fontId="7" fillId="0" borderId="0" xfId="4" applyNumberFormat="1" applyFont="1" applyFill="1" applyAlignment="1">
      <alignment horizontal="center"/>
    </xf>
    <xf numFmtId="170" fontId="17" fillId="2" borderId="0" xfId="0" applyNumberFormat="1" applyFont="1" applyFill="1" applyAlignment="1">
      <alignment horizontal="left" vertical="center" wrapText="1"/>
    </xf>
    <xf numFmtId="10" fontId="40" fillId="0" borderId="0" xfId="3" applyNumberFormat="1" applyFont="1" applyAlignment="1">
      <alignment horizontal="center"/>
    </xf>
    <xf numFmtId="3" fontId="7" fillId="0" borderId="0" xfId="1" applyNumberFormat="1" applyFont="1" applyAlignment="1">
      <alignment horizontal="center"/>
    </xf>
    <xf numFmtId="14" fontId="13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wrapText="1"/>
    </xf>
    <xf numFmtId="0" fontId="8" fillId="0" borderId="0" xfId="3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/>
    </xf>
    <xf numFmtId="10" fontId="8" fillId="0" borderId="0" xfId="3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9">
    <cellStyle name="Comma 5" xfId="9" xr:uid="{0D822B80-B58D-4512-AC26-E283C3AC8116}"/>
    <cellStyle name="Hiperlink" xfId="2" builtinId="8"/>
    <cellStyle name="Hiperlink 2" xfId="6" xr:uid="{3900634B-0141-4D1E-9928-40457251AAF2}"/>
    <cellStyle name="Moeda" xfId="1" builtinId="4"/>
    <cellStyle name="Moeda 2" xfId="8" xr:uid="{88344091-9255-447F-962A-161807CEF712}"/>
    <cellStyle name="Normal" xfId="0" builtinId="0"/>
    <cellStyle name="Normal 10" xfId="3" xr:uid="{227A6369-3FE7-4AAC-A45A-757644660D59}"/>
    <cellStyle name="Normal 2" xfId="5" xr:uid="{C6788C78-BC4E-482F-9082-F61431769BE8}"/>
    <cellStyle name="Normal 2 10" xfId="18" xr:uid="{AEB61464-5381-4A21-8C63-7F3C12BF3921}"/>
    <cellStyle name="Normal 3" xfId="14" xr:uid="{F54A2AF0-ABE6-4086-86AA-B5E0DA96B6BE}"/>
    <cellStyle name="Normal 5" xfId="17" xr:uid="{A3D3E2EF-ABAE-4BFA-ABC2-008F9EED69B3}"/>
    <cellStyle name="Normal 8" xfId="10" xr:uid="{151588F0-01DC-466A-A3C0-DA2FF280CFC7}"/>
    <cellStyle name="Porcentagem" xfId="4" builtinId="5"/>
    <cellStyle name="Porcentagem 2" xfId="7" xr:uid="{032426C9-024D-442E-BA8B-E9ADEBB92A19}"/>
    <cellStyle name="Porcentagem 3" xfId="15" xr:uid="{FB6163AC-E2B0-4728-A988-93E6E97ED2BE}"/>
    <cellStyle name="SAPBEXstdItem" xfId="13" xr:uid="{594277A2-38D0-4336-9039-12696BC6A3F2}"/>
    <cellStyle name="Standard 2" xfId="12" xr:uid="{3773C19A-BED5-4417-822E-CEBB70BAD51B}"/>
    <cellStyle name="Vírgula" xfId="16" builtinId="3"/>
    <cellStyle name="Vírgula 2" xfId="11" xr:uid="{7C156B5A-127C-459B-9AB1-74F64BA44F06}"/>
  </cellStyles>
  <dxfs count="75">
    <dxf>
      <font>
        <strike val="0"/>
        <outline val="0"/>
        <shadow val="0"/>
        <vertAlign val="baseline"/>
        <sz val="16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diagonalUp="0" diagonalDown="0">
        <left/>
        <right/>
        <top/>
        <bottom/>
      </border>
    </dxf>
    <dxf>
      <font>
        <strike val="0"/>
        <outline val="0"/>
        <shadow val="0"/>
        <vertAlign val="baseline"/>
        <sz val="16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ptos Narrow"/>
        <family val="2"/>
        <scheme val="minor"/>
      </font>
      <fill>
        <patternFill patternType="solid">
          <fgColor indexed="64"/>
          <bgColor rgb="FF8FDB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4"/>
          <bgColor rgb="FF004666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rgb="FFFFFFF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4"/>
          <bgColor rgb="FF004666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rgb="FFFFFFF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4"/>
          <bgColor rgb="FF004666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rgb="FFFFFFF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4"/>
          <bgColor rgb="FF004666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rgb="FFFFFFF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3743705557422"/>
          <bgColor rgb="FFF5F5F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4"/>
          <bgColor rgb="FF80B0C8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rgb="FFFFFFF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3743705557422"/>
          <bgColor rgb="FFF5F5F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4"/>
          <bgColor rgb="FF80B0C8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rgb="FFFFFFF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3743705557422"/>
          <bgColor rgb="FFF5F5F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4"/>
          <bgColor rgb="FF80B0C8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rgb="FFFFFFF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3743705557422"/>
          <bgColor rgb="FFF5F5F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4"/>
          <bgColor rgb="FF80B0C8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rgb="FFFFFFF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4"/>
          <bgColor rgb="FF004666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rgb="FFFFFFF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4"/>
          <bgColor rgb="FF004666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rgb="FFFFFFF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0" defaultTableStyle="TableStyleMedium2" defaultPivotStyle="PivotStyleLight16">
    <tableStyle name="TableStyleMedium16 2" pivot="0" count="7" xr9:uid="{F7367B44-2E2E-44F8-896F-20D755B08E98}">
      <tableStyleElement type="wholeTable" dxfId="74"/>
      <tableStyleElement type="headerRow" dxfId="73"/>
      <tableStyleElement type="totalRow" dxfId="72"/>
      <tableStyleElement type="firstColumn" dxfId="71"/>
      <tableStyleElement type="lastColumn" dxfId="70"/>
      <tableStyleElement type="firstRowStripe" dxfId="69"/>
      <tableStyleElement type="firstColumnStripe" dxfId="68"/>
    </tableStyle>
    <tableStyle name="TableStyleMedium16 2 2" pivot="0" count="7" xr9:uid="{97DCE4F3-6D08-48A6-8CA3-B606EC01041F}">
      <tableStyleElement type="wholeTable" dxfId="67"/>
      <tableStyleElement type="headerRow" dxfId="66"/>
      <tableStyleElement type="totalRow" dxfId="65"/>
      <tableStyleElement type="firstColumn" dxfId="64"/>
      <tableStyleElement type="lastColumn" dxfId="63"/>
      <tableStyleElement type="firstRowStripe" dxfId="62"/>
      <tableStyleElement type="firstColumnStripe" dxfId="61"/>
    </tableStyle>
    <tableStyle name="TableStyleMedium16 2 2 2" pivot="0" count="7" xr9:uid="{9D3BEDB7-4911-43AE-A0BA-EBC2FCD6F843}">
      <tableStyleElement type="wholeTable" dxfId="60"/>
      <tableStyleElement type="headerRow" dxfId="59"/>
      <tableStyleElement type="totalRow" dxfId="58"/>
      <tableStyleElement type="firstColumn" dxfId="57"/>
      <tableStyleElement type="lastColumn" dxfId="56"/>
      <tableStyleElement type="firstRowStripe" dxfId="55"/>
      <tableStyleElement type="firstColumnStripe" dxfId="54"/>
    </tableStyle>
    <tableStyle name="TableStyleMedium16 2 2 3" pivot="0" count="7" xr9:uid="{52ED18F0-B2D3-4177-935B-0128E39AAECF}">
      <tableStyleElement type="wholeTable" dxfId="53"/>
      <tableStyleElement type="headerRow" dxfId="52"/>
      <tableStyleElement type="totalRow" dxfId="51"/>
      <tableStyleElement type="firstColumn" dxfId="50"/>
      <tableStyleElement type="lastColumn" dxfId="49"/>
      <tableStyleElement type="firstRowStripe" dxfId="48"/>
      <tableStyleElement type="firstColumnStripe" dxfId="47"/>
    </tableStyle>
    <tableStyle name="TableStyleMedium16 2 2 4" pivot="0" count="7" xr9:uid="{44677AEF-E20E-4C2D-A607-668BD8602567}">
      <tableStyleElement type="wholeTable" dxfId="46"/>
      <tableStyleElement type="headerRow" dxfId="45"/>
      <tableStyleElement type="totalRow" dxfId="44"/>
      <tableStyleElement type="firstColumn" dxfId="43"/>
      <tableStyleElement type="lastColumn" dxfId="42"/>
      <tableStyleElement type="firstRowStripe" dxfId="41"/>
      <tableStyleElement type="firstColumnStripe" dxfId="40"/>
    </tableStyle>
    <tableStyle name="TableStyleMedium16 2 2 5" pivot="0" count="7" xr9:uid="{2D7CBF58-7CFE-4542-9D8C-EB5B0B5C9F45}">
      <tableStyleElement type="wholeTable" dxfId="39"/>
      <tableStyleElement type="headerRow" dxfId="38"/>
      <tableStyleElement type="totalRow" dxfId="37"/>
      <tableStyleElement type="firstColumn" dxfId="36"/>
      <tableStyleElement type="lastColumn" dxfId="35"/>
      <tableStyleElement type="firstRowStripe" dxfId="34"/>
      <tableStyleElement type="firstColumnStripe" dxfId="33"/>
    </tableStyle>
    <tableStyle name="TableStyleMedium16 2 3" pivot="0" count="7" xr9:uid="{CBC5669B-7CB6-4762-9673-A925B1DB5EE1}">
      <tableStyleElement type="wholeTable" dxfId="32"/>
      <tableStyleElement type="headerRow" dxfId="31"/>
      <tableStyleElement type="totalRow" dxfId="30"/>
      <tableStyleElement type="firstColumn" dxfId="29"/>
      <tableStyleElement type="lastColumn" dxfId="28"/>
      <tableStyleElement type="firstRowStripe" dxfId="27"/>
      <tableStyleElement type="firstColumnStripe" dxfId="26"/>
    </tableStyle>
    <tableStyle name="TableStyleMedium16 2 4" pivot="0" count="7" xr9:uid="{F3568155-0CF5-481A-B1C2-D98E9969056F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  <tableStyle name="TableStyleMedium16 2 5" pivot="0" count="7" xr9:uid="{F12BC40D-BBD5-437A-BD34-4E1839A54B29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TableStyleMedium16 2 6" pivot="0" count="7" xr9:uid="{8C4AE180-4987-4AC0-9173-AE9499C81ACD}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colors>
    <mruColors>
      <color rgb="FFFFFFCC"/>
      <color rgb="FF8FD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Menu!A1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91572" cy="723527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91572" cy="723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3175</xdr:colOff>
      <xdr:row>0</xdr:row>
      <xdr:rowOff>73744</xdr:rowOff>
    </xdr:from>
    <xdr:ext cx="2791572" cy="723527"/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575" y="73744"/>
          <a:ext cx="2791572" cy="723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116567</xdr:rowOff>
    </xdr:from>
    <xdr:ext cx="995657" cy="342851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886200" y="116567"/>
          <a:ext cx="995657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 baseline="0">
              <a:latin typeface="+mn-lt"/>
              <a:cs typeface="Arial" panose="020B0604020202020204" pitchFamily="34" charset="0"/>
            </a:rPr>
            <a:t>Glossário</a:t>
          </a:r>
        </a:p>
      </xdr:txBody>
    </xdr:sp>
    <xdr:clientData/>
  </xdr:oneCellAnchor>
  <xdr:oneCellAnchor>
    <xdr:from>
      <xdr:col>2</xdr:col>
      <xdr:colOff>0</xdr:colOff>
      <xdr:row>2</xdr:row>
      <xdr:rowOff>79091</xdr:rowOff>
    </xdr:from>
    <xdr:ext cx="1938351" cy="342851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886200" y="517241"/>
          <a:ext cx="1938351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latin typeface="+mn-lt"/>
              <a:cs typeface="Arial" panose="020B0604020202020204" pitchFamily="34" charset="0"/>
            </a:rPr>
            <a:t>FIDC Creditas Auto X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570030</xdr:colOff>
      <xdr:row>0</xdr:row>
      <xdr:rowOff>143328</xdr:rowOff>
    </xdr:from>
    <xdr:ext cx="1683538" cy="342851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2679137" y="143328"/>
          <a:ext cx="1683538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 baseline="0">
              <a:latin typeface="+mn-lt"/>
              <a:cs typeface="Arial" panose="020B0604020202020204" pitchFamily="34" charset="0"/>
            </a:rPr>
            <a:t>Dados Cadastrais</a:t>
          </a:r>
        </a:p>
      </xdr:txBody>
    </xdr:sp>
    <xdr:clientData/>
  </xdr:oneCellAnchor>
  <xdr:oneCellAnchor>
    <xdr:from>
      <xdr:col>1</xdr:col>
      <xdr:colOff>570030</xdr:colOff>
      <xdr:row>2</xdr:row>
      <xdr:rowOff>67129</xdr:rowOff>
    </xdr:from>
    <xdr:ext cx="1938351" cy="342851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2679137" y="475343"/>
          <a:ext cx="1938351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latin typeface="+mn-lt"/>
              <a:cs typeface="Arial" panose="020B0604020202020204" pitchFamily="34" charset="0"/>
            </a:rPr>
            <a:t>FIDC Creditas Auto X</a:t>
          </a:r>
          <a:endParaRPr lang="en-US" sz="1600" b="1" baseline="0">
            <a:latin typeface="+mn-lt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0</xdr:colOff>
      <xdr:row>0</xdr:row>
      <xdr:rowOff>98424</xdr:rowOff>
    </xdr:from>
    <xdr:ext cx="2791572" cy="723527"/>
    <xdr:pic macro="[0]!Imagem1_Clique"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424"/>
          <a:ext cx="2791572" cy="723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2791572" cy="723527"/>
    <xdr:pic macro="[0]!Imagem1_Clique"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2791572" cy="723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898071</xdr:colOff>
      <xdr:row>0</xdr:row>
      <xdr:rowOff>160109</xdr:rowOff>
    </xdr:from>
    <xdr:ext cx="2307939" cy="342851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2789464" y="160109"/>
          <a:ext cx="2307939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latin typeface="+mn-lt"/>
              <a:cs typeface="Arial" panose="020B0604020202020204" pitchFamily="34" charset="0"/>
            </a:rPr>
            <a:t>Características</a:t>
          </a:r>
          <a:r>
            <a:rPr lang="en-US" sz="1600" b="1" baseline="0">
              <a:latin typeface="+mn-lt"/>
              <a:cs typeface="Arial" panose="020B0604020202020204" pitchFamily="34" charset="0"/>
            </a:rPr>
            <a:t> do Fundo</a:t>
          </a:r>
        </a:p>
      </xdr:txBody>
    </xdr:sp>
    <xdr:clientData/>
  </xdr:oneCellAnchor>
  <xdr:oneCellAnchor>
    <xdr:from>
      <xdr:col>1</xdr:col>
      <xdr:colOff>898071</xdr:colOff>
      <xdr:row>2</xdr:row>
      <xdr:rowOff>64860</xdr:rowOff>
    </xdr:from>
    <xdr:ext cx="1938351" cy="342851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2789464" y="473074"/>
          <a:ext cx="1938351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latin typeface="+mn-lt"/>
              <a:cs typeface="Arial" panose="020B0604020202020204" pitchFamily="34" charset="0"/>
            </a:rPr>
            <a:t>FIDC Creditas Auto X</a:t>
          </a:r>
          <a:endParaRPr lang="en-US" sz="1600" b="1" baseline="0">
            <a:latin typeface="+mn-lt"/>
            <a:cs typeface="Arial" panose="020B0604020202020204" pitchFamily="34" charset="0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1143000</xdr:colOff>
          <xdr:row>47</xdr:row>
          <xdr:rowOff>76200</xdr:rowOff>
        </xdr:from>
        <xdr:to>
          <xdr:col>3</xdr:col>
          <xdr:colOff>66675</xdr:colOff>
          <xdr:row>50</xdr:row>
          <xdr:rowOff>161925</xdr:rowOff>
        </xdr:to>
        <xdr:sp macro="" textlink="">
          <xdr:nvSpPr>
            <xdr:cNvPr id="3087" name="Object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3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1114425</xdr:colOff>
          <xdr:row>47</xdr:row>
          <xdr:rowOff>85725</xdr:rowOff>
        </xdr:from>
        <xdr:to>
          <xdr:col>4</xdr:col>
          <xdr:colOff>38100</xdr:colOff>
          <xdr:row>50</xdr:row>
          <xdr:rowOff>171450</xdr:rowOff>
        </xdr:to>
        <xdr:sp macro="" textlink="">
          <xdr:nvSpPr>
            <xdr:cNvPr id="3088" name="Object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3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1114425</xdr:colOff>
          <xdr:row>43</xdr:row>
          <xdr:rowOff>38100</xdr:rowOff>
        </xdr:from>
        <xdr:to>
          <xdr:col>4</xdr:col>
          <xdr:colOff>47625</xdr:colOff>
          <xdr:row>46</xdr:row>
          <xdr:rowOff>104775</xdr:rowOff>
        </xdr:to>
        <xdr:sp macro="" textlink="">
          <xdr:nvSpPr>
            <xdr:cNvPr id="3089" name="Object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3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88899</xdr:rowOff>
    </xdr:from>
    <xdr:ext cx="2791572" cy="723527"/>
    <xdr:pic macro="[0]!Imagem1_Clique"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899"/>
          <a:ext cx="2791572" cy="723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3248931</xdr:colOff>
      <xdr:row>0</xdr:row>
      <xdr:rowOff>80281</xdr:rowOff>
    </xdr:from>
    <xdr:ext cx="2909386" cy="342851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3248931" y="80281"/>
          <a:ext cx="2909386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latin typeface="+mn-lt"/>
              <a:cs typeface="Arial" panose="020B0604020202020204" pitchFamily="34" charset="0"/>
            </a:rPr>
            <a:t>Características</a:t>
          </a:r>
          <a:r>
            <a:rPr lang="en-US" sz="1600" b="1" baseline="0">
              <a:latin typeface="+mn-lt"/>
              <a:cs typeface="Arial" panose="020B0604020202020204" pitchFamily="34" charset="0"/>
            </a:rPr>
            <a:t> do Lastro - Aging</a:t>
          </a:r>
        </a:p>
      </xdr:txBody>
    </xdr:sp>
    <xdr:clientData/>
  </xdr:oneCellAnchor>
  <xdr:oneCellAnchor>
    <xdr:from>
      <xdr:col>1</xdr:col>
      <xdr:colOff>39349</xdr:colOff>
      <xdr:row>2</xdr:row>
      <xdr:rowOff>25552</xdr:rowOff>
    </xdr:from>
    <xdr:ext cx="1938351" cy="342851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3288432" y="491219"/>
          <a:ext cx="1938351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latin typeface="+mn-lt"/>
              <a:cs typeface="Arial" panose="020B0604020202020204" pitchFamily="34" charset="0"/>
            </a:rPr>
            <a:t>FIDC Creditas Auto X</a:t>
          </a:r>
          <a:endParaRPr lang="en-US" sz="1600" b="1" baseline="0">
            <a:latin typeface="+mn-lt"/>
            <a:cs typeface="Arial" panose="020B0604020202020204" pitchFamily="34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106588</xdr:rowOff>
    </xdr:from>
    <xdr:ext cx="2791572" cy="723527"/>
    <xdr:pic macro="[0]!Imagem1_Clique"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588"/>
          <a:ext cx="2791572" cy="723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738915</xdr:colOff>
      <xdr:row>0</xdr:row>
      <xdr:rowOff>137356</xdr:rowOff>
    </xdr:from>
    <xdr:ext cx="4556055" cy="342851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5477603" y="137356"/>
          <a:ext cx="4556055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 baseline="0">
              <a:latin typeface="+mn-lt"/>
              <a:cs typeface="Arial" panose="020B0604020202020204" pitchFamily="34" charset="0"/>
            </a:rPr>
            <a:t>Monitoramento de Indicadores - Triggers de Eventos</a:t>
          </a:r>
        </a:p>
      </xdr:txBody>
    </xdr:sp>
    <xdr:clientData/>
  </xdr:oneCellAnchor>
  <xdr:oneCellAnchor>
    <xdr:from>
      <xdr:col>3</xdr:col>
      <xdr:colOff>739877</xdr:colOff>
      <xdr:row>2</xdr:row>
      <xdr:rowOff>42502</xdr:rowOff>
    </xdr:from>
    <xdr:ext cx="1938351" cy="342851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5478565" y="483033"/>
          <a:ext cx="1938351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latin typeface="+mn-lt"/>
              <a:cs typeface="Arial" panose="020B0604020202020204" pitchFamily="34" charset="0"/>
            </a:rPr>
            <a:t>FIDC Creditas Auto X</a:t>
          </a:r>
          <a:endParaRPr lang="en-US" sz="1600" b="1" baseline="0">
            <a:latin typeface="+mn-lt"/>
            <a:cs typeface="Arial" panose="020B0604020202020204" pitchFamily="34" charset="0"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99330</xdr:rowOff>
    </xdr:from>
    <xdr:ext cx="2791572" cy="723527"/>
    <xdr:pic macro="[0]!Imagem1_Clique"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505"/>
          <a:ext cx="2791572" cy="723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16151</xdr:colOff>
      <xdr:row>0</xdr:row>
      <xdr:rowOff>116567</xdr:rowOff>
    </xdr:from>
    <xdr:ext cx="1513363" cy="342851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3741484" y="116567"/>
          <a:ext cx="1513363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 baseline="0">
              <a:latin typeface="+mn-lt"/>
              <a:cs typeface="Arial" panose="020B0604020202020204" pitchFamily="34" charset="0"/>
            </a:rPr>
            <a:t>Métricas Gerais</a:t>
          </a:r>
        </a:p>
      </xdr:txBody>
    </xdr:sp>
    <xdr:clientData/>
  </xdr:oneCellAnchor>
  <xdr:oneCellAnchor>
    <xdr:from>
      <xdr:col>2</xdr:col>
      <xdr:colOff>55932</xdr:colOff>
      <xdr:row>2</xdr:row>
      <xdr:rowOff>79091</xdr:rowOff>
    </xdr:from>
    <xdr:ext cx="1938351" cy="342851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3776285" y="516120"/>
          <a:ext cx="1938351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latin typeface="+mn-lt"/>
              <a:cs typeface="Arial" panose="020B0604020202020204" pitchFamily="34" charset="0"/>
            </a:rPr>
            <a:t>FIDC Creditas Auto X</a:t>
          </a:r>
          <a:endParaRPr lang="en-US" sz="1600" b="1" baseline="0">
            <a:latin typeface="+mn-lt"/>
            <a:cs typeface="Arial" panose="020B0604020202020204" pitchFamily="34" charset="0"/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afael Franco" id="{B1505304-078B-4E34-A8C9-C58F3646F407}" userId="S::rafael.franco@bkfonline.onmicrosoft.com::bdf6af27-62ba-4683-954c-f5e0e791d52e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803C72-49C1-4FB7-8300-363E21A1C04D}" name="Tabelle2" displayName="Tabelle2" ref="A5:B11" totalsRowShown="0" headerRowDxfId="4" dataDxfId="3" tableBorderDxfId="2">
  <tableColumns count="2">
    <tableColumn id="1" xr3:uid="{956C8718-6708-4202-A914-8331D051948E}" name="Aba" dataDxfId="1"/>
    <tableColumn id="2" xr3:uid="{8B8C1AD3-F83A-406F-AB6D-D1C98EDF0977}" name="Conteúdo" dataDxfId="0"/>
  </tableColumns>
  <tableStyleInfo name="TableStyleMedium16 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7" dT="2025-07-10T19:13:38.11" personId="{B1505304-078B-4E34-A8C9-C58F3646F407}" id="{6CFA0795-51EC-4575-94A3-1313118401D1}">
    <text xml:space="preserve">Historico since inception
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61700C5-4060-426C-A566-6F3F21C50A5F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1b58e45d-ff4e-43c0-bd91-3773ef9ca470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p.fidc@angaasset.com.br" TargetMode="External"/><Relationship Id="rId1" Type="http://schemas.openxmlformats.org/officeDocument/2006/relationships/hyperlink" Target="mailto:adm.fundos@liminedtvm.com.br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4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5.xml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C7793-9013-446F-8820-93CC88467A82}">
  <sheetPr codeName="Planilha2"/>
  <dimension ref="A1:D13"/>
  <sheetViews>
    <sheetView showGridLines="0" tabSelected="1" zoomScaleNormal="100" workbookViewId="0"/>
  </sheetViews>
  <sheetFormatPr defaultColWidth="0" defaultRowHeight="15" zeroHeight="1" x14ac:dyDescent="0.25"/>
  <cols>
    <col min="1" max="1" width="8.5703125" customWidth="1"/>
    <col min="2" max="2" width="82.42578125" customWidth="1"/>
    <col min="3" max="4" width="0" hidden="1" customWidth="1"/>
    <col min="5" max="16384" width="8.5703125" hidden="1"/>
  </cols>
  <sheetData>
    <row r="1" spans="1:3" ht="21" x14ac:dyDescent="0.35">
      <c r="A1" s="46"/>
      <c r="B1" s="47"/>
      <c r="C1" s="48"/>
    </row>
    <row r="2" spans="1:3" ht="21" x14ac:dyDescent="0.35">
      <c r="A2" s="46"/>
      <c r="B2" s="47"/>
      <c r="C2" s="48"/>
    </row>
    <row r="3" spans="1:3" ht="21" x14ac:dyDescent="0.35">
      <c r="A3" s="46"/>
      <c r="B3" s="47"/>
      <c r="C3" s="48"/>
    </row>
    <row r="4" spans="1:3" ht="21" x14ac:dyDescent="0.35">
      <c r="A4" s="49"/>
      <c r="B4" s="50" t="s">
        <v>36</v>
      </c>
      <c r="C4" s="48"/>
    </row>
    <row r="5" spans="1:3" ht="21" x14ac:dyDescent="0.35">
      <c r="A5" s="51" t="s">
        <v>0</v>
      </c>
      <c r="B5" s="52" t="s">
        <v>1</v>
      </c>
      <c r="C5" s="48"/>
    </row>
    <row r="6" spans="1:3" ht="21" x14ac:dyDescent="0.35">
      <c r="A6" s="53">
        <v>1</v>
      </c>
      <c r="B6" s="54" t="s">
        <v>182</v>
      </c>
      <c r="C6" s="48"/>
    </row>
    <row r="7" spans="1:3" ht="21" x14ac:dyDescent="0.35">
      <c r="A7" s="53">
        <v>2</v>
      </c>
      <c r="B7" s="54" t="s">
        <v>2</v>
      </c>
      <c r="C7" s="48"/>
    </row>
    <row r="8" spans="1:3" ht="21" x14ac:dyDescent="0.35">
      <c r="A8" s="55">
        <v>3</v>
      </c>
      <c r="B8" s="54" t="s">
        <v>35</v>
      </c>
      <c r="C8" s="48"/>
    </row>
    <row r="9" spans="1:3" ht="21" x14ac:dyDescent="0.35">
      <c r="A9" s="53">
        <v>4</v>
      </c>
      <c r="B9" s="54" t="s">
        <v>95</v>
      </c>
      <c r="C9" s="48"/>
    </row>
    <row r="10" spans="1:3" ht="21" x14ac:dyDescent="0.35">
      <c r="A10" s="55">
        <v>5</v>
      </c>
      <c r="B10" s="54" t="s">
        <v>125</v>
      </c>
      <c r="C10" s="48"/>
    </row>
    <row r="11" spans="1:3" ht="21" x14ac:dyDescent="0.35">
      <c r="A11" s="53">
        <v>6</v>
      </c>
      <c r="B11" s="54" t="s">
        <v>144</v>
      </c>
      <c r="C11" s="48"/>
    </row>
    <row r="12" spans="1:3" ht="20.100000000000001" customHeight="1" x14ac:dyDescent="0.35">
      <c r="A12" s="48"/>
      <c r="B12" s="48"/>
      <c r="C12" s="48"/>
    </row>
    <row r="13" spans="1:3" ht="21" hidden="1" x14ac:dyDescent="0.35">
      <c r="A13" s="48"/>
      <c r="B13" s="48"/>
      <c r="C13" s="48"/>
    </row>
  </sheetData>
  <hyperlinks>
    <hyperlink ref="B7" location="'Dados Cadastrais'!A1" display="Dados Cadastrais" xr:uid="{4E6F796B-772A-4B0A-AA29-08A579E16CC7}"/>
    <hyperlink ref="B8" location="'Características do Fundo'!A1" display="Características do Fundo" xr:uid="{E7912669-A88C-4B7D-B6B2-2644E05B0D3A}"/>
    <hyperlink ref="B9" location="Aging!A1" display="Aging" xr:uid="{A3A1BE69-53FE-47D0-8F6E-F54D34318179}"/>
    <hyperlink ref="B10" location="'Monitoramento de Indicadores'!A1" display="Monitoramento de Indicadores" xr:uid="{172EC946-AFD4-4B16-916D-346A08E4BCE7}"/>
    <hyperlink ref="B11" location="'Métricas Gerais'!A1" display="Métricas Gerais" xr:uid="{1FCAABF8-4B2B-432D-B379-8AB5F45FAC07}"/>
    <hyperlink ref="B6" location="Glossário!A1" display="Glossário" xr:uid="{E379B2E8-22FD-4DA2-823D-B8E1D6ED8EF9}"/>
  </hyperlink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7F03A-EA89-4B90-B727-639CF9F0AC61}">
  <sheetPr codeName="Planilha13"/>
  <dimension ref="A1:AO1048505"/>
  <sheetViews>
    <sheetView showGridLines="0" zoomScaleNormal="100" workbookViewId="0"/>
  </sheetViews>
  <sheetFormatPr defaultColWidth="0" defaultRowHeight="14.45" customHeight="1" zeroHeight="1" x14ac:dyDescent="0.25"/>
  <cols>
    <col min="1" max="1" width="2.140625" style="3" customWidth="1"/>
    <col min="2" max="2" width="53.42578125" style="3" customWidth="1"/>
    <col min="3" max="3" width="29.42578125" style="3" customWidth="1"/>
    <col min="4" max="4" width="17.7109375" style="3" customWidth="1"/>
    <col min="5" max="5" width="20" style="3" bestFit="1" customWidth="1"/>
    <col min="6" max="6" width="17.7109375" style="3" customWidth="1"/>
    <col min="7" max="8" width="17" style="3" bestFit="1" customWidth="1"/>
    <col min="9" max="9" width="17.7109375" style="3" customWidth="1"/>
    <col min="10" max="10" width="4.42578125" style="3" hidden="1" customWidth="1"/>
    <col min="11" max="12" width="12.5703125" style="3" hidden="1" customWidth="1"/>
    <col min="13" max="13" width="14.5703125" style="3" hidden="1" customWidth="1"/>
    <col min="14" max="14" width="19.140625" style="3" hidden="1" customWidth="1"/>
    <col min="15" max="15" width="10.42578125" style="3" hidden="1" customWidth="1"/>
    <col min="16" max="16" width="12.5703125" style="3" hidden="1" customWidth="1"/>
    <col min="17" max="17" width="13.85546875" style="3" hidden="1" customWidth="1"/>
    <col min="18" max="18" width="15.85546875" style="3" hidden="1" customWidth="1"/>
    <col min="19" max="19" width="3.7109375" style="3" customWidth="1"/>
    <col min="20" max="20" width="9.28515625" style="3" hidden="1" customWidth="1"/>
    <col min="21" max="24" width="17.7109375" style="3" hidden="1" customWidth="1"/>
    <col min="25" max="29" width="8.7109375" style="3" hidden="1" customWidth="1"/>
    <col min="30" max="31" width="17.85546875" style="3" hidden="1" customWidth="1"/>
    <col min="32" max="33" width="15.42578125" style="3" hidden="1" customWidth="1"/>
    <col min="34" max="34" width="11" style="3" hidden="1" customWidth="1"/>
    <col min="35" max="35" width="11.85546875" style="3" hidden="1" customWidth="1"/>
    <col min="36" max="36" width="11.42578125" style="3" hidden="1" customWidth="1"/>
    <col min="37" max="41" width="11.85546875" style="3" hidden="1" customWidth="1"/>
    <col min="42" max="16384" width="8.7109375" style="3" hidden="1"/>
  </cols>
  <sheetData>
    <row r="1" spans="1:26" s="13" customFormat="1" ht="15.75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211"/>
      <c r="S1" s="211"/>
      <c r="T1" s="211"/>
      <c r="U1" s="121"/>
      <c r="V1" s="121"/>
      <c r="W1" s="121"/>
      <c r="X1" s="121"/>
      <c r="Y1" s="121"/>
      <c r="Z1" s="121"/>
    </row>
    <row r="2" spans="1:26" s="13" customFormat="1" ht="18.75" x14ac:dyDescent="0.3">
      <c r="A2" s="12"/>
      <c r="B2" s="12"/>
      <c r="C2" s="12"/>
      <c r="D2" s="12"/>
      <c r="E2" s="12"/>
      <c r="F2" s="12"/>
      <c r="G2" s="12"/>
      <c r="H2" s="137" t="s">
        <v>36</v>
      </c>
      <c r="I2" s="137"/>
      <c r="K2" s="137"/>
      <c r="L2" s="137"/>
      <c r="M2" s="137"/>
      <c r="N2" s="137"/>
      <c r="O2" s="137"/>
      <c r="P2" s="137"/>
      <c r="Q2" s="137"/>
      <c r="R2" s="212"/>
      <c r="S2" s="211"/>
      <c r="T2" s="211"/>
      <c r="U2" s="121"/>
      <c r="V2" s="121"/>
      <c r="W2" s="121"/>
      <c r="X2" s="121"/>
      <c r="Y2" s="121"/>
      <c r="Z2" s="121"/>
    </row>
    <row r="3" spans="1:26" s="13" customFormat="1" ht="15.75" x14ac:dyDescent="0.25">
      <c r="A3" s="12"/>
      <c r="B3" s="12"/>
      <c r="C3" s="12"/>
      <c r="D3" s="12"/>
      <c r="E3" s="12"/>
      <c r="F3" s="12"/>
      <c r="G3" s="12"/>
      <c r="R3" s="121"/>
      <c r="S3" s="211"/>
      <c r="T3" s="211"/>
      <c r="U3" s="121"/>
      <c r="V3" s="121"/>
      <c r="W3" s="121"/>
      <c r="X3" s="121"/>
      <c r="Y3" s="121"/>
      <c r="Z3" s="121"/>
    </row>
    <row r="4" spans="1:26" s="13" customFormat="1" ht="15.75" x14ac:dyDescent="0.25">
      <c r="A4" s="12"/>
      <c r="B4" s="12"/>
      <c r="C4" s="12"/>
      <c r="D4" s="12"/>
      <c r="E4" s="12"/>
      <c r="F4" s="12"/>
      <c r="G4" s="12" t="s">
        <v>170</v>
      </c>
      <c r="H4" s="159">
        <f>'Dados Cadastrais'!G4</f>
        <v>46203</v>
      </c>
      <c r="I4" s="133"/>
      <c r="K4" s="133"/>
      <c r="L4" s="133"/>
      <c r="M4" s="133"/>
      <c r="N4" s="133"/>
      <c r="O4" s="133"/>
      <c r="P4" s="133"/>
      <c r="Q4" s="133"/>
      <c r="R4" s="213"/>
      <c r="S4" s="211"/>
      <c r="T4" s="211"/>
      <c r="U4" s="121"/>
      <c r="V4" s="121"/>
      <c r="W4" s="121"/>
      <c r="X4" s="121"/>
      <c r="Y4" s="121"/>
      <c r="Z4" s="121"/>
    </row>
    <row r="5" spans="1:26" customFormat="1" ht="9" customHeight="1" x14ac:dyDescent="0.25">
      <c r="A5" s="18"/>
      <c r="R5" s="122"/>
      <c r="S5" s="122"/>
      <c r="T5" s="122"/>
      <c r="U5" s="214"/>
      <c r="V5" s="214"/>
      <c r="W5" s="214"/>
      <c r="X5" s="214"/>
      <c r="Y5" s="122"/>
      <c r="Z5" s="122"/>
    </row>
    <row r="6" spans="1:26" ht="14.45" customHeight="1" x14ac:dyDescent="0.25"/>
    <row r="7" spans="1:26" ht="14.45" customHeight="1" x14ac:dyDescent="0.25">
      <c r="B7" s="215" t="s">
        <v>147</v>
      </c>
      <c r="C7" s="215" t="s">
        <v>148</v>
      </c>
    </row>
    <row r="8" spans="1:26" ht="6.95" customHeight="1" x14ac:dyDescent="0.25"/>
    <row r="9" spans="1:26" ht="14.45" customHeight="1" x14ac:dyDescent="0.25">
      <c r="B9" s="3" t="s">
        <v>149</v>
      </c>
      <c r="C9" s="232" t="s">
        <v>150</v>
      </c>
      <c r="D9" s="233"/>
      <c r="E9" s="233"/>
      <c r="F9" s="233"/>
      <c r="G9" s="233"/>
      <c r="H9" s="233"/>
      <c r="I9" s="233"/>
    </row>
    <row r="10" spans="1:26" ht="6.95" customHeight="1" x14ac:dyDescent="0.25"/>
    <row r="11" spans="1:26" ht="14.45" customHeight="1" x14ac:dyDescent="0.25">
      <c r="B11" s="3" t="s">
        <v>17</v>
      </c>
      <c r="C11" s="232" t="s">
        <v>151</v>
      </c>
      <c r="D11" s="233"/>
      <c r="E11" s="233"/>
      <c r="F11" s="233"/>
      <c r="G11" s="233"/>
      <c r="H11" s="233"/>
      <c r="I11" s="233"/>
    </row>
    <row r="12" spans="1:26" ht="6.95" customHeight="1" x14ac:dyDescent="0.25"/>
    <row r="13" spans="1:26" ht="14.45" customHeight="1" x14ac:dyDescent="0.25">
      <c r="B13" s="3" t="s">
        <v>152</v>
      </c>
      <c r="C13" s="234" t="s">
        <v>153</v>
      </c>
      <c r="D13" s="234"/>
      <c r="E13" s="234"/>
      <c r="F13" s="234"/>
      <c r="G13" s="234"/>
      <c r="H13" s="234"/>
      <c r="I13" s="234"/>
    </row>
    <row r="14" spans="1:26" ht="6.95" customHeight="1" x14ac:dyDescent="0.25"/>
    <row r="15" spans="1:26" ht="14.45" customHeight="1" x14ac:dyDescent="0.25">
      <c r="B15" s="3" t="s">
        <v>123</v>
      </c>
      <c r="C15" s="232" t="s">
        <v>154</v>
      </c>
      <c r="D15" s="233"/>
      <c r="E15" s="233"/>
      <c r="F15" s="233"/>
      <c r="G15" s="233"/>
      <c r="H15" s="233"/>
      <c r="I15" s="233"/>
    </row>
    <row r="16" spans="1:26" ht="6.95" customHeight="1" x14ac:dyDescent="0.25"/>
    <row r="17" spans="2:9" ht="14.45" customHeight="1" x14ac:dyDescent="0.25">
      <c r="B17" s="3" t="s">
        <v>32</v>
      </c>
      <c r="C17" s="232" t="s">
        <v>155</v>
      </c>
      <c r="D17" s="233"/>
      <c r="E17" s="233"/>
      <c r="F17" s="233"/>
      <c r="G17" s="233"/>
      <c r="H17" s="233"/>
      <c r="I17" s="233"/>
    </row>
    <row r="18" spans="2:9" ht="6.95" customHeight="1" x14ac:dyDescent="0.25"/>
    <row r="19" spans="2:9" ht="14.45" customHeight="1" x14ac:dyDescent="0.25">
      <c r="B19" s="3" t="s">
        <v>124</v>
      </c>
      <c r="C19" s="232" t="s">
        <v>156</v>
      </c>
      <c r="D19" s="233"/>
      <c r="E19" s="233"/>
      <c r="F19" s="233"/>
      <c r="G19" s="233"/>
      <c r="H19" s="233"/>
      <c r="I19" s="233"/>
    </row>
    <row r="20" spans="2:9" ht="6.95" customHeight="1" x14ac:dyDescent="0.25"/>
    <row r="21" spans="2:9" ht="14.45" customHeight="1" x14ac:dyDescent="0.25">
      <c r="B21" s="3" t="s">
        <v>46</v>
      </c>
      <c r="C21" s="3" t="s">
        <v>157</v>
      </c>
    </row>
    <row r="22" spans="2:9" ht="6.95" customHeight="1" x14ac:dyDescent="0.25"/>
    <row r="23" spans="2:9" ht="14.45" customHeight="1" x14ac:dyDescent="0.25">
      <c r="B23" s="3" t="s">
        <v>47</v>
      </c>
      <c r="C23" s="3" t="s">
        <v>158</v>
      </c>
    </row>
    <row r="24" spans="2:9" ht="6.95" customHeight="1" x14ac:dyDescent="0.25"/>
    <row r="25" spans="2:9" ht="14.45" customHeight="1" x14ac:dyDescent="0.25">
      <c r="B25" s="3" t="s">
        <v>67</v>
      </c>
      <c r="C25" s="3" t="s">
        <v>159</v>
      </c>
    </row>
    <row r="26" spans="2:9" ht="6.95" customHeight="1" x14ac:dyDescent="0.25"/>
    <row r="27" spans="2:9" ht="14.45" customHeight="1" x14ac:dyDescent="0.25">
      <c r="B27" s="3" t="s">
        <v>51</v>
      </c>
      <c r="C27" s="3" t="s">
        <v>160</v>
      </c>
    </row>
    <row r="28" spans="2:9" ht="6.95" customHeight="1" x14ac:dyDescent="0.25"/>
    <row r="29" spans="2:9" ht="14.45" customHeight="1" x14ac:dyDescent="0.25">
      <c r="B29" s="3" t="s">
        <v>52</v>
      </c>
      <c r="C29" s="3" t="s">
        <v>161</v>
      </c>
    </row>
    <row r="30" spans="2:9" ht="6.95" customHeight="1" x14ac:dyDescent="0.25"/>
    <row r="31" spans="2:9" ht="14.45" customHeight="1" x14ac:dyDescent="0.25">
      <c r="B31" s="3" t="s">
        <v>130</v>
      </c>
      <c r="C31" s="3" t="s">
        <v>162</v>
      </c>
    </row>
    <row r="32" spans="2:9" ht="6.95" customHeight="1" x14ac:dyDescent="0.25"/>
    <row r="33" spans="2:9" ht="14.45" customHeight="1" x14ac:dyDescent="0.25">
      <c r="B33" s="3" t="s">
        <v>128</v>
      </c>
      <c r="C33" s="234" t="s">
        <v>163</v>
      </c>
      <c r="D33" s="234"/>
      <c r="E33" s="234"/>
      <c r="F33" s="234"/>
      <c r="G33" s="234"/>
      <c r="H33" s="234"/>
      <c r="I33" s="234"/>
    </row>
    <row r="34" spans="2:9" ht="6.95" customHeight="1" x14ac:dyDescent="0.25">
      <c r="C34" s="216"/>
      <c r="D34" s="216"/>
      <c r="E34" s="216"/>
      <c r="F34" s="216"/>
      <c r="G34" s="216"/>
      <c r="H34" s="216"/>
      <c r="I34" s="216"/>
    </row>
    <row r="35" spans="2:9" ht="14.45" customHeight="1" x14ac:dyDescent="0.25">
      <c r="B35" s="3" t="s">
        <v>68</v>
      </c>
      <c r="C35" s="234" t="s">
        <v>164</v>
      </c>
      <c r="D35" s="234"/>
      <c r="E35" s="234"/>
      <c r="F35" s="234"/>
      <c r="G35" s="234"/>
      <c r="H35" s="234"/>
      <c r="I35" s="234"/>
    </row>
    <row r="36" spans="2:9" ht="6.95" customHeight="1" x14ac:dyDescent="0.25"/>
    <row r="37" spans="2:9" ht="14.45" customHeight="1" x14ac:dyDescent="0.25">
      <c r="B37" s="3" t="s">
        <v>69</v>
      </c>
      <c r="C37" s="234" t="s">
        <v>165</v>
      </c>
      <c r="D37" s="234"/>
      <c r="E37" s="234"/>
      <c r="F37" s="234"/>
      <c r="G37" s="234"/>
      <c r="H37" s="234"/>
      <c r="I37" s="234"/>
    </row>
    <row r="38" spans="2:9" ht="6.95" customHeight="1" x14ac:dyDescent="0.25"/>
    <row r="39" spans="2:9" ht="14.45" customHeight="1" x14ac:dyDescent="0.25">
      <c r="B39" s="3" t="s">
        <v>70</v>
      </c>
      <c r="C39" s="234" t="s">
        <v>166</v>
      </c>
      <c r="D39" s="234"/>
      <c r="E39" s="234"/>
      <c r="F39" s="234"/>
      <c r="G39" s="234"/>
      <c r="H39" s="234"/>
      <c r="I39" s="234"/>
    </row>
    <row r="40" spans="2:9" ht="6.95" customHeight="1" x14ac:dyDescent="0.25"/>
    <row r="41" spans="2:9" ht="14.45" customHeight="1" x14ac:dyDescent="0.25">
      <c r="B41" s="3" t="s">
        <v>122</v>
      </c>
      <c r="C41" s="232" t="s">
        <v>167</v>
      </c>
      <c r="D41" s="232"/>
      <c r="E41" s="232"/>
      <c r="F41" s="232"/>
      <c r="G41" s="232"/>
      <c r="H41" s="232"/>
      <c r="I41" s="232"/>
    </row>
    <row r="42" spans="2:9" ht="6.95" customHeight="1" x14ac:dyDescent="0.25"/>
    <row r="43" spans="2:9" ht="14.45" customHeight="1" x14ac:dyDescent="0.25">
      <c r="B43" s="3" t="s">
        <v>93</v>
      </c>
      <c r="C43" s="3" t="s">
        <v>168</v>
      </c>
    </row>
    <row r="44" spans="2:9" ht="6.95" customHeight="1" x14ac:dyDescent="0.25"/>
    <row r="45" spans="2:9" ht="14.45" customHeight="1" x14ac:dyDescent="0.25">
      <c r="B45" s="3" t="s">
        <v>169</v>
      </c>
      <c r="C45" s="234" t="s">
        <v>175</v>
      </c>
      <c r="D45" s="234"/>
      <c r="E45" s="234"/>
      <c r="F45" s="234"/>
      <c r="G45" s="234"/>
      <c r="H45" s="234"/>
      <c r="I45" s="234"/>
    </row>
    <row r="46" spans="2:9" ht="6.95" customHeight="1" x14ac:dyDescent="0.25"/>
    <row r="47" spans="2:9" ht="14.45" customHeight="1" x14ac:dyDescent="0.25">
      <c r="B47" s="3" t="s">
        <v>141</v>
      </c>
      <c r="C47" s="232" t="s">
        <v>171</v>
      </c>
      <c r="D47" s="232"/>
      <c r="E47" s="232"/>
      <c r="F47" s="232"/>
      <c r="G47" s="232"/>
      <c r="H47" s="232"/>
      <c r="I47" s="232"/>
    </row>
    <row r="48" spans="2:9" ht="6.95" customHeight="1" x14ac:dyDescent="0.25"/>
    <row r="49" spans="2:9" ht="14.45" customHeight="1" x14ac:dyDescent="0.25">
      <c r="B49" s="3" t="s">
        <v>94</v>
      </c>
      <c r="C49" s="232" t="s">
        <v>174</v>
      </c>
      <c r="D49" s="232"/>
      <c r="E49" s="232"/>
      <c r="F49" s="232"/>
      <c r="G49" s="232"/>
      <c r="H49" s="232"/>
      <c r="I49" s="232"/>
    </row>
    <row r="50" spans="2:9" ht="6.95" customHeight="1" x14ac:dyDescent="0.25"/>
    <row r="51" spans="2:9" ht="14.45" customHeight="1" x14ac:dyDescent="0.25">
      <c r="B51" s="3" t="s">
        <v>142</v>
      </c>
      <c r="C51" s="232" t="s">
        <v>173</v>
      </c>
      <c r="D51" s="232"/>
      <c r="E51" s="232"/>
      <c r="F51" s="232"/>
      <c r="G51" s="232"/>
      <c r="H51" s="232"/>
      <c r="I51" s="232"/>
    </row>
    <row r="52" spans="2:9" ht="6.95" customHeight="1" x14ac:dyDescent="0.25"/>
    <row r="53" spans="2:9" ht="14.45" customHeight="1" x14ac:dyDescent="0.25">
      <c r="B53" s="3" t="s">
        <v>98</v>
      </c>
      <c r="C53" s="3" t="s">
        <v>172</v>
      </c>
    </row>
    <row r="54" spans="2:9" ht="6.95" customHeight="1" x14ac:dyDescent="0.25"/>
    <row r="1048505" spans="6:22" ht="14.45" hidden="1" customHeight="1" x14ac:dyDescent="0.25">
      <c r="F1048505" s="3">
        <v>9</v>
      </c>
      <c r="G1048505" s="3">
        <v>10</v>
      </c>
      <c r="H1048505" s="3">
        <v>11</v>
      </c>
      <c r="I1048505" s="3">
        <f>+H1048505+1</f>
        <v>12</v>
      </c>
      <c r="S1048505" s="3" t="e">
        <f>+#REF!+1</f>
        <v>#REF!</v>
      </c>
      <c r="T1048505" s="3" t="e">
        <f>+S1048505+1</f>
        <v>#REF!</v>
      </c>
      <c r="U1048505" s="3" t="e">
        <f>+T1048505+1</f>
        <v>#REF!</v>
      </c>
      <c r="V1048505" s="3" t="e">
        <f>+U1048505+1</f>
        <v>#REF!</v>
      </c>
    </row>
  </sheetData>
  <mergeCells count="15">
    <mergeCell ref="C45:I45"/>
    <mergeCell ref="C47:I47"/>
    <mergeCell ref="C49:I49"/>
    <mergeCell ref="C51:I51"/>
    <mergeCell ref="C19:I19"/>
    <mergeCell ref="C33:I33"/>
    <mergeCell ref="C35:I35"/>
    <mergeCell ref="C37:I37"/>
    <mergeCell ref="C39:I39"/>
    <mergeCell ref="C41:I41"/>
    <mergeCell ref="C17:I17"/>
    <mergeCell ref="C9:I9"/>
    <mergeCell ref="C11:I11"/>
    <mergeCell ref="C13:I13"/>
    <mergeCell ref="C15:I15"/>
  </mergeCells>
  <hyperlinks>
    <hyperlink ref="H2" location="Menu!A1" display="Menu" xr:uid="{B05DE98A-B7EC-4F1B-8D62-B3B4AC98FE0C}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9591E-301E-4DFC-B2A6-04BEEEE813E9}">
  <sheetPr codeName="Planilha3"/>
  <dimension ref="A1:K25"/>
  <sheetViews>
    <sheetView showGridLines="0" showWhiteSpace="0" zoomScaleNormal="100" workbookViewId="0"/>
  </sheetViews>
  <sheetFormatPr defaultColWidth="0" defaultRowHeight="15" zeroHeight="1" x14ac:dyDescent="0.25"/>
  <cols>
    <col min="1" max="1" width="37.140625" customWidth="1"/>
    <col min="2" max="2" width="8.5703125" customWidth="1"/>
    <col min="3" max="3" width="43.5703125" customWidth="1"/>
    <col min="4" max="4" width="36.140625" customWidth="1"/>
    <col min="5" max="5" width="9.5703125" customWidth="1"/>
    <col min="6" max="6" width="30.85546875" bestFit="1" customWidth="1"/>
    <col min="7" max="7" width="24.42578125" customWidth="1"/>
    <col min="8" max="11" width="11.85546875" hidden="1" customWidth="1"/>
    <col min="12" max="16384" width="8.5703125" hidden="1"/>
  </cols>
  <sheetData>
    <row r="1" spans="1:7" ht="15.75" x14ac:dyDescent="0.25">
      <c r="A1" s="12"/>
      <c r="B1" s="12"/>
      <c r="C1" s="13"/>
      <c r="D1" s="13"/>
      <c r="E1" s="13"/>
      <c r="F1" s="13"/>
      <c r="G1" s="13"/>
    </row>
    <row r="2" spans="1:7" ht="18.75" x14ac:dyDescent="0.25">
      <c r="A2" s="12"/>
      <c r="B2" s="12"/>
      <c r="C2" s="13"/>
      <c r="D2" s="13"/>
      <c r="E2" s="13"/>
      <c r="F2" s="135"/>
      <c r="G2" s="135" t="s">
        <v>36</v>
      </c>
    </row>
    <row r="3" spans="1:7" ht="18.75" x14ac:dyDescent="0.25">
      <c r="A3" s="12"/>
      <c r="B3" s="12"/>
      <c r="C3" s="13"/>
      <c r="D3" s="13"/>
      <c r="E3" s="13"/>
      <c r="F3" s="135"/>
      <c r="G3" s="14"/>
    </row>
    <row r="4" spans="1:7" ht="15.75" x14ac:dyDescent="0.25">
      <c r="A4" s="15"/>
      <c r="B4" s="12"/>
      <c r="C4" s="15"/>
      <c r="D4" s="13"/>
      <c r="E4" s="13"/>
      <c r="F4" s="170"/>
      <c r="G4" s="209">
        <v>46203</v>
      </c>
    </row>
    <row r="5" spans="1:7" ht="15.75" x14ac:dyDescent="0.25">
      <c r="A5" s="5"/>
      <c r="B5" s="5"/>
      <c r="C5" s="40"/>
      <c r="D5" s="5"/>
      <c r="E5" s="5"/>
      <c r="F5" s="5"/>
      <c r="G5" s="5"/>
    </row>
    <row r="6" spans="1:7" ht="15.75" x14ac:dyDescent="0.25">
      <c r="A6" s="18" t="s">
        <v>3</v>
      </c>
      <c r="C6" s="41" t="s">
        <v>105</v>
      </c>
      <c r="D6" s="5"/>
      <c r="G6" s="21"/>
    </row>
    <row r="7" spans="1:7" ht="9" customHeight="1" x14ac:dyDescent="0.25">
      <c r="A7" s="18"/>
      <c r="C7" s="5"/>
      <c r="D7" s="5"/>
      <c r="E7" s="5"/>
      <c r="F7" s="5"/>
      <c r="G7" s="21"/>
    </row>
    <row r="8" spans="1:7" ht="15.75" x14ac:dyDescent="0.25">
      <c r="A8" s="22" t="s">
        <v>4</v>
      </c>
      <c r="C8" s="23" t="s">
        <v>5</v>
      </c>
      <c r="D8" s="24"/>
      <c r="E8" s="24"/>
      <c r="F8" s="24"/>
      <c r="G8" s="25"/>
    </row>
    <row r="9" spans="1:7" ht="15.75" x14ac:dyDescent="0.25">
      <c r="A9" s="22"/>
      <c r="C9" s="23"/>
      <c r="D9" s="24"/>
      <c r="E9" s="24"/>
      <c r="F9" s="24"/>
      <c r="G9" s="25"/>
    </row>
    <row r="10" spans="1:7" ht="15.75" x14ac:dyDescent="0.25">
      <c r="A10" s="22" t="s">
        <v>6</v>
      </c>
      <c r="C10" s="24" t="s">
        <v>7</v>
      </c>
      <c r="D10" s="5"/>
      <c r="E10" s="5"/>
      <c r="F10" s="5"/>
      <c r="G10" s="21"/>
    </row>
    <row r="11" spans="1:7" ht="15.75" x14ac:dyDescent="0.25">
      <c r="A11" s="22"/>
      <c r="C11" s="24"/>
      <c r="D11" s="5"/>
      <c r="E11" s="5"/>
      <c r="F11" s="5"/>
      <c r="G11" s="21"/>
    </row>
    <row r="12" spans="1:7" ht="15.95" customHeight="1" x14ac:dyDescent="0.25">
      <c r="A12" s="33"/>
      <c r="C12" s="166"/>
      <c r="D12" s="165"/>
      <c r="E12" s="221" t="s">
        <v>177</v>
      </c>
      <c r="F12" s="221" t="s">
        <v>178</v>
      </c>
      <c r="G12" s="221" t="s">
        <v>179</v>
      </c>
    </row>
    <row r="13" spans="1:7" ht="15.95" customHeight="1" x14ac:dyDescent="0.25">
      <c r="A13" s="33" t="s">
        <v>135</v>
      </c>
      <c r="C13" s="166" t="s">
        <v>136</v>
      </c>
      <c r="D13" s="5"/>
      <c r="E13" s="108"/>
      <c r="F13" s="237" t="s">
        <v>108</v>
      </c>
      <c r="G13" s="108"/>
    </row>
    <row r="14" spans="1:7" ht="15.95" customHeight="1" x14ac:dyDescent="0.25">
      <c r="A14" s="33"/>
      <c r="C14" s="166"/>
      <c r="D14" s="165"/>
      <c r="F14" s="238"/>
    </row>
    <row r="15" spans="1:7" ht="15.95" customHeight="1" x14ac:dyDescent="0.25">
      <c r="A15" s="33"/>
      <c r="C15" s="166"/>
      <c r="D15" s="165"/>
      <c r="E15" s="108"/>
      <c r="F15" s="217"/>
      <c r="G15" s="108"/>
    </row>
    <row r="16" spans="1:7" ht="15.95" customHeight="1" x14ac:dyDescent="0.25">
      <c r="A16" s="22"/>
      <c r="C16" s="24"/>
      <c r="D16" s="5"/>
      <c r="E16" s="5"/>
      <c r="F16" s="5"/>
      <c r="G16" s="5"/>
    </row>
    <row r="17" spans="1:7" ht="81.95" customHeight="1" x14ac:dyDescent="0.25">
      <c r="A17" s="22" t="s">
        <v>8</v>
      </c>
      <c r="C17" s="235" t="s">
        <v>15</v>
      </c>
      <c r="D17" s="235"/>
      <c r="E17" s="109"/>
      <c r="F17" s="111" t="s">
        <v>107</v>
      </c>
      <c r="G17" s="110" t="s">
        <v>109</v>
      </c>
    </row>
    <row r="18" spans="1:7" ht="15.75" x14ac:dyDescent="0.25">
      <c r="A18" s="42"/>
      <c r="B18" s="38"/>
      <c r="C18" s="24"/>
      <c r="D18" s="5"/>
      <c r="E18" s="5"/>
      <c r="F18" s="5"/>
      <c r="G18" s="5"/>
    </row>
    <row r="19" spans="1:7" ht="81.95" customHeight="1" x14ac:dyDescent="0.25">
      <c r="A19" s="22" t="s">
        <v>137</v>
      </c>
      <c r="C19" s="236" t="s">
        <v>16</v>
      </c>
      <c r="D19" s="236"/>
      <c r="E19" s="109"/>
      <c r="F19" s="111" t="s">
        <v>106</v>
      </c>
      <c r="G19" s="110" t="s">
        <v>110</v>
      </c>
    </row>
    <row r="20" spans="1:7" ht="14.45" customHeight="1" x14ac:dyDescent="0.25">
      <c r="A20" s="43"/>
      <c r="B20" s="37"/>
      <c r="C20" s="37"/>
      <c r="D20" s="37"/>
      <c r="E20" s="37"/>
      <c r="F20" s="37"/>
      <c r="G20" s="37"/>
    </row>
    <row r="21" spans="1:7" ht="15.75" x14ac:dyDescent="0.25">
      <c r="A21" s="22" t="s">
        <v>9</v>
      </c>
      <c r="B21" s="38"/>
      <c r="C21" s="44" t="s">
        <v>14</v>
      </c>
      <c r="D21" s="5"/>
    </row>
    <row r="22" spans="1:7" ht="15.75" customHeight="1" x14ac:dyDescent="0.25">
      <c r="C22" s="5" t="s">
        <v>11</v>
      </c>
      <c r="D22" s="45" t="s">
        <v>10</v>
      </c>
    </row>
    <row r="23" spans="1:7" ht="15.75" x14ac:dyDescent="0.25">
      <c r="C23" s="5" t="s">
        <v>12</v>
      </c>
      <c r="D23" s="45" t="s">
        <v>10</v>
      </c>
    </row>
    <row r="24" spans="1:7" ht="15.75" x14ac:dyDescent="0.25">
      <c r="C24" s="5" t="s">
        <v>13</v>
      </c>
      <c r="D24" s="45" t="s">
        <v>34</v>
      </c>
    </row>
    <row r="25" spans="1:7" x14ac:dyDescent="0.25"/>
  </sheetData>
  <mergeCells count="3">
    <mergeCell ref="C17:D17"/>
    <mergeCell ref="C19:D19"/>
    <mergeCell ref="F13:F14"/>
  </mergeCells>
  <hyperlinks>
    <hyperlink ref="F19" r:id="rId1" xr:uid="{3C31F95A-4CDB-47B5-8877-769D7F8B4FD7}"/>
    <hyperlink ref="G2" location="Menu!A1" display="Menu" xr:uid="{BE000FBD-B26D-48A1-8439-20F23DA1A1D1}"/>
    <hyperlink ref="F17" r:id="rId2" xr:uid="{63B4ADF3-500F-4F4C-BE39-7D7692784598}"/>
  </hyperlinks>
  <pageMargins left="0.511811024" right="0.511811024" top="0.78740157499999996" bottom="0.78740157499999996" header="0.31496062000000002" footer="0.31496062000000002"/>
  <pageSetup paperSize="9" scale="43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31308-25BF-44A9-9E71-14B57548B9E4}">
  <sheetPr codeName="Planilha4"/>
  <dimension ref="A1:J67"/>
  <sheetViews>
    <sheetView showGridLines="0" zoomScaleNormal="100" workbookViewId="0"/>
  </sheetViews>
  <sheetFormatPr defaultColWidth="0" defaultRowHeight="15" zeroHeight="1" x14ac:dyDescent="0.25"/>
  <cols>
    <col min="1" max="1" width="27.140625" customWidth="1"/>
    <col min="2" max="2" width="24.85546875" customWidth="1"/>
    <col min="3" max="4" width="28.42578125" customWidth="1"/>
    <col min="5" max="5" width="3.42578125" customWidth="1"/>
    <col min="6" max="6" width="43.5703125" hidden="1" customWidth="1"/>
    <col min="7" max="10" width="11.85546875" hidden="1" customWidth="1"/>
    <col min="11" max="16384" width="8.5703125" hidden="1"/>
  </cols>
  <sheetData>
    <row r="1" spans="1:6" ht="15.75" x14ac:dyDescent="0.25">
      <c r="A1" s="12"/>
      <c r="B1" s="12"/>
      <c r="C1" s="13"/>
      <c r="D1" s="13"/>
      <c r="E1" s="13"/>
      <c r="F1" s="13"/>
    </row>
    <row r="2" spans="1:6" ht="15.75" x14ac:dyDescent="0.25">
      <c r="A2" s="12"/>
      <c r="B2" s="12"/>
      <c r="C2" s="13"/>
      <c r="D2" s="134" t="s">
        <v>36</v>
      </c>
      <c r="E2" s="134"/>
      <c r="F2" s="13"/>
    </row>
    <row r="3" spans="1:6" ht="15.75" x14ac:dyDescent="0.25">
      <c r="A3" s="12"/>
      <c r="B3" s="12"/>
      <c r="C3" s="13"/>
      <c r="D3" s="13"/>
      <c r="E3" s="134"/>
      <c r="F3" s="13"/>
    </row>
    <row r="4" spans="1:6" ht="15.75" x14ac:dyDescent="0.25">
      <c r="A4" s="12"/>
      <c r="B4" s="12"/>
      <c r="C4" s="13"/>
      <c r="D4" s="209">
        <f>data_ref</f>
        <v>46203</v>
      </c>
      <c r="E4" s="158"/>
      <c r="F4" s="13"/>
    </row>
    <row r="5" spans="1:6" ht="15.75" x14ac:dyDescent="0.25">
      <c r="A5" s="57"/>
      <c r="B5" s="57"/>
      <c r="C5" s="58"/>
      <c r="D5" s="58"/>
      <c r="E5" s="149"/>
      <c r="F5" s="13"/>
    </row>
    <row r="6" spans="1:6" ht="15.75" x14ac:dyDescent="0.25">
      <c r="A6" s="5"/>
      <c r="B6" s="5"/>
      <c r="C6" s="16" t="s">
        <v>27</v>
      </c>
      <c r="D6" s="17" t="s">
        <v>28</v>
      </c>
      <c r="E6" s="5"/>
      <c r="F6" s="5"/>
    </row>
    <row r="7" spans="1:6" ht="15.75" x14ac:dyDescent="0.25">
      <c r="A7" s="18" t="s">
        <v>17</v>
      </c>
      <c r="C7" s="19">
        <v>45308</v>
      </c>
      <c r="D7" s="20">
        <v>45464</v>
      </c>
      <c r="E7" s="5"/>
      <c r="F7" s="21"/>
    </row>
    <row r="8" spans="1:6" ht="9" customHeight="1" x14ac:dyDescent="0.25">
      <c r="A8" s="18"/>
      <c r="C8" s="5"/>
      <c r="D8" s="5"/>
      <c r="E8" s="5"/>
      <c r="F8" s="21"/>
    </row>
    <row r="9" spans="1:6" ht="15.75" x14ac:dyDescent="0.25">
      <c r="A9" s="22" t="s">
        <v>18</v>
      </c>
      <c r="C9" s="162"/>
      <c r="D9" s="27"/>
      <c r="E9" s="24"/>
      <c r="F9" s="25"/>
    </row>
    <row r="10" spans="1:6" ht="15.75" x14ac:dyDescent="0.25">
      <c r="A10" s="26" t="s">
        <v>19</v>
      </c>
      <c r="C10" s="162" t="s">
        <v>33</v>
      </c>
      <c r="D10" s="162" t="s">
        <v>33</v>
      </c>
      <c r="E10" s="24"/>
      <c r="F10" s="25"/>
    </row>
    <row r="11" spans="1:6" ht="15.75" x14ac:dyDescent="0.25">
      <c r="A11" s="26" t="s">
        <v>20</v>
      </c>
      <c r="C11" s="162" t="s">
        <v>139</v>
      </c>
      <c r="D11" s="162" t="s">
        <v>139</v>
      </c>
      <c r="E11" s="5"/>
      <c r="F11" s="21"/>
    </row>
    <row r="12" spans="1:6" ht="15.75" x14ac:dyDescent="0.25">
      <c r="A12" s="22"/>
      <c r="C12" s="27"/>
      <c r="D12" s="28"/>
      <c r="E12" s="5"/>
      <c r="F12" s="21"/>
    </row>
    <row r="13" spans="1:6" ht="15.75" x14ac:dyDescent="0.25">
      <c r="A13" s="29" t="s">
        <v>24</v>
      </c>
      <c r="C13" s="30" t="s">
        <v>25</v>
      </c>
      <c r="D13" s="30" t="s">
        <v>25</v>
      </c>
      <c r="E13" s="5"/>
      <c r="F13" s="5"/>
    </row>
    <row r="14" spans="1:6" ht="15.75" x14ac:dyDescent="0.25">
      <c r="A14" s="22" t="s">
        <v>26</v>
      </c>
      <c r="C14" s="31"/>
      <c r="D14" s="5"/>
      <c r="E14" s="5"/>
      <c r="F14" s="5"/>
    </row>
    <row r="15" spans="1:6" ht="15.75" x14ac:dyDescent="0.25">
      <c r="A15" s="26" t="s">
        <v>21</v>
      </c>
      <c r="C15" s="32">
        <v>3.5000000000000003E-2</v>
      </c>
      <c r="D15" s="32">
        <v>2.9000000000000001E-2</v>
      </c>
      <c r="E15" s="5"/>
      <c r="F15" s="5"/>
    </row>
    <row r="16" spans="1:6" ht="15.75" x14ac:dyDescent="0.25">
      <c r="A16" s="26" t="s">
        <v>22</v>
      </c>
      <c r="C16" s="32">
        <v>0.05</v>
      </c>
      <c r="D16" s="32">
        <v>4.4999999999999998E-2</v>
      </c>
      <c r="E16" s="5"/>
      <c r="F16" s="5"/>
    </row>
    <row r="17" spans="1:6" ht="15.75" x14ac:dyDescent="0.25">
      <c r="A17" s="26" t="s">
        <v>23</v>
      </c>
      <c r="C17" s="32">
        <v>7.0000000000000007E-2</v>
      </c>
      <c r="D17" s="32">
        <v>6.25E-2</v>
      </c>
      <c r="E17" s="5"/>
      <c r="F17" s="5"/>
    </row>
    <row r="18" spans="1:6" ht="15.75" x14ac:dyDescent="0.25">
      <c r="A18" s="22"/>
      <c r="C18" s="32"/>
      <c r="D18" s="28"/>
      <c r="E18" s="5"/>
      <c r="F18" s="5"/>
    </row>
    <row r="19" spans="1:6" ht="15.75" x14ac:dyDescent="0.25">
      <c r="A19" s="22" t="s">
        <v>104</v>
      </c>
      <c r="C19" s="32"/>
      <c r="D19" s="28"/>
      <c r="E19" s="5"/>
      <c r="F19" s="5"/>
    </row>
    <row r="20" spans="1:6" ht="15.75" x14ac:dyDescent="0.25">
      <c r="A20" s="26" t="s">
        <v>21</v>
      </c>
      <c r="C20" s="32">
        <v>0.2</v>
      </c>
      <c r="D20" s="32">
        <v>0.2</v>
      </c>
      <c r="E20" s="5"/>
      <c r="F20" s="5"/>
    </row>
    <row r="21" spans="1:6" ht="15.75" x14ac:dyDescent="0.25">
      <c r="A21" s="26" t="s">
        <v>22</v>
      </c>
      <c r="C21" s="32">
        <v>0.1</v>
      </c>
      <c r="D21" s="32">
        <v>0.1</v>
      </c>
      <c r="E21" s="5"/>
      <c r="F21" s="5"/>
    </row>
    <row r="22" spans="1:6" ht="15.75" x14ac:dyDescent="0.25">
      <c r="A22" s="26" t="s">
        <v>23</v>
      </c>
      <c r="C22" s="32">
        <v>0.05</v>
      </c>
      <c r="D22" s="32">
        <v>0.05</v>
      </c>
      <c r="E22" s="5"/>
      <c r="F22" s="5"/>
    </row>
    <row r="23" spans="1:6" ht="15.75" x14ac:dyDescent="0.25">
      <c r="A23" s="26"/>
      <c r="C23" s="32"/>
      <c r="D23" s="32"/>
      <c r="E23" s="5"/>
      <c r="F23" s="5"/>
    </row>
    <row r="24" spans="1:6" ht="15.75" x14ac:dyDescent="0.25">
      <c r="A24" s="22" t="s">
        <v>123</v>
      </c>
      <c r="C24" s="32"/>
      <c r="D24" s="28"/>
      <c r="E24" s="5"/>
      <c r="F24" s="5"/>
    </row>
    <row r="25" spans="1:6" ht="15.75" x14ac:dyDescent="0.25">
      <c r="A25" s="26" t="s">
        <v>21</v>
      </c>
      <c r="C25" s="32">
        <v>0.25</v>
      </c>
      <c r="D25" s="32">
        <v>0.25</v>
      </c>
      <c r="E25" s="5"/>
      <c r="F25" s="5"/>
    </row>
    <row r="26" spans="1:6" ht="15.75" x14ac:dyDescent="0.25">
      <c r="A26" s="26" t="s">
        <v>22</v>
      </c>
      <c r="C26" s="32">
        <v>0.15</v>
      </c>
      <c r="D26" s="32">
        <v>0.15</v>
      </c>
      <c r="E26" s="5"/>
      <c r="F26" s="5"/>
    </row>
    <row r="27" spans="1:6" ht="15.75" x14ac:dyDescent="0.25">
      <c r="A27" s="26" t="s">
        <v>23</v>
      </c>
      <c r="C27" s="32">
        <v>0.1</v>
      </c>
      <c r="D27" s="32">
        <v>0.1</v>
      </c>
      <c r="E27" s="5"/>
      <c r="F27" s="5"/>
    </row>
    <row r="28" spans="1:6" ht="15.75" x14ac:dyDescent="0.25">
      <c r="A28" s="26"/>
      <c r="C28" s="32"/>
      <c r="D28" s="32"/>
      <c r="E28" s="5"/>
      <c r="F28" s="5"/>
    </row>
    <row r="29" spans="1:6" ht="15.75" x14ac:dyDescent="0.25">
      <c r="A29" s="22" t="s">
        <v>32</v>
      </c>
      <c r="E29" s="5"/>
      <c r="F29" s="5"/>
    </row>
    <row r="30" spans="1:6" ht="15.75" x14ac:dyDescent="0.25">
      <c r="A30" s="26" t="s">
        <v>21</v>
      </c>
      <c r="C30" s="34">
        <v>262500000</v>
      </c>
      <c r="D30" s="35">
        <v>100000000</v>
      </c>
      <c r="E30" s="167"/>
      <c r="F30" s="5"/>
    </row>
    <row r="31" spans="1:6" ht="15.75" x14ac:dyDescent="0.25">
      <c r="A31" s="26" t="s">
        <v>22</v>
      </c>
      <c r="C31" s="34">
        <v>35000000</v>
      </c>
      <c r="D31" s="35">
        <v>13350000</v>
      </c>
      <c r="E31" s="168"/>
      <c r="F31" s="5"/>
    </row>
    <row r="32" spans="1:6" ht="15.75" x14ac:dyDescent="0.25">
      <c r="A32" s="26" t="s">
        <v>23</v>
      </c>
      <c r="C32" s="34">
        <v>17500000</v>
      </c>
      <c r="D32" s="35">
        <v>6700000</v>
      </c>
      <c r="E32" s="169"/>
      <c r="F32" s="5"/>
    </row>
    <row r="33" spans="1:6" ht="15.75" x14ac:dyDescent="0.25">
      <c r="A33" s="26"/>
      <c r="E33" s="5"/>
      <c r="F33" s="5"/>
    </row>
    <row r="34" spans="1:6" ht="15.75" x14ac:dyDescent="0.25">
      <c r="A34" s="22" t="s">
        <v>124</v>
      </c>
      <c r="C34" s="36"/>
      <c r="D34" s="28"/>
      <c r="E34" s="5"/>
      <c r="F34" s="5"/>
    </row>
    <row r="35" spans="1:6" ht="15.75" x14ac:dyDescent="0.25">
      <c r="A35" s="26" t="s">
        <v>21</v>
      </c>
      <c r="B35" s="37"/>
      <c r="C35" s="28" t="s">
        <v>30</v>
      </c>
      <c r="D35" s="28" t="s">
        <v>30</v>
      </c>
      <c r="E35" s="37"/>
      <c r="F35" s="37"/>
    </row>
    <row r="36" spans="1:6" ht="15.75" x14ac:dyDescent="0.25">
      <c r="A36" s="26" t="s">
        <v>22</v>
      </c>
      <c r="B36" s="38"/>
      <c r="C36" s="28" t="s">
        <v>30</v>
      </c>
      <c r="D36" s="28" t="s">
        <v>30</v>
      </c>
      <c r="F36" s="5"/>
    </row>
    <row r="37" spans="1:6" ht="15.75" x14ac:dyDescent="0.25">
      <c r="A37" s="26" t="s">
        <v>23</v>
      </c>
      <c r="C37" s="28" t="s">
        <v>30</v>
      </c>
      <c r="D37" s="28" t="s">
        <v>30</v>
      </c>
    </row>
    <row r="38" spans="1:6" ht="15.75" x14ac:dyDescent="0.25">
      <c r="C38" s="11"/>
      <c r="D38" s="11"/>
    </row>
    <row r="39" spans="1:6" ht="15.75" x14ac:dyDescent="0.25">
      <c r="A39" s="22" t="s">
        <v>46</v>
      </c>
      <c r="C39" s="27"/>
      <c r="D39" s="28"/>
    </row>
    <row r="40" spans="1:6" ht="15.75" x14ac:dyDescent="0.25">
      <c r="A40" s="26" t="s">
        <v>21</v>
      </c>
      <c r="C40" s="39" t="s">
        <v>29</v>
      </c>
      <c r="D40" s="39" t="s">
        <v>29</v>
      </c>
    </row>
    <row r="41" spans="1:6" ht="15.75" x14ac:dyDescent="0.25">
      <c r="A41" s="26" t="s">
        <v>22</v>
      </c>
      <c r="C41" s="27" t="s">
        <v>31</v>
      </c>
      <c r="D41" s="27" t="s">
        <v>31</v>
      </c>
    </row>
    <row r="42" spans="1:6" ht="15.75" x14ac:dyDescent="0.25">
      <c r="A42" s="26" t="s">
        <v>23</v>
      </c>
      <c r="C42" s="36" t="s">
        <v>34</v>
      </c>
      <c r="D42" s="36" t="s">
        <v>34</v>
      </c>
    </row>
    <row r="43" spans="1:6" ht="15.75" x14ac:dyDescent="0.25">
      <c r="C43" s="4"/>
      <c r="D43" s="4"/>
    </row>
    <row r="44" spans="1:6" ht="15.75" x14ac:dyDescent="0.25">
      <c r="A44" s="240" t="s">
        <v>47</v>
      </c>
      <c r="B44" s="240"/>
      <c r="C44" s="239">
        <v>46042</v>
      </c>
      <c r="D44" s="112"/>
    </row>
    <row r="45" spans="1:6" ht="15.75" x14ac:dyDescent="0.25">
      <c r="A45" s="240"/>
      <c r="B45" s="240"/>
      <c r="C45" s="239"/>
      <c r="D45" s="112"/>
    </row>
    <row r="46" spans="1:6" ht="15.75" x14ac:dyDescent="0.25">
      <c r="A46" s="240"/>
      <c r="B46" s="240"/>
      <c r="C46" s="239"/>
      <c r="D46" s="112"/>
    </row>
    <row r="47" spans="1:6" ht="15.75" x14ac:dyDescent="0.25">
      <c r="A47" s="164"/>
      <c r="B47" s="163"/>
      <c r="C47" s="113"/>
      <c r="D47" s="112"/>
    </row>
    <row r="48" spans="1:6" ht="15.75" x14ac:dyDescent="0.25">
      <c r="A48" s="22"/>
      <c r="C48" s="113"/>
      <c r="D48" s="112"/>
    </row>
    <row r="49" spans="1:4" ht="15.75" x14ac:dyDescent="0.25">
      <c r="A49" s="22" t="s">
        <v>111</v>
      </c>
      <c r="C49" s="112"/>
      <c r="D49" s="112"/>
    </row>
    <row r="50" spans="1:4" ht="15.75" x14ac:dyDescent="0.25">
      <c r="C50" s="112"/>
      <c r="D50" s="112"/>
    </row>
    <row r="51" spans="1:4" ht="15.75" x14ac:dyDescent="0.25">
      <c r="C51" s="112"/>
      <c r="D51" s="112"/>
    </row>
    <row r="52" spans="1:4" ht="15.75" x14ac:dyDescent="0.25">
      <c r="A52" s="22"/>
      <c r="C52" s="116">
        <v>45307</v>
      </c>
      <c r="D52" s="116">
        <v>45461</v>
      </c>
    </row>
    <row r="53" spans="1:4" ht="15.75" x14ac:dyDescent="0.25">
      <c r="A53" s="22" t="s">
        <v>67</v>
      </c>
      <c r="C53" s="27"/>
      <c r="D53" s="28"/>
    </row>
    <row r="54" spans="1:4" ht="15.75" x14ac:dyDescent="0.25">
      <c r="A54" s="26" t="s">
        <v>21</v>
      </c>
      <c r="C54" s="39" t="s">
        <v>29</v>
      </c>
      <c r="D54" s="39" t="s">
        <v>29</v>
      </c>
    </row>
    <row r="55" spans="1:4" ht="15.75" x14ac:dyDescent="0.25">
      <c r="A55" s="26" t="s">
        <v>22</v>
      </c>
      <c r="C55" s="27" t="s">
        <v>31</v>
      </c>
      <c r="D55" s="27" t="s">
        <v>31</v>
      </c>
    </row>
    <row r="56" spans="1:4" ht="15.75" x14ac:dyDescent="0.25">
      <c r="A56" s="26" t="s">
        <v>23</v>
      </c>
      <c r="C56" s="36" t="s">
        <v>34</v>
      </c>
      <c r="D56" s="36" t="s">
        <v>34</v>
      </c>
    </row>
    <row r="57" spans="1:4" ht="15.75" x14ac:dyDescent="0.25">
      <c r="C57" s="4"/>
      <c r="D57" s="4"/>
    </row>
    <row r="58" spans="1:4" ht="15.75" x14ac:dyDescent="0.25">
      <c r="A58" s="26" t="s">
        <v>51</v>
      </c>
      <c r="C58" s="4"/>
      <c r="D58" s="4"/>
    </row>
    <row r="59" spans="1:4" ht="15.75" x14ac:dyDescent="0.25">
      <c r="A59" s="26" t="s">
        <v>21</v>
      </c>
      <c r="C59" s="11" t="s">
        <v>53</v>
      </c>
      <c r="D59" s="11" t="s">
        <v>56</v>
      </c>
    </row>
    <row r="60" spans="1:4" ht="15.75" x14ac:dyDescent="0.25">
      <c r="A60" s="26" t="s">
        <v>22</v>
      </c>
      <c r="C60" s="11" t="s">
        <v>54</v>
      </c>
      <c r="D60" s="11" t="s">
        <v>57</v>
      </c>
    </row>
    <row r="61" spans="1:4" ht="15.75" x14ac:dyDescent="0.25">
      <c r="A61" s="26" t="s">
        <v>23</v>
      </c>
      <c r="C61" s="11" t="s">
        <v>55</v>
      </c>
      <c r="D61" s="11" t="s">
        <v>58</v>
      </c>
    </row>
    <row r="62" spans="1:4" ht="15.75" x14ac:dyDescent="0.25">
      <c r="C62" s="4"/>
      <c r="D62" s="4"/>
    </row>
    <row r="63" spans="1:4" ht="15.75" x14ac:dyDescent="0.25">
      <c r="A63" s="26" t="s">
        <v>52</v>
      </c>
      <c r="C63" s="4"/>
      <c r="D63" s="4"/>
    </row>
    <row r="64" spans="1:4" ht="15.75" x14ac:dyDescent="0.25">
      <c r="A64" s="26" t="s">
        <v>21</v>
      </c>
      <c r="C64" s="11" t="s">
        <v>59</v>
      </c>
      <c r="D64" s="11" t="s">
        <v>62</v>
      </c>
    </row>
    <row r="65" spans="1:4" ht="15.75" x14ac:dyDescent="0.25">
      <c r="A65" s="26" t="s">
        <v>22</v>
      </c>
      <c r="C65" s="11" t="s">
        <v>60</v>
      </c>
      <c r="D65" s="11" t="s">
        <v>63</v>
      </c>
    </row>
    <row r="66" spans="1:4" ht="15.75" x14ac:dyDescent="0.25">
      <c r="A66" s="26" t="s">
        <v>23</v>
      </c>
      <c r="C66" s="11" t="s">
        <v>61</v>
      </c>
      <c r="D66" s="11" t="s">
        <v>64</v>
      </c>
    </row>
    <row r="67" spans="1:4" ht="15.75" x14ac:dyDescent="0.25">
      <c r="A67" s="26"/>
      <c r="C67" s="11"/>
      <c r="D67" s="11"/>
    </row>
  </sheetData>
  <mergeCells count="2">
    <mergeCell ref="C44:C46"/>
    <mergeCell ref="A44:B46"/>
  </mergeCells>
  <hyperlinks>
    <hyperlink ref="D2" location="Menu!A1" display="Menu" xr:uid="{F3091023-7CB6-44B8-82EA-D47D924237CA}"/>
  </hyperlink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bat.Document.DC" dvAspect="DVASPECT_ICON" shapeId="3087" r:id="rId4">
          <objectPr defaultSize="0" r:id="rId5">
            <anchor moveWithCells="1">
              <from>
                <xdr:col>2</xdr:col>
                <xdr:colOff>1143000</xdr:colOff>
                <xdr:row>47</xdr:row>
                <xdr:rowOff>76200</xdr:rowOff>
              </from>
              <to>
                <xdr:col>3</xdr:col>
                <xdr:colOff>66675</xdr:colOff>
                <xdr:row>50</xdr:row>
                <xdr:rowOff>161925</xdr:rowOff>
              </to>
            </anchor>
          </objectPr>
        </oleObject>
      </mc:Choice>
      <mc:Fallback>
        <oleObject progId="Acrobat.Document.DC" dvAspect="DVASPECT_ICON" shapeId="3087" r:id="rId4"/>
      </mc:Fallback>
    </mc:AlternateContent>
    <mc:AlternateContent xmlns:mc="http://schemas.openxmlformats.org/markup-compatibility/2006">
      <mc:Choice Requires="x14">
        <oleObject progId="Acrobat.Document.DC" dvAspect="DVASPECT_ICON" shapeId="3088" r:id="rId6">
          <objectPr defaultSize="0" r:id="rId7">
            <anchor moveWithCells="1">
              <from>
                <xdr:col>3</xdr:col>
                <xdr:colOff>1114425</xdr:colOff>
                <xdr:row>47</xdr:row>
                <xdr:rowOff>85725</xdr:rowOff>
              </from>
              <to>
                <xdr:col>4</xdr:col>
                <xdr:colOff>38100</xdr:colOff>
                <xdr:row>50</xdr:row>
                <xdr:rowOff>171450</xdr:rowOff>
              </to>
            </anchor>
          </objectPr>
        </oleObject>
      </mc:Choice>
      <mc:Fallback>
        <oleObject progId="Acrobat.Document.DC" dvAspect="DVASPECT_ICON" shapeId="3088" r:id="rId6"/>
      </mc:Fallback>
    </mc:AlternateContent>
    <mc:AlternateContent xmlns:mc="http://schemas.openxmlformats.org/markup-compatibility/2006">
      <mc:Choice Requires="x14">
        <oleObject progId="Acrobat Document" dvAspect="DVASPECT_ICON" shapeId="3089" r:id="rId8">
          <objectPr defaultSize="0" r:id="rId9">
            <anchor moveWithCells="1">
              <from>
                <xdr:col>3</xdr:col>
                <xdr:colOff>1114425</xdr:colOff>
                <xdr:row>43</xdr:row>
                <xdr:rowOff>38100</xdr:rowOff>
              </from>
              <to>
                <xdr:col>4</xdr:col>
                <xdr:colOff>47625</xdr:colOff>
                <xdr:row>46</xdr:row>
                <xdr:rowOff>104775</xdr:rowOff>
              </to>
            </anchor>
          </objectPr>
        </oleObject>
      </mc:Choice>
      <mc:Fallback>
        <oleObject progId="Acrobat Document" dvAspect="DVASPECT_ICON" shapeId="3089" r:id="rId8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2330C-06AC-4F49-BDBE-516DE2F02AE5}">
  <sheetPr codeName="Planilha5"/>
  <dimension ref="A1:AP75"/>
  <sheetViews>
    <sheetView showGridLines="0" zoomScaleNormal="100" workbookViewId="0">
      <pane xSplit="1" topLeftCell="B1" activePane="topRight" state="frozen"/>
      <selection pane="topRight"/>
    </sheetView>
  </sheetViews>
  <sheetFormatPr defaultColWidth="0" defaultRowHeight="15" zeroHeight="1" x14ac:dyDescent="0.25"/>
  <cols>
    <col min="1" max="1" width="46.42578125" customWidth="1"/>
    <col min="2" max="2" width="9.140625" bestFit="1" customWidth="1"/>
    <col min="3" max="20" width="17.140625" customWidth="1"/>
    <col min="21" max="21" width="23.7109375" bestFit="1" customWidth="1"/>
    <col min="22" max="22" width="17.140625" customWidth="1"/>
    <col min="23" max="23" width="18" bestFit="1" customWidth="1"/>
    <col min="24" max="24" width="20.28515625" customWidth="1"/>
    <col min="25" max="32" width="18" customWidth="1"/>
    <col min="33" max="33" width="15.140625" customWidth="1"/>
    <col min="34" max="35" width="20.85546875" hidden="1" customWidth="1"/>
    <col min="36" max="36" width="21.140625" hidden="1" customWidth="1"/>
    <col min="37" max="37" width="20.42578125" hidden="1" customWidth="1"/>
    <col min="38" max="38" width="11.85546875" hidden="1" customWidth="1"/>
    <col min="39" max="39" width="11.42578125" hidden="1" customWidth="1"/>
    <col min="40" max="40" width="11.85546875" hidden="1" customWidth="1"/>
    <col min="41" max="41" width="11.42578125" hidden="1" customWidth="1"/>
    <col min="42" max="42" width="11.85546875" hidden="1" customWidth="1"/>
    <col min="43" max="16384" width="8.5703125" hidden="1"/>
  </cols>
  <sheetData>
    <row r="1" spans="1:33" ht="15.75" x14ac:dyDescent="0.25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56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ht="15.75" x14ac:dyDescent="0.25">
      <c r="A2" s="12"/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ht="21" x14ac:dyDescent="0.25">
      <c r="A3" s="12"/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  <c r="O3" s="13"/>
      <c r="P3" s="13"/>
      <c r="Q3" s="13"/>
      <c r="R3" s="13"/>
      <c r="S3" s="13"/>
      <c r="T3" s="13"/>
      <c r="U3" s="136" t="s">
        <v>36</v>
      </c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4"/>
    </row>
    <row r="4" spans="1:33" ht="15.75" x14ac:dyDescent="0.25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5"/>
      <c r="O4" s="13"/>
      <c r="P4" s="13"/>
      <c r="Q4" s="13"/>
      <c r="R4" s="13"/>
      <c r="S4" s="133"/>
      <c r="T4" s="13"/>
      <c r="U4" s="209">
        <f>'Dados Cadastrais'!G4</f>
        <v>46203</v>
      </c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3" ht="15.75" x14ac:dyDescent="0.25">
      <c r="A5" s="57"/>
      <c r="B5" s="57"/>
      <c r="C5" s="58"/>
      <c r="D5" s="58"/>
      <c r="E5" s="58"/>
      <c r="F5" s="58"/>
      <c r="G5" s="58"/>
      <c r="H5" s="186"/>
      <c r="I5" s="58"/>
      <c r="J5" s="58"/>
      <c r="K5" s="58"/>
      <c r="L5" s="58"/>
      <c r="M5" s="58"/>
      <c r="N5" s="59"/>
      <c r="O5" s="58"/>
      <c r="P5" s="58"/>
      <c r="Q5" s="58"/>
      <c r="R5" s="58"/>
      <c r="S5" s="58"/>
      <c r="T5" s="58"/>
      <c r="U5" s="58"/>
      <c r="V5" s="202"/>
      <c r="W5" s="58"/>
      <c r="X5" s="58"/>
      <c r="Y5" s="58"/>
      <c r="Z5" s="58"/>
      <c r="AA5" s="58"/>
      <c r="AB5" s="58"/>
      <c r="AC5" s="58"/>
      <c r="AD5" s="58"/>
      <c r="AE5" s="58"/>
      <c r="AF5" s="58"/>
    </row>
    <row r="6" spans="1:33" ht="15.75" x14ac:dyDescent="0.25">
      <c r="A6" s="18" t="s">
        <v>130</v>
      </c>
      <c r="B6" s="5"/>
      <c r="C6" s="60" t="s">
        <v>71</v>
      </c>
      <c r="M6" s="60"/>
      <c r="P6" s="5"/>
      <c r="Q6" s="5"/>
    </row>
    <row r="7" spans="1:33" ht="15.75" x14ac:dyDescent="0.25">
      <c r="A7" s="61" t="s">
        <v>65</v>
      </c>
      <c r="C7" s="62">
        <v>45322</v>
      </c>
      <c r="D7" s="62">
        <v>45351</v>
      </c>
      <c r="E7" s="62">
        <v>45379</v>
      </c>
      <c r="F7" s="62">
        <v>45412</v>
      </c>
      <c r="G7" s="62">
        <v>45443</v>
      </c>
      <c r="H7" s="62">
        <v>45471</v>
      </c>
      <c r="I7" s="62">
        <v>45504</v>
      </c>
      <c r="J7" s="62">
        <v>45535</v>
      </c>
      <c r="K7" s="62">
        <v>45565</v>
      </c>
      <c r="L7" s="62">
        <v>45596</v>
      </c>
      <c r="M7" s="62">
        <v>45625</v>
      </c>
      <c r="N7" s="62">
        <v>45657</v>
      </c>
      <c r="O7" s="62">
        <v>45688</v>
      </c>
      <c r="P7" s="62">
        <v>45716</v>
      </c>
      <c r="Q7" s="62">
        <v>45747</v>
      </c>
      <c r="R7" s="62">
        <v>45777</v>
      </c>
      <c r="S7" s="62">
        <v>45807</v>
      </c>
      <c r="T7" s="62">
        <v>45838</v>
      </c>
      <c r="U7" s="62">
        <v>45869</v>
      </c>
      <c r="V7" s="62">
        <v>45898</v>
      </c>
      <c r="W7" s="62">
        <v>45930</v>
      </c>
      <c r="X7" s="62">
        <v>45961</v>
      </c>
      <c r="Y7" s="62">
        <v>45989</v>
      </c>
      <c r="Z7" s="62">
        <v>46022</v>
      </c>
      <c r="AA7" s="62">
        <v>46052</v>
      </c>
      <c r="AB7" s="62">
        <v>46080</v>
      </c>
      <c r="AC7" s="62">
        <v>46112</v>
      </c>
      <c r="AD7" s="62">
        <v>46142</v>
      </c>
      <c r="AE7" s="62">
        <v>46171</v>
      </c>
      <c r="AF7" s="62">
        <v>46203</v>
      </c>
    </row>
    <row r="8" spans="1:33" ht="4.5" customHeight="1" x14ac:dyDescent="0.25"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Q8" s="21"/>
      <c r="R8" s="9"/>
    </row>
    <row r="9" spans="1:33" ht="15.75" x14ac:dyDescent="0.25">
      <c r="A9" s="26" t="s">
        <v>37</v>
      </c>
      <c r="C9" s="63">
        <v>138138.70300000001</v>
      </c>
      <c r="D9" s="63">
        <v>206664.685</v>
      </c>
      <c r="E9" s="63">
        <v>292799.033</v>
      </c>
      <c r="F9" s="63">
        <v>239223.889</v>
      </c>
      <c r="G9" s="63">
        <v>237444.99799999999</v>
      </c>
      <c r="H9" s="63">
        <v>256480.44</v>
      </c>
      <c r="I9" s="63">
        <v>322661.81800000003</v>
      </c>
      <c r="J9" s="63">
        <v>352284.34</v>
      </c>
      <c r="K9" s="63">
        <v>317520.84700000001</v>
      </c>
      <c r="L9" s="63">
        <v>341947.51699999999</v>
      </c>
      <c r="M9" s="63">
        <v>308239.42700000003</v>
      </c>
      <c r="N9" s="63">
        <v>315543.538</v>
      </c>
      <c r="O9" s="63">
        <v>316386.85399999999</v>
      </c>
      <c r="P9" s="63">
        <v>285188.96299999999</v>
      </c>
      <c r="Q9" s="63">
        <v>274026.58399999997</v>
      </c>
      <c r="R9" s="63">
        <v>271971.36599999998</v>
      </c>
      <c r="S9" s="63">
        <v>269325.42</v>
      </c>
      <c r="T9" s="63">
        <v>223720.62599999999</v>
      </c>
      <c r="U9" s="63">
        <v>276077.20299999998</v>
      </c>
      <c r="V9" s="63">
        <v>272731.13400000002</v>
      </c>
      <c r="W9" s="63">
        <v>270517.66544999997</v>
      </c>
      <c r="X9" s="63">
        <v>260922.70303999999</v>
      </c>
      <c r="Y9" s="63">
        <v>271634.38592999912</v>
      </c>
      <c r="Z9" s="63">
        <v>253749.1382400002</v>
      </c>
      <c r="AA9" s="63">
        <v>254292.38094000123</v>
      </c>
      <c r="AB9" s="63">
        <v>271334.89291000023</v>
      </c>
      <c r="AC9" s="63">
        <v>259638.49026000011</v>
      </c>
      <c r="AD9" s="63">
        <v>258483.52372000142</v>
      </c>
      <c r="AE9" s="63">
        <v>257895.03119000039</v>
      </c>
      <c r="AF9" s="63">
        <v>239205.72034999976</v>
      </c>
      <c r="AG9" s="210"/>
    </row>
    <row r="10" spans="1:33" ht="3" customHeight="1" x14ac:dyDescent="0.25">
      <c r="A10" s="26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210"/>
    </row>
    <row r="11" spans="1:33" ht="15.75" x14ac:dyDescent="0.25">
      <c r="A11" s="26" t="s">
        <v>38</v>
      </c>
      <c r="C11" s="64">
        <v>17132.938999999998</v>
      </c>
      <c r="D11" s="64">
        <v>35899.218000000001</v>
      </c>
      <c r="E11" s="64">
        <v>46067.529999999992</v>
      </c>
      <c r="F11" s="64">
        <v>98848.898000000001</v>
      </c>
      <c r="G11" s="64">
        <v>92030.342000000004</v>
      </c>
      <c r="H11" s="64">
        <v>102102.33500000001</v>
      </c>
      <c r="I11" s="64">
        <v>122585.90999999999</v>
      </c>
      <c r="J11" s="64">
        <v>144668.48699999999</v>
      </c>
      <c r="K11" s="64">
        <v>170235.95600000001</v>
      </c>
      <c r="L11" s="64">
        <v>162474.84700000001</v>
      </c>
      <c r="M11" s="64">
        <v>182559.95799999998</v>
      </c>
      <c r="N11" s="64">
        <v>182031.73699999999</v>
      </c>
      <c r="O11" s="64">
        <v>201904.834</v>
      </c>
      <c r="P11" s="64">
        <v>234742.49299999996</v>
      </c>
      <c r="Q11" s="64">
        <v>239892.522</v>
      </c>
      <c r="R11" s="64">
        <v>239807.45499999996</v>
      </c>
      <c r="S11" s="64">
        <v>245580.17700000003</v>
      </c>
      <c r="T11" s="64">
        <v>287380.78300000005</v>
      </c>
      <c r="U11" s="64">
        <v>263237.94199999998</v>
      </c>
      <c r="V11" s="64">
        <v>248593.91399999999</v>
      </c>
      <c r="W11" s="64">
        <v>273565.51387000002</v>
      </c>
      <c r="X11" s="64">
        <v>265716.31495000003</v>
      </c>
      <c r="Y11" s="64">
        <v>268139.87553999998</v>
      </c>
      <c r="Z11" s="64">
        <v>271573.92289999989</v>
      </c>
      <c r="AA11" s="64">
        <v>257188.55365000007</v>
      </c>
      <c r="AB11" s="64">
        <v>251600.60686</v>
      </c>
      <c r="AC11" s="64">
        <v>261079.70479000005</v>
      </c>
      <c r="AD11" s="64">
        <v>260100.82932999975</v>
      </c>
      <c r="AE11" s="64">
        <v>258253.25675000006</v>
      </c>
      <c r="AF11" s="64">
        <v>264413.7398499999</v>
      </c>
      <c r="AG11" s="210"/>
    </row>
    <row r="12" spans="1:33" ht="15.75" x14ac:dyDescent="0.25">
      <c r="A12" s="65" t="s">
        <v>50</v>
      </c>
      <c r="B12" s="66"/>
      <c r="C12" s="63">
        <v>17132.938999999998</v>
      </c>
      <c r="D12" s="63">
        <v>19770.839</v>
      </c>
      <c r="E12" s="63">
        <v>28314.724999999999</v>
      </c>
      <c r="F12" s="63">
        <v>54275.735999999997</v>
      </c>
      <c r="G12" s="63">
        <v>39429.008000000002</v>
      </c>
      <c r="H12" s="63">
        <v>40433.277000000002</v>
      </c>
      <c r="I12" s="63">
        <v>42949.012999999999</v>
      </c>
      <c r="J12" s="63">
        <v>43336.22</v>
      </c>
      <c r="K12" s="63">
        <v>78116.179000000004</v>
      </c>
      <c r="L12" s="63">
        <v>53883.741999999998</v>
      </c>
      <c r="M12" s="63">
        <v>61603.597999999998</v>
      </c>
      <c r="N12" s="63">
        <v>56816.048999999999</v>
      </c>
      <c r="O12" s="63">
        <v>57400.01</v>
      </c>
      <c r="P12" s="63">
        <v>84346.074999999997</v>
      </c>
      <c r="Q12" s="63">
        <v>76274.434999999998</v>
      </c>
      <c r="R12" s="63">
        <v>66811.322</v>
      </c>
      <c r="S12" s="63">
        <v>65403.478999999999</v>
      </c>
      <c r="T12" s="63">
        <v>94121.107000000004</v>
      </c>
      <c r="U12" s="63">
        <v>69177.744000000006</v>
      </c>
      <c r="V12" s="63">
        <v>53036.987000000001</v>
      </c>
      <c r="W12" s="63">
        <v>71776.984580000004</v>
      </c>
      <c r="X12" s="63">
        <v>62230.853069999997</v>
      </c>
      <c r="Y12" s="63">
        <v>53439.104979999916</v>
      </c>
      <c r="Z12" s="63">
        <v>63292.901569999973</v>
      </c>
      <c r="AA12" s="63">
        <v>45065.723739999914</v>
      </c>
      <c r="AB12" s="63">
        <v>35830.651299999903</v>
      </c>
      <c r="AC12" s="63">
        <v>43317.522359999974</v>
      </c>
      <c r="AD12" s="63">
        <v>40392.608639999999</v>
      </c>
      <c r="AE12" s="63">
        <v>40093.829720000103</v>
      </c>
      <c r="AF12" s="63">
        <v>40330.972480000011</v>
      </c>
      <c r="AG12" s="210"/>
    </row>
    <row r="13" spans="1:33" ht="15.75" x14ac:dyDescent="0.25">
      <c r="A13" s="65" t="s">
        <v>49</v>
      </c>
      <c r="B13" s="66"/>
      <c r="C13" s="63">
        <v>0</v>
      </c>
      <c r="D13" s="63">
        <v>5968.6229999999996</v>
      </c>
      <c r="E13" s="63">
        <v>9674.2279999999992</v>
      </c>
      <c r="F13" s="63">
        <v>26812.011999999999</v>
      </c>
      <c r="G13" s="63">
        <v>21076.763999999999</v>
      </c>
      <c r="H13" s="63">
        <v>17633.248</v>
      </c>
      <c r="I13" s="63">
        <v>27100.465</v>
      </c>
      <c r="J13" s="63">
        <v>29925.850999999999</v>
      </c>
      <c r="K13" s="63">
        <v>22194.59</v>
      </c>
      <c r="L13" s="63">
        <v>26972.928</v>
      </c>
      <c r="M13" s="63">
        <v>26482.474999999999</v>
      </c>
      <c r="N13" s="63">
        <v>26297.453000000001</v>
      </c>
      <c r="O13" s="63">
        <v>29845.563999999998</v>
      </c>
      <c r="P13" s="63">
        <v>30307.352999999999</v>
      </c>
      <c r="Q13" s="63">
        <v>26327.182000000001</v>
      </c>
      <c r="R13" s="63">
        <v>30353.391</v>
      </c>
      <c r="S13" s="63">
        <v>31090.762999999999</v>
      </c>
      <c r="T13" s="63">
        <v>30681.81</v>
      </c>
      <c r="U13" s="63">
        <v>27780.401999999998</v>
      </c>
      <c r="V13" s="63">
        <v>27430.329000000002</v>
      </c>
      <c r="W13" s="63">
        <v>34816.790780000003</v>
      </c>
      <c r="X13" s="63">
        <v>27310.373010000003</v>
      </c>
      <c r="Y13" s="63">
        <v>34358.135790000058</v>
      </c>
      <c r="Z13" s="63">
        <v>34094.170500000007</v>
      </c>
      <c r="AA13" s="63">
        <v>31016.71955000002</v>
      </c>
      <c r="AB13" s="63">
        <v>32594.835240000029</v>
      </c>
      <c r="AC13" s="63">
        <v>36741.816979999996</v>
      </c>
      <c r="AD13" s="63">
        <v>30793.033979999971</v>
      </c>
      <c r="AE13" s="63">
        <v>27613.598669999992</v>
      </c>
      <c r="AF13" s="63">
        <v>30397.11516000003</v>
      </c>
      <c r="AG13" s="210"/>
    </row>
    <row r="14" spans="1:33" ht="15.75" x14ac:dyDescent="0.25">
      <c r="A14" s="67" t="s">
        <v>39</v>
      </c>
      <c r="B14" s="66"/>
      <c r="C14" s="63">
        <v>0</v>
      </c>
      <c r="D14" s="63">
        <v>10159.755999999999</v>
      </c>
      <c r="E14" s="63">
        <v>7261.38</v>
      </c>
      <c r="F14" s="63">
        <v>11284.963</v>
      </c>
      <c r="G14" s="63">
        <v>18787.038</v>
      </c>
      <c r="H14" s="63">
        <v>22759.183000000001</v>
      </c>
      <c r="I14" s="63">
        <v>18557.431</v>
      </c>
      <c r="J14" s="63">
        <v>30683.898000000001</v>
      </c>
      <c r="K14" s="63">
        <v>24897.67</v>
      </c>
      <c r="L14" s="63">
        <v>28675.51</v>
      </c>
      <c r="M14" s="63">
        <v>31015.782999999999</v>
      </c>
      <c r="N14" s="63">
        <v>24095.023000000001</v>
      </c>
      <c r="O14" s="63">
        <v>30774.156999999999</v>
      </c>
      <c r="P14" s="63">
        <v>29763.91</v>
      </c>
      <c r="Q14" s="63">
        <v>37090.154000000002</v>
      </c>
      <c r="R14" s="63">
        <v>34234.059000000001</v>
      </c>
      <c r="S14" s="63">
        <v>31783.781999999999</v>
      </c>
      <c r="T14" s="63">
        <v>34874.548999999999</v>
      </c>
      <c r="U14" s="63">
        <v>32501.489000000001</v>
      </c>
      <c r="V14" s="63">
        <v>30865.841</v>
      </c>
      <c r="W14" s="63">
        <v>24411.388009999999</v>
      </c>
      <c r="X14" s="63">
        <v>32051.111339999999</v>
      </c>
      <c r="Y14" s="63">
        <v>33834.375659999954</v>
      </c>
      <c r="Z14" s="63">
        <v>24127.506209999985</v>
      </c>
      <c r="AA14" s="63">
        <v>29013.244049999998</v>
      </c>
      <c r="AB14" s="63">
        <v>30251.785720000007</v>
      </c>
      <c r="AC14" s="63">
        <v>22604.106100000005</v>
      </c>
      <c r="AD14" s="63">
        <v>28533.564969999981</v>
      </c>
      <c r="AE14" s="63">
        <v>26479.264339999983</v>
      </c>
      <c r="AF14" s="63">
        <v>24516.76629000004</v>
      </c>
      <c r="AG14" s="210"/>
    </row>
    <row r="15" spans="1:33" ht="15.75" x14ac:dyDescent="0.25">
      <c r="A15" s="65" t="s">
        <v>40</v>
      </c>
      <c r="B15" s="66"/>
      <c r="C15" s="63">
        <v>0</v>
      </c>
      <c r="D15" s="63">
        <v>0</v>
      </c>
      <c r="E15" s="63">
        <v>817.197</v>
      </c>
      <c r="F15" s="63">
        <v>5396.14</v>
      </c>
      <c r="G15" s="63">
        <v>6821.7449999999999</v>
      </c>
      <c r="H15" s="63">
        <v>9402.9680000000008</v>
      </c>
      <c r="I15" s="63">
        <v>13146.41</v>
      </c>
      <c r="J15" s="63">
        <v>10029.416999999999</v>
      </c>
      <c r="K15" s="63">
        <v>8860.77</v>
      </c>
      <c r="L15" s="63">
        <v>11931.674000000001</v>
      </c>
      <c r="M15" s="63">
        <v>14242.645</v>
      </c>
      <c r="N15" s="63">
        <v>14872.659</v>
      </c>
      <c r="O15" s="63">
        <v>12653.22</v>
      </c>
      <c r="P15" s="63">
        <v>12144.087</v>
      </c>
      <c r="Q15" s="63">
        <v>13257.861000000001</v>
      </c>
      <c r="R15" s="63">
        <v>15565.313</v>
      </c>
      <c r="S15" s="63">
        <v>15452.402</v>
      </c>
      <c r="T15" s="63">
        <v>15833.868</v>
      </c>
      <c r="U15" s="63">
        <v>13897.679</v>
      </c>
      <c r="V15" s="63">
        <v>13257.388999999999</v>
      </c>
      <c r="W15" s="63">
        <v>13037.412060000001</v>
      </c>
      <c r="X15" s="63">
        <v>11356.26276</v>
      </c>
      <c r="Y15" s="63">
        <v>12196.491870000005</v>
      </c>
      <c r="Z15" s="63">
        <v>12416.636179999992</v>
      </c>
      <c r="AA15" s="63">
        <v>11378.070429999998</v>
      </c>
      <c r="AB15" s="63">
        <v>10755.908149999999</v>
      </c>
      <c r="AC15" s="63">
        <v>13680.917809999999</v>
      </c>
      <c r="AD15" s="63">
        <v>10372.866880000005</v>
      </c>
      <c r="AE15" s="63">
        <v>11038.60680999999</v>
      </c>
      <c r="AF15" s="63">
        <v>13855.007139999991</v>
      </c>
      <c r="AG15" s="210"/>
    </row>
    <row r="16" spans="1:33" ht="15.75" x14ac:dyDescent="0.25">
      <c r="A16" s="65" t="s">
        <v>41</v>
      </c>
      <c r="B16" s="66"/>
      <c r="C16" s="63">
        <v>0</v>
      </c>
      <c r="D16" s="63">
        <v>0</v>
      </c>
      <c r="E16" s="63">
        <v>0</v>
      </c>
      <c r="F16" s="63">
        <v>1080.047</v>
      </c>
      <c r="G16" s="63">
        <v>4941.3500000000004</v>
      </c>
      <c r="H16" s="63">
        <v>6713.1530000000002</v>
      </c>
      <c r="I16" s="63">
        <v>8388.9189999999999</v>
      </c>
      <c r="J16" s="63">
        <v>10544.225</v>
      </c>
      <c r="K16" s="63">
        <v>7135.5320000000002</v>
      </c>
      <c r="L16" s="63">
        <v>6434.0959999999995</v>
      </c>
      <c r="M16" s="63">
        <v>10036.32</v>
      </c>
      <c r="N16" s="63">
        <v>13121.183000000001</v>
      </c>
      <c r="O16" s="63">
        <v>12033.498</v>
      </c>
      <c r="P16" s="63">
        <v>9936.4330000000009</v>
      </c>
      <c r="Q16" s="63">
        <v>11655.96</v>
      </c>
      <c r="R16" s="63">
        <v>8998.1190000000006</v>
      </c>
      <c r="S16" s="63">
        <v>10709.045</v>
      </c>
      <c r="T16" s="63">
        <v>12039.646000000001</v>
      </c>
      <c r="U16" s="63">
        <v>10538.517</v>
      </c>
      <c r="V16" s="63">
        <v>9078.0290000000005</v>
      </c>
      <c r="W16" s="63">
        <v>8379.0918299999994</v>
      </c>
      <c r="X16" s="63">
        <v>8598.0491300000012</v>
      </c>
      <c r="Y16" s="63">
        <v>7971.481960000001</v>
      </c>
      <c r="Z16" s="63">
        <v>9812.7985600000011</v>
      </c>
      <c r="AA16" s="63">
        <v>7573.2752499999988</v>
      </c>
      <c r="AB16" s="63">
        <v>8709.4045200000073</v>
      </c>
      <c r="AC16" s="63">
        <v>9596.5038599999916</v>
      </c>
      <c r="AD16" s="63">
        <v>10221.716349999992</v>
      </c>
      <c r="AE16" s="63">
        <v>8543.043740000001</v>
      </c>
      <c r="AF16" s="63">
        <v>9318.1626200000046</v>
      </c>
      <c r="AG16" s="210"/>
    </row>
    <row r="17" spans="1:33" ht="15.75" x14ac:dyDescent="0.25">
      <c r="A17" s="65" t="s">
        <v>42</v>
      </c>
      <c r="B17" s="66"/>
      <c r="C17" s="63">
        <v>0</v>
      </c>
      <c r="D17" s="63">
        <v>0</v>
      </c>
      <c r="E17" s="63">
        <v>0</v>
      </c>
      <c r="F17" s="63">
        <v>0</v>
      </c>
      <c r="G17" s="63">
        <v>974.43700000000001</v>
      </c>
      <c r="H17" s="63">
        <v>4452.0450000000001</v>
      </c>
      <c r="I17" s="63">
        <v>6816.8739999999998</v>
      </c>
      <c r="J17" s="63">
        <v>7898.9409999999998</v>
      </c>
      <c r="K17" s="63">
        <v>8452.4689999999991</v>
      </c>
      <c r="L17" s="63">
        <v>6188.3010000000004</v>
      </c>
      <c r="M17" s="63">
        <v>5495.13</v>
      </c>
      <c r="N17" s="63">
        <v>8550.2289999999994</v>
      </c>
      <c r="O17" s="63">
        <v>12027.38</v>
      </c>
      <c r="P17" s="63">
        <v>11459.518</v>
      </c>
      <c r="Q17" s="63">
        <v>8863.2189999999991</v>
      </c>
      <c r="R17" s="63">
        <v>10197.655000000001</v>
      </c>
      <c r="S17" s="63">
        <v>8157.9960000000001</v>
      </c>
      <c r="T17" s="63">
        <v>9845.6020000000008</v>
      </c>
      <c r="U17" s="63">
        <v>10592.137000000001</v>
      </c>
      <c r="V17" s="63">
        <v>8855.1859999999997</v>
      </c>
      <c r="W17" s="63">
        <v>8462.4456599999994</v>
      </c>
      <c r="X17" s="63">
        <v>6858.04385</v>
      </c>
      <c r="Y17" s="63">
        <v>7501.6817999999976</v>
      </c>
      <c r="Z17" s="63">
        <v>6701.8794100000077</v>
      </c>
      <c r="AA17" s="63">
        <v>8466.6003799999926</v>
      </c>
      <c r="AB17" s="63">
        <v>6980.6884399999972</v>
      </c>
      <c r="AC17" s="63">
        <v>7365.5606599999983</v>
      </c>
      <c r="AD17" s="63">
        <v>8791.5892400000048</v>
      </c>
      <c r="AE17" s="63">
        <v>9445.3852000000006</v>
      </c>
      <c r="AF17" s="63">
        <v>7111.3500199999989</v>
      </c>
      <c r="AG17" s="210"/>
    </row>
    <row r="18" spans="1:33" ht="15.75" x14ac:dyDescent="0.25">
      <c r="A18" s="65" t="s">
        <v>43</v>
      </c>
      <c r="B18" s="66"/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708.46100000000001</v>
      </c>
      <c r="I18" s="63">
        <v>4534.8860000000004</v>
      </c>
      <c r="J18" s="63">
        <v>6588.7079999999996</v>
      </c>
      <c r="K18" s="63">
        <v>8528.2810000000009</v>
      </c>
      <c r="L18" s="63">
        <v>7696.9880000000003</v>
      </c>
      <c r="M18" s="63">
        <v>5486.0360000000001</v>
      </c>
      <c r="N18" s="63">
        <v>5547.7110000000002</v>
      </c>
      <c r="O18" s="63">
        <v>9595.1209999999992</v>
      </c>
      <c r="P18" s="63">
        <v>11325.028</v>
      </c>
      <c r="Q18" s="63">
        <v>10516.671</v>
      </c>
      <c r="R18" s="63">
        <v>8316.3709999999992</v>
      </c>
      <c r="S18" s="63">
        <v>9937.1</v>
      </c>
      <c r="T18" s="63">
        <v>7722.7849999999999</v>
      </c>
      <c r="U18" s="63">
        <v>9410.5820000000003</v>
      </c>
      <c r="V18" s="63">
        <v>9732.5949999999993</v>
      </c>
      <c r="W18" s="63">
        <v>8018.1030700000001</v>
      </c>
      <c r="X18" s="63">
        <v>7698.0185099999999</v>
      </c>
      <c r="Y18" s="63">
        <v>6947.19092</v>
      </c>
      <c r="Z18" s="63">
        <v>6458.4808700000012</v>
      </c>
      <c r="AA18" s="63">
        <v>6080.186889999999</v>
      </c>
      <c r="AB18" s="63">
        <v>8122.69398</v>
      </c>
      <c r="AC18" s="63">
        <v>6330.5468999999985</v>
      </c>
      <c r="AD18" s="63">
        <v>6750.5200199999945</v>
      </c>
      <c r="AE18" s="63">
        <v>8017.9811499999951</v>
      </c>
      <c r="AF18" s="63">
        <v>9110.0703599999997</v>
      </c>
      <c r="AG18" s="210"/>
    </row>
    <row r="19" spans="1:33" ht="15.75" x14ac:dyDescent="0.25">
      <c r="A19" s="65" t="s">
        <v>44</v>
      </c>
      <c r="B19" s="66"/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1091.912</v>
      </c>
      <c r="J19" s="63">
        <v>4558.08</v>
      </c>
      <c r="K19" s="63">
        <v>6478.6180000000004</v>
      </c>
      <c r="L19" s="63">
        <v>8496.143</v>
      </c>
      <c r="M19" s="63">
        <v>7772.8069999999998</v>
      </c>
      <c r="N19" s="63">
        <v>5526.3540000000003</v>
      </c>
      <c r="O19" s="63">
        <v>5764.3180000000002</v>
      </c>
      <c r="P19" s="63">
        <v>8962.1939999999995</v>
      </c>
      <c r="Q19" s="63">
        <v>11766.118</v>
      </c>
      <c r="R19" s="63">
        <v>10411.186</v>
      </c>
      <c r="S19" s="63">
        <v>8260.2309999999998</v>
      </c>
      <c r="T19" s="63">
        <v>8191.1790000000001</v>
      </c>
      <c r="U19" s="63">
        <v>7138.7340000000004</v>
      </c>
      <c r="V19" s="63">
        <v>8834.1669999999995</v>
      </c>
      <c r="W19" s="63">
        <v>10043.115760000001</v>
      </c>
      <c r="X19" s="63">
        <v>8073.8065800000004</v>
      </c>
      <c r="Y19" s="63">
        <v>6440.8352700000032</v>
      </c>
      <c r="Z19" s="63">
        <v>6012.4720299999981</v>
      </c>
      <c r="AA19" s="63">
        <v>5989.5573099999983</v>
      </c>
      <c r="AB19" s="63">
        <v>5401.466779999997</v>
      </c>
      <c r="AC19" s="63">
        <v>7559.2103699999998</v>
      </c>
      <c r="AD19" s="63">
        <v>5973.60952</v>
      </c>
      <c r="AE19" s="63">
        <v>6717.6964900000048</v>
      </c>
      <c r="AF19" s="63">
        <v>6969.4557900000027</v>
      </c>
      <c r="AG19" s="210"/>
    </row>
    <row r="20" spans="1:33" ht="15.75" x14ac:dyDescent="0.25">
      <c r="A20" s="65" t="s">
        <v>45</v>
      </c>
      <c r="B20" s="66"/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1103.1469999999999</v>
      </c>
      <c r="K20" s="63">
        <v>5571.8469999999998</v>
      </c>
      <c r="L20" s="63">
        <v>12195.465</v>
      </c>
      <c r="M20" s="63">
        <v>20425.164000000001</v>
      </c>
      <c r="N20" s="63">
        <v>27205.076000000001</v>
      </c>
      <c r="O20" s="63">
        <v>31811.565999999999</v>
      </c>
      <c r="P20" s="63">
        <v>36497.894999999997</v>
      </c>
      <c r="Q20" s="63">
        <v>44140.921999999999</v>
      </c>
      <c r="R20" s="63">
        <v>54920.038999999997</v>
      </c>
      <c r="S20" s="63">
        <v>64785.379000000001</v>
      </c>
      <c r="T20" s="63">
        <v>74070.236999999994</v>
      </c>
      <c r="U20" s="63">
        <v>82200.657999999996</v>
      </c>
      <c r="V20" s="63">
        <v>87503.391000000003</v>
      </c>
      <c r="W20" s="63">
        <v>94620.182119999998</v>
      </c>
      <c r="X20" s="63">
        <v>101539.79670000001</v>
      </c>
      <c r="Y20" s="63">
        <v>105450.57729000003</v>
      </c>
      <c r="Z20" s="63">
        <v>108657.07756999994</v>
      </c>
      <c r="AA20" s="63">
        <v>112605.17605000017</v>
      </c>
      <c r="AB20" s="63">
        <v>112953.17273000003</v>
      </c>
      <c r="AC20" s="63">
        <v>113883.51975000009</v>
      </c>
      <c r="AD20" s="63">
        <v>118271.31972999983</v>
      </c>
      <c r="AE20" s="63">
        <v>120303.85063000002</v>
      </c>
      <c r="AF20" s="63">
        <v>122804.8399899998</v>
      </c>
      <c r="AG20" s="210"/>
    </row>
    <row r="21" spans="1:33" ht="5.45" customHeight="1" x14ac:dyDescent="0.25">
      <c r="A21" s="26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5"/>
      <c r="Q21" s="5"/>
      <c r="X21" s="190"/>
      <c r="Y21" s="190"/>
      <c r="Z21" s="190"/>
      <c r="AA21" s="190"/>
      <c r="AB21" s="190"/>
      <c r="AC21" s="190"/>
      <c r="AD21" s="190"/>
      <c r="AE21" s="190"/>
      <c r="AF21" s="190"/>
      <c r="AG21" s="210"/>
    </row>
    <row r="22" spans="1:33" ht="16.5" thickBot="1" x14ac:dyDescent="0.3">
      <c r="A22" s="26" t="s">
        <v>48</v>
      </c>
      <c r="C22" s="68">
        <v>155271.64199999999</v>
      </c>
      <c r="D22" s="68">
        <v>242563.90299999999</v>
      </c>
      <c r="E22" s="68">
        <v>338866.56299999997</v>
      </c>
      <c r="F22" s="68">
        <v>338072.78700000001</v>
      </c>
      <c r="G22" s="68">
        <v>329475.33999999997</v>
      </c>
      <c r="H22" s="68">
        <v>358582.77500000002</v>
      </c>
      <c r="I22" s="68">
        <v>445247.728</v>
      </c>
      <c r="J22" s="68">
        <v>496952.82700000005</v>
      </c>
      <c r="K22" s="68">
        <v>487756.80300000001</v>
      </c>
      <c r="L22" s="68">
        <v>504422.364</v>
      </c>
      <c r="M22" s="68">
        <v>490799.38500000001</v>
      </c>
      <c r="N22" s="68">
        <v>497575.27500000002</v>
      </c>
      <c r="O22" s="68">
        <v>518291.68799999997</v>
      </c>
      <c r="P22" s="68">
        <v>519931.45599999995</v>
      </c>
      <c r="Q22" s="68">
        <v>513919.10599999997</v>
      </c>
      <c r="R22" s="68">
        <v>511778.82099999994</v>
      </c>
      <c r="S22" s="68">
        <v>514905.59700000001</v>
      </c>
      <c r="T22" s="68">
        <v>511101.40900000004</v>
      </c>
      <c r="U22" s="68">
        <v>539315.14500000002</v>
      </c>
      <c r="V22" s="68">
        <v>521325.04800000001</v>
      </c>
      <c r="W22" s="68">
        <v>544083.17932</v>
      </c>
      <c r="X22" s="68">
        <v>526639.01799000008</v>
      </c>
      <c r="Y22" s="68">
        <v>539774.2614699991</v>
      </c>
      <c r="Z22" s="68">
        <v>525323.06114000012</v>
      </c>
      <c r="AA22" s="68">
        <v>511480.9345900013</v>
      </c>
      <c r="AB22" s="68">
        <v>522935.49977000023</v>
      </c>
      <c r="AC22" s="68">
        <v>520718.19505000015</v>
      </c>
      <c r="AD22" s="68">
        <v>518584.3530500012</v>
      </c>
      <c r="AE22" s="68">
        <v>516148.28794000042</v>
      </c>
      <c r="AF22" s="68">
        <v>503619.46019999962</v>
      </c>
      <c r="AG22" s="210"/>
    </row>
    <row r="23" spans="1:33" ht="16.5" thickTop="1" x14ac:dyDescent="0.25">
      <c r="A23" s="187" t="s">
        <v>138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</row>
    <row r="24" spans="1:33" ht="15.75" x14ac:dyDescent="0.25">
      <c r="A24" s="33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28"/>
      <c r="N24" s="5"/>
      <c r="O24" s="5"/>
    </row>
    <row r="25" spans="1:33" ht="15.75" x14ac:dyDescent="0.25">
      <c r="A25" s="18" t="s">
        <v>131</v>
      </c>
      <c r="C25" s="60" t="s">
        <v>71</v>
      </c>
      <c r="M25" s="60"/>
    </row>
    <row r="26" spans="1:33" ht="15.75" x14ac:dyDescent="0.25">
      <c r="A26" s="61" t="s">
        <v>66</v>
      </c>
      <c r="C26" s="62">
        <v>45322</v>
      </c>
      <c r="D26" s="62">
        <v>45351</v>
      </c>
      <c r="E26" s="62">
        <v>45379</v>
      </c>
      <c r="F26" s="62">
        <v>45412</v>
      </c>
      <c r="G26" s="62">
        <v>45443</v>
      </c>
      <c r="H26" s="62">
        <v>45471</v>
      </c>
      <c r="I26" s="62">
        <v>45504</v>
      </c>
      <c r="J26" s="62">
        <v>45535</v>
      </c>
      <c r="K26" s="62">
        <v>45565</v>
      </c>
      <c r="L26" s="62">
        <v>45596</v>
      </c>
      <c r="M26" s="62">
        <v>45625</v>
      </c>
      <c r="N26" s="62">
        <v>45657</v>
      </c>
      <c r="O26" s="62">
        <v>45688</v>
      </c>
      <c r="P26" s="62">
        <v>45716</v>
      </c>
      <c r="Q26" s="62">
        <v>45747</v>
      </c>
      <c r="R26" s="62">
        <v>45777</v>
      </c>
      <c r="S26" s="62">
        <v>45807</v>
      </c>
      <c r="T26" s="62">
        <v>45838</v>
      </c>
      <c r="U26" s="62">
        <v>45869</v>
      </c>
      <c r="V26" s="62">
        <v>45898</v>
      </c>
      <c r="W26" s="62">
        <v>45930</v>
      </c>
      <c r="X26" s="62">
        <v>45961</v>
      </c>
      <c r="Y26" s="62">
        <v>45989</v>
      </c>
      <c r="Z26" s="62">
        <v>46022</v>
      </c>
      <c r="AA26" s="62">
        <v>46052</v>
      </c>
      <c r="AB26" s="62">
        <v>46080</v>
      </c>
      <c r="AC26" s="62">
        <v>46112</v>
      </c>
      <c r="AD26" s="62">
        <v>46142</v>
      </c>
      <c r="AE26" s="62">
        <v>46171</v>
      </c>
      <c r="AF26" s="62">
        <v>46203</v>
      </c>
    </row>
    <row r="27" spans="1:33" ht="5.45" customHeight="1" x14ac:dyDescent="0.25">
      <c r="A27" s="26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</row>
    <row r="28" spans="1:33" ht="15.75" x14ac:dyDescent="0.25">
      <c r="A28" s="26" t="s">
        <v>37</v>
      </c>
      <c r="C28" s="72">
        <v>0.88965828673338831</v>
      </c>
      <c r="D28" s="72">
        <v>0.85200098796233503</v>
      </c>
      <c r="E28" s="72">
        <v>0.8640540701562226</v>
      </c>
      <c r="F28" s="72">
        <v>0.70761060398511155</v>
      </c>
      <c r="G28" s="72">
        <v>0.72067608458951748</v>
      </c>
      <c r="H28" s="72">
        <v>0.71526146229416621</v>
      </c>
      <c r="I28" s="72">
        <v>0.72467931380438178</v>
      </c>
      <c r="J28" s="72">
        <v>0.70888889419679257</v>
      </c>
      <c r="K28" s="72">
        <v>0.6509818931218474</v>
      </c>
      <c r="L28" s="72">
        <v>0.6778991999648929</v>
      </c>
      <c r="M28" s="72">
        <v>0.62803547930281134</v>
      </c>
      <c r="N28" s="72">
        <v>0.63416241492304859</v>
      </c>
      <c r="O28" s="72">
        <v>0.61044169012411409</v>
      </c>
      <c r="P28" s="72">
        <v>0.54851261586296485</v>
      </c>
      <c r="Q28" s="72">
        <v>0.53320956703252043</v>
      </c>
      <c r="R28" s="72">
        <v>0.53142364404329268</v>
      </c>
      <c r="S28" s="72">
        <v>0.5230578606431423</v>
      </c>
      <c r="T28" s="72">
        <v>0.43772257728211422</v>
      </c>
      <c r="U28" s="72">
        <v>0.51190330099111159</v>
      </c>
      <c r="V28" s="72">
        <v>0.5231498755839562</v>
      </c>
      <c r="W28" s="72">
        <v>0.49719909699854231</v>
      </c>
      <c r="X28" s="72">
        <v>0.49544886369386792</v>
      </c>
      <c r="Y28" s="72">
        <v>0.50323701095017237</v>
      </c>
      <c r="Z28" s="72">
        <v>0.48303445443522097</v>
      </c>
      <c r="AA28" s="72">
        <v>0.49716883610498563</v>
      </c>
      <c r="AB28" s="72">
        <v>0.51886875729289739</v>
      </c>
      <c r="AC28" s="72">
        <v>0.4986161281248665</v>
      </c>
      <c r="AD28" s="72">
        <v>0.49844065328958892</v>
      </c>
      <c r="AE28" s="72">
        <v>0.49965298193525998</v>
      </c>
      <c r="AF28" s="72">
        <v>0.47497314789028466</v>
      </c>
    </row>
    <row r="29" spans="1:33" ht="5.45" customHeight="1" x14ac:dyDescent="0.25">
      <c r="A29" s="26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</row>
    <row r="30" spans="1:33" ht="15.75" x14ac:dyDescent="0.25">
      <c r="A30" s="26" t="s">
        <v>38</v>
      </c>
      <c r="C30" s="71">
        <v>0.11034171326661181</v>
      </c>
      <c r="D30" s="71">
        <v>0.14799901203766497</v>
      </c>
      <c r="E30" s="71">
        <v>0.13594592984377749</v>
      </c>
      <c r="F30" s="71">
        <v>0.29238939601488834</v>
      </c>
      <c r="G30" s="71">
        <v>0.27932391541048263</v>
      </c>
      <c r="H30" s="71">
        <v>0.28473853770583374</v>
      </c>
      <c r="I30" s="71">
        <v>0.27532068619561828</v>
      </c>
      <c r="J30" s="71">
        <v>0.29111110580320732</v>
      </c>
      <c r="K30" s="71">
        <v>0.34901810687815255</v>
      </c>
      <c r="L30" s="71">
        <v>0.32210080003510705</v>
      </c>
      <c r="M30" s="71">
        <v>0.37196452069718872</v>
      </c>
      <c r="N30" s="71">
        <v>0.36583758507695147</v>
      </c>
      <c r="O30" s="71">
        <v>0.38955830987588597</v>
      </c>
      <c r="P30" s="71">
        <v>0.45148738413703515</v>
      </c>
      <c r="Q30" s="71">
        <v>0.46679043296747963</v>
      </c>
      <c r="R30" s="71">
        <v>0.46857635595670744</v>
      </c>
      <c r="S30" s="71">
        <v>0.4769421393568577</v>
      </c>
      <c r="T30" s="71">
        <v>0.56227742271788572</v>
      </c>
      <c r="U30" s="71">
        <v>0.48809669900888841</v>
      </c>
      <c r="V30" s="71">
        <v>0.47685012441604391</v>
      </c>
      <c r="W30" s="71">
        <v>0.50280090300145763</v>
      </c>
      <c r="X30" s="71">
        <v>0.50455113630613191</v>
      </c>
      <c r="Y30" s="71">
        <v>0.49676298904982763</v>
      </c>
      <c r="Z30" s="71">
        <v>0.51696554556477892</v>
      </c>
      <c r="AA30" s="71">
        <v>0.50283116389501437</v>
      </c>
      <c r="AB30" s="71">
        <v>0.48113124270710261</v>
      </c>
      <c r="AC30" s="71">
        <v>0.50138387187513356</v>
      </c>
      <c r="AD30" s="71">
        <v>0.50155934671041102</v>
      </c>
      <c r="AE30" s="71">
        <v>0.50034701806474013</v>
      </c>
      <c r="AF30" s="71">
        <v>0.52502685210971534</v>
      </c>
    </row>
    <row r="31" spans="1:33" ht="15.75" x14ac:dyDescent="0.25">
      <c r="A31" s="65" t="s">
        <v>50</v>
      </c>
      <c r="C31" s="72">
        <v>0.11034171326661181</v>
      </c>
      <c r="D31" s="72">
        <v>8.1507754267954702E-2</v>
      </c>
      <c r="E31" s="72">
        <v>8.3557152258778633E-2</v>
      </c>
      <c r="F31" s="72">
        <v>0.16054452794510193</v>
      </c>
      <c r="G31" s="72">
        <v>0.11967210656797564</v>
      </c>
      <c r="H31" s="72">
        <v>0.11275855902448187</v>
      </c>
      <c r="I31" s="72">
        <v>9.646093691015982E-2</v>
      </c>
      <c r="J31" s="72">
        <v>8.7203890682364504E-2</v>
      </c>
      <c r="K31" s="72">
        <v>0.16015395073843799</v>
      </c>
      <c r="L31" s="72">
        <v>0.10682266656995407</v>
      </c>
      <c r="M31" s="72">
        <v>0.12551686062116804</v>
      </c>
      <c r="N31" s="72">
        <v>0.11418583650483838</v>
      </c>
      <c r="O31" s="72">
        <v>0.11074846718359875</v>
      </c>
      <c r="P31" s="72">
        <v>0.16222537418470792</v>
      </c>
      <c r="Q31" s="72">
        <v>0.1484172005078169</v>
      </c>
      <c r="R31" s="72">
        <v>0.13054725842201276</v>
      </c>
      <c r="S31" s="72">
        <v>0.12702033029172918</v>
      </c>
      <c r="T31" s="72">
        <v>0.18415348763008399</v>
      </c>
      <c r="U31" s="72">
        <v>0.12826961126782377</v>
      </c>
      <c r="V31" s="72">
        <v>0.10173496785445076</v>
      </c>
      <c r="W31" s="72">
        <v>0.13192281494478017</v>
      </c>
      <c r="X31" s="72">
        <v>0.11816605102203355</v>
      </c>
      <c r="Y31" s="72">
        <v>9.9002692041050736E-2</v>
      </c>
      <c r="Z31" s="72">
        <v>0.12048376751755094</v>
      </c>
      <c r="AA31" s="72">
        <v>8.8108315857607103E-2</v>
      </c>
      <c r="AB31" s="72">
        <v>6.8518299705717239E-2</v>
      </c>
      <c r="AC31" s="72">
        <v>8.3188032935627612E-2</v>
      </c>
      <c r="AD31" s="72">
        <v>7.7890141502409346E-2</v>
      </c>
      <c r="AE31" s="72">
        <v>7.7678897047239265E-2</v>
      </c>
      <c r="AF31" s="72">
        <v>8.0082236027939818E-2</v>
      </c>
    </row>
    <row r="32" spans="1:33" ht="15.75" x14ac:dyDescent="0.25">
      <c r="A32" s="65" t="s">
        <v>49</v>
      </c>
      <c r="C32" s="72">
        <v>0</v>
      </c>
      <c r="D32" s="72">
        <v>2.4606394134414962E-2</v>
      </c>
      <c r="E32" s="72">
        <v>2.8548783079550992E-2</v>
      </c>
      <c r="F32" s="72">
        <v>7.9308400530918796E-2</v>
      </c>
      <c r="G32" s="72">
        <v>6.3970687457216069E-2</v>
      </c>
      <c r="H32" s="72">
        <v>4.9174832784424735E-2</v>
      </c>
      <c r="I32" s="72">
        <v>6.0866037703846521E-2</v>
      </c>
      <c r="J32" s="72">
        <v>6.0218695566450604E-2</v>
      </c>
      <c r="K32" s="72">
        <v>4.5503394034670186E-2</v>
      </c>
      <c r="L32" s="72">
        <v>5.3472902720070513E-2</v>
      </c>
      <c r="M32" s="72">
        <v>5.3957840635843496E-2</v>
      </c>
      <c r="N32" s="72">
        <v>5.2851205277432645E-2</v>
      </c>
      <c r="O32" s="72">
        <v>5.7584492846429754E-2</v>
      </c>
      <c r="P32" s="72">
        <v>5.8291054811655793E-2</v>
      </c>
      <c r="Q32" s="72">
        <v>5.1228260815039638E-2</v>
      </c>
      <c r="R32" s="72">
        <v>5.9309587959678389E-2</v>
      </c>
      <c r="S32" s="72">
        <v>6.0381481928230035E-2</v>
      </c>
      <c r="T32" s="72">
        <v>6.0030767788394022E-2</v>
      </c>
      <c r="U32" s="72">
        <v>5.1510517102203751E-2</v>
      </c>
      <c r="V32" s="72">
        <v>5.2616556801237759E-2</v>
      </c>
      <c r="W32" s="72">
        <v>6.3991669111172184E-2</v>
      </c>
      <c r="X32" s="72">
        <v>5.1857861033985479E-2</v>
      </c>
      <c r="Y32" s="72">
        <v>6.3652786437853701E-2</v>
      </c>
      <c r="Z32" s="72">
        <v>6.4901339807950695E-2</v>
      </c>
      <c r="AA32" s="72">
        <v>6.0641008202706036E-2</v>
      </c>
      <c r="AB32" s="72">
        <v>6.2330507786019562E-2</v>
      </c>
      <c r="AC32" s="72">
        <v>7.0559886958572654E-2</v>
      </c>
      <c r="AD32" s="72">
        <v>5.9379026379978245E-2</v>
      </c>
      <c r="AE32" s="72">
        <v>5.3499351475539393E-2</v>
      </c>
      <c r="AF32" s="72">
        <v>6.035730856772014E-2</v>
      </c>
    </row>
    <row r="33" spans="1:33" ht="15.75" x14ac:dyDescent="0.25">
      <c r="A33" s="67" t="s">
        <v>39</v>
      </c>
      <c r="C33" s="72">
        <v>0</v>
      </c>
      <c r="D33" s="72">
        <v>4.1884863635295311E-2</v>
      </c>
      <c r="E33" s="72">
        <v>2.1428434649068639E-2</v>
      </c>
      <c r="F33" s="72">
        <v>3.3380276182951099E-2</v>
      </c>
      <c r="G33" s="72">
        <v>5.7021074779071486E-2</v>
      </c>
      <c r="H33" s="72">
        <v>6.3469816697134987E-2</v>
      </c>
      <c r="I33" s="72">
        <v>4.1678889824677559E-2</v>
      </c>
      <c r="J33" s="72">
        <v>6.1744085822455733E-2</v>
      </c>
      <c r="K33" s="72">
        <v>5.104525420632626E-2</v>
      </c>
      <c r="L33" s="72">
        <v>5.6848213018564735E-2</v>
      </c>
      <c r="M33" s="72">
        <v>6.3194421076953874E-2</v>
      </c>
      <c r="N33" s="72">
        <v>4.8424880034483225E-2</v>
      </c>
      <c r="O33" s="72">
        <v>5.9376134544530841E-2</v>
      </c>
      <c r="P33" s="72">
        <v>5.7245834343210046E-2</v>
      </c>
      <c r="Q33" s="72">
        <v>7.2171191082356853E-2</v>
      </c>
      <c r="R33" s="72">
        <v>6.6892293301836353E-2</v>
      </c>
      <c r="S33" s="72">
        <v>6.1727396604702278E-2</v>
      </c>
      <c r="T33" s="72">
        <v>6.8234108507417554E-2</v>
      </c>
      <c r="U33" s="72">
        <v>6.0264372883502094E-2</v>
      </c>
      <c r="V33" s="72">
        <v>5.9206518310242401E-2</v>
      </c>
      <c r="W33" s="72">
        <v>4.486701470997425E-2</v>
      </c>
      <c r="X33" s="72">
        <v>6.0859735502181482E-2</v>
      </c>
      <c r="Y33" s="72">
        <v>6.2682454639198248E-2</v>
      </c>
      <c r="Z33" s="72">
        <v>4.5928892132854483E-2</v>
      </c>
      <c r="AA33" s="72">
        <v>5.6723999054347475E-2</v>
      </c>
      <c r="AB33" s="72">
        <v>5.784993700619958E-2</v>
      </c>
      <c r="AC33" s="72">
        <v>4.3409480050585758E-2</v>
      </c>
      <c r="AD33" s="72">
        <v>5.5022032196271865E-2</v>
      </c>
      <c r="AE33" s="72">
        <v>5.1301660702356262E-2</v>
      </c>
      <c r="AF33" s="72">
        <v>4.8681133727961644E-2</v>
      </c>
    </row>
    <row r="34" spans="1:33" ht="15.75" x14ac:dyDescent="0.25">
      <c r="A34" s="65" t="s">
        <v>40</v>
      </c>
      <c r="C34" s="72">
        <v>0</v>
      </c>
      <c r="D34" s="72">
        <v>0</v>
      </c>
      <c r="E34" s="72">
        <v>2.4115598563792203E-3</v>
      </c>
      <c r="F34" s="72">
        <v>1.5961474000567813E-2</v>
      </c>
      <c r="G34" s="72">
        <v>2.0704872783498762E-2</v>
      </c>
      <c r="H34" s="72">
        <v>2.6222586960569984E-2</v>
      </c>
      <c r="I34" s="72">
        <v>2.9526057458062985E-2</v>
      </c>
      <c r="J34" s="72">
        <v>2.0181829049138296E-2</v>
      </c>
      <c r="K34" s="72">
        <v>1.8166368865592225E-2</v>
      </c>
      <c r="L34" s="72">
        <v>2.3654133622037426E-2</v>
      </c>
      <c r="M34" s="72">
        <v>2.9019280454069846E-2</v>
      </c>
      <c r="N34" s="72">
        <v>2.9890269366780731E-2</v>
      </c>
      <c r="O34" s="72">
        <v>2.4413318393792186E-2</v>
      </c>
      <c r="P34" s="72">
        <v>2.3357092285641593E-2</v>
      </c>
      <c r="Q34" s="72">
        <v>2.579756394579345E-2</v>
      </c>
      <c r="R34" s="72">
        <v>3.041414056483592E-2</v>
      </c>
      <c r="S34" s="72">
        <v>3.001016514489354E-2</v>
      </c>
      <c r="T34" s="72">
        <v>3.0979895029011745E-2</v>
      </c>
      <c r="U34" s="72">
        <v>2.5769124284466368E-2</v>
      </c>
      <c r="V34" s="72">
        <v>2.5430178447899934E-2</v>
      </c>
      <c r="W34" s="72">
        <v>2.3962167101534503E-2</v>
      </c>
      <c r="X34" s="72">
        <v>2.1563656265619943E-2</v>
      </c>
      <c r="Y34" s="72">
        <v>2.2595541767376198E-2</v>
      </c>
      <c r="Z34" s="72">
        <v>2.3636190943254483E-2</v>
      </c>
      <c r="AA34" s="72">
        <v>2.2245346132247452E-2</v>
      </c>
      <c r="AB34" s="72">
        <v>2.0568326599993133E-2</v>
      </c>
      <c r="AC34" s="72">
        <v>2.6273170286831127E-2</v>
      </c>
      <c r="AD34" s="72">
        <v>2.0002275076355547E-2</v>
      </c>
      <c r="AE34" s="72">
        <v>2.138650280921434E-2</v>
      </c>
      <c r="AF34" s="72">
        <v>2.7510865315843489E-2</v>
      </c>
    </row>
    <row r="35" spans="1:33" ht="15.75" x14ac:dyDescent="0.25">
      <c r="A35" s="65" t="s">
        <v>41</v>
      </c>
      <c r="C35" s="72">
        <v>0</v>
      </c>
      <c r="D35" s="72">
        <v>0</v>
      </c>
      <c r="E35" s="72">
        <v>0</v>
      </c>
      <c r="F35" s="72">
        <v>3.1947173553486872E-3</v>
      </c>
      <c r="G35" s="72">
        <v>1.4997632296244085E-2</v>
      </c>
      <c r="H35" s="72">
        <v>1.8721348229847348E-2</v>
      </c>
      <c r="I35" s="72">
        <v>1.8841014726076265E-2</v>
      </c>
      <c r="J35" s="72">
        <v>2.1217758360795078E-2</v>
      </c>
      <c r="K35" s="72">
        <v>1.4629282372100507E-2</v>
      </c>
      <c r="L35" s="72">
        <v>1.2755374184797245E-2</v>
      </c>
      <c r="M35" s="72">
        <v>2.0448925379154662E-2</v>
      </c>
      <c r="N35" s="72">
        <v>2.637024719526106E-2</v>
      </c>
      <c r="O35" s="72">
        <v>2.3217617180848943E-2</v>
      </c>
      <c r="P35" s="72">
        <v>1.9111044129632354E-2</v>
      </c>
      <c r="Q35" s="72">
        <v>2.2680534473065495E-2</v>
      </c>
      <c r="R35" s="72">
        <v>1.7582046444239243E-2</v>
      </c>
      <c r="S35" s="72">
        <v>2.0798074564336109E-2</v>
      </c>
      <c r="T35" s="72">
        <v>2.3556276284888895E-2</v>
      </c>
      <c r="U35" s="72">
        <v>1.9540554530505534E-2</v>
      </c>
      <c r="V35" s="72">
        <v>1.7413375848382408E-2</v>
      </c>
      <c r="W35" s="72">
        <v>1.5400387566607486E-2</v>
      </c>
      <c r="X35" s="72">
        <v>1.6326266828492496E-2</v>
      </c>
      <c r="Y35" s="72">
        <v>1.4768177234480937E-2</v>
      </c>
      <c r="Z35" s="72">
        <v>1.8679550329858567E-2</v>
      </c>
      <c r="AA35" s="72">
        <v>1.4806564111858189E-2</v>
      </c>
      <c r="AB35" s="72">
        <v>1.6654835106491364E-2</v>
      </c>
      <c r="AC35" s="72">
        <v>1.8429361507289986E-2</v>
      </c>
      <c r="AD35" s="72">
        <v>1.9710807489431575E-2</v>
      </c>
      <c r="AE35" s="72">
        <v>1.6551529743702425E-2</v>
      </c>
      <c r="AF35" s="72">
        <v>1.8502387926589519E-2</v>
      </c>
    </row>
    <row r="36" spans="1:33" ht="15.75" x14ac:dyDescent="0.25">
      <c r="A36" s="65" t="s">
        <v>42</v>
      </c>
      <c r="C36" s="72">
        <v>0</v>
      </c>
      <c r="D36" s="72">
        <v>0</v>
      </c>
      <c r="E36" s="72">
        <v>0</v>
      </c>
      <c r="F36" s="72">
        <v>0</v>
      </c>
      <c r="G36" s="72">
        <v>2.9575415264766099E-3</v>
      </c>
      <c r="H36" s="72">
        <v>1.2415668878684984E-2</v>
      </c>
      <c r="I36" s="72">
        <v>1.5310294856799359E-2</v>
      </c>
      <c r="J36" s="72">
        <v>1.5894750106733972E-2</v>
      </c>
      <c r="K36" s="72">
        <v>1.7329269316208797E-2</v>
      </c>
      <c r="L36" s="72">
        <v>1.2268094045092735E-2</v>
      </c>
      <c r="M36" s="72">
        <v>1.1196285423218287E-2</v>
      </c>
      <c r="N36" s="72">
        <v>1.7183789930076406E-2</v>
      </c>
      <c r="O36" s="72">
        <v>2.3205813017012921E-2</v>
      </c>
      <c r="P36" s="72">
        <v>2.2040439884445078E-2</v>
      </c>
      <c r="Q36" s="72">
        <v>1.7246330981903597E-2</v>
      </c>
      <c r="R36" s="72">
        <v>1.9925902717259966E-2</v>
      </c>
      <c r="S36" s="72">
        <v>1.5843673185009097E-2</v>
      </c>
      <c r="T36" s="72">
        <v>1.9263500015121265E-2</v>
      </c>
      <c r="U36" s="72">
        <v>1.9639976919246353E-2</v>
      </c>
      <c r="V36" s="72">
        <v>1.6985920845299571E-2</v>
      </c>
      <c r="W36" s="72">
        <v>1.5553588093968351E-2</v>
      </c>
      <c r="X36" s="72">
        <v>1.3022285884123803E-2</v>
      </c>
      <c r="Y36" s="72">
        <v>1.3897813096108408E-2</v>
      </c>
      <c r="Z36" s="72">
        <v>1.2757634122241471E-2</v>
      </c>
      <c r="AA36" s="72">
        <v>1.6553110404372642E-2</v>
      </c>
      <c r="AB36" s="72">
        <v>1.3349042937552095E-2</v>
      </c>
      <c r="AC36" s="72">
        <v>1.414500343951443E-2</v>
      </c>
      <c r="AD36" s="72">
        <v>1.6953055348263336E-2</v>
      </c>
      <c r="AE36" s="72">
        <v>1.8299751100013292E-2</v>
      </c>
      <c r="AF36" s="72">
        <v>1.4120482987642907E-2</v>
      </c>
    </row>
    <row r="37" spans="1:33" ht="15.75" x14ac:dyDescent="0.25">
      <c r="A37" s="65" t="s">
        <v>43</v>
      </c>
      <c r="C37" s="72">
        <v>0</v>
      </c>
      <c r="D37" s="72">
        <v>0</v>
      </c>
      <c r="E37" s="72">
        <v>0</v>
      </c>
      <c r="F37" s="72">
        <v>0</v>
      </c>
      <c r="G37" s="72">
        <v>0</v>
      </c>
      <c r="H37" s="72">
        <v>1.9757251306898385E-3</v>
      </c>
      <c r="I37" s="72">
        <v>1.0185085099412345E-2</v>
      </c>
      <c r="J37" s="72">
        <v>1.3258216156601116E-2</v>
      </c>
      <c r="K37" s="72">
        <v>1.7484699234425645E-2</v>
      </c>
      <c r="L37" s="72">
        <v>1.5259014170117168E-2</v>
      </c>
      <c r="M37" s="72">
        <v>1.1177756467645126E-2</v>
      </c>
      <c r="N37" s="72">
        <v>1.1149490898638401E-2</v>
      </c>
      <c r="O37" s="72">
        <v>1.8512974879118647E-2</v>
      </c>
      <c r="P37" s="72">
        <v>2.1781771172544716E-2</v>
      </c>
      <c r="Q37" s="72">
        <v>2.0463670015802061E-2</v>
      </c>
      <c r="R37" s="72">
        <v>1.624993192127425E-2</v>
      </c>
      <c r="S37" s="72">
        <v>1.9298877421213972E-2</v>
      </c>
      <c r="T37" s="72">
        <v>1.5110083564649299E-2</v>
      </c>
      <c r="U37" s="72">
        <v>1.7449133567350495E-2</v>
      </c>
      <c r="V37" s="72">
        <v>1.8668957183887315E-2</v>
      </c>
      <c r="W37" s="72">
        <v>1.4736906735512569E-2</v>
      </c>
      <c r="X37" s="72">
        <v>1.4617258211100059E-2</v>
      </c>
      <c r="Y37" s="72">
        <v>1.2870548701378064E-2</v>
      </c>
      <c r="Z37" s="72">
        <v>1.22943029685095E-2</v>
      </c>
      <c r="AA37" s="72">
        <v>1.1887416477945213E-2</v>
      </c>
      <c r="AB37" s="72">
        <v>1.55328792624952E-2</v>
      </c>
      <c r="AC37" s="72">
        <v>1.2157337615967365E-2</v>
      </c>
      <c r="AD37" s="72">
        <v>1.3017207288067018E-2</v>
      </c>
      <c r="AE37" s="72">
        <v>1.5534258927798757E-2</v>
      </c>
      <c r="AF37" s="72">
        <v>1.8089194481051563E-2</v>
      </c>
    </row>
    <row r="38" spans="1:33" ht="15.75" x14ac:dyDescent="0.25">
      <c r="A38" s="65" t="s">
        <v>44</v>
      </c>
      <c r="C38" s="72">
        <v>0</v>
      </c>
      <c r="D38" s="72">
        <v>0</v>
      </c>
      <c r="E38" s="72">
        <v>0</v>
      </c>
      <c r="F38" s="72">
        <v>0</v>
      </c>
      <c r="G38" s="72">
        <v>0</v>
      </c>
      <c r="H38" s="72">
        <v>0</v>
      </c>
      <c r="I38" s="72">
        <v>2.4523696165834226E-3</v>
      </c>
      <c r="J38" s="72">
        <v>9.1720576931137963E-3</v>
      </c>
      <c r="K38" s="72">
        <v>1.3282475939141334E-2</v>
      </c>
      <c r="L38" s="72">
        <v>1.6843311491240701E-2</v>
      </c>
      <c r="M38" s="72">
        <v>1.583703492211996E-2</v>
      </c>
      <c r="N38" s="72">
        <v>1.1106568749823834E-2</v>
      </c>
      <c r="O38" s="72">
        <v>1.1121764314306349E-2</v>
      </c>
      <c r="P38" s="72">
        <v>1.7237260597673859E-2</v>
      </c>
      <c r="Q38" s="72">
        <v>2.2894883382677741E-2</v>
      </c>
      <c r="R38" s="72">
        <v>2.03431356922056E-2</v>
      </c>
      <c r="S38" s="72">
        <v>1.6042224143856025E-2</v>
      </c>
      <c r="T38" s="72">
        <v>1.6026524004358594E-2</v>
      </c>
      <c r="U38" s="72">
        <v>1.3236665178390271E-2</v>
      </c>
      <c r="V38" s="72">
        <v>1.6945602429599738E-2</v>
      </c>
      <c r="W38" s="72">
        <v>1.8458787445978345E-2</v>
      </c>
      <c r="X38" s="72">
        <v>1.5330817323059241E-2</v>
      </c>
      <c r="Y38" s="72">
        <v>1.1932460900338776E-2</v>
      </c>
      <c r="Z38" s="72">
        <v>1.1445284768105119E-2</v>
      </c>
      <c r="AA38" s="72">
        <v>1.171022594380996E-2</v>
      </c>
      <c r="AB38" s="72">
        <v>1.0329126216092986E-2</v>
      </c>
      <c r="AC38" s="72">
        <v>1.4516893094688487E-2</v>
      </c>
      <c r="AD38" s="72">
        <v>1.1519070108588549E-2</v>
      </c>
      <c r="AE38" s="72">
        <v>1.3015051385350914E-2</v>
      </c>
      <c r="AF38" s="72">
        <v>1.3838734085518183E-2</v>
      </c>
    </row>
    <row r="39" spans="1:33" ht="15.75" x14ac:dyDescent="0.25">
      <c r="A39" s="65" t="s">
        <v>45</v>
      </c>
      <c r="C39" s="72">
        <v>0</v>
      </c>
      <c r="D39" s="72">
        <v>0</v>
      </c>
      <c r="E39" s="72">
        <v>0</v>
      </c>
      <c r="F39" s="72">
        <v>0</v>
      </c>
      <c r="G39" s="72">
        <v>0</v>
      </c>
      <c r="H39" s="72">
        <v>0</v>
      </c>
      <c r="I39" s="72">
        <v>0</v>
      </c>
      <c r="J39" s="72">
        <v>2.2198223655542255E-3</v>
      </c>
      <c r="K39" s="72">
        <v>1.1423412171249613E-2</v>
      </c>
      <c r="L39" s="72">
        <v>2.4177090213232496E-2</v>
      </c>
      <c r="M39" s="72">
        <v>4.1616115717015414E-2</v>
      </c>
      <c r="N39" s="72">
        <v>5.4675297119616724E-2</v>
      </c>
      <c r="O39" s="72">
        <v>6.1377727516247572E-2</v>
      </c>
      <c r="P39" s="72">
        <v>7.0197512727523836E-2</v>
      </c>
      <c r="Q39" s="72">
        <v>8.5890797763023816E-2</v>
      </c>
      <c r="R39" s="72">
        <v>0.1073120589333649</v>
      </c>
      <c r="S39" s="72">
        <v>0.12581991607288742</v>
      </c>
      <c r="T39" s="72">
        <v>0.14492277989396032</v>
      </c>
      <c r="U39" s="72">
        <v>0.15241674327539975</v>
      </c>
      <c r="V39" s="72">
        <v>0.16784804669504391</v>
      </c>
      <c r="W39" s="72">
        <v>0.17390756729192977</v>
      </c>
      <c r="X39" s="72">
        <v>0.19280720423553588</v>
      </c>
      <c r="Y39" s="72">
        <v>0.19536051423204256</v>
      </c>
      <c r="Z39" s="72">
        <v>0.20683858297445371</v>
      </c>
      <c r="AA39" s="72">
        <v>0.22015517771012033</v>
      </c>
      <c r="AB39" s="72">
        <v>0.21599828808654145</v>
      </c>
      <c r="AC39" s="72">
        <v>0.2187047059860561</v>
      </c>
      <c r="AD39" s="72">
        <v>0.2280657313210456</v>
      </c>
      <c r="AE39" s="72">
        <v>0.2330800148735255</v>
      </c>
      <c r="AF39" s="72">
        <v>0.24384450898944809</v>
      </c>
    </row>
    <row r="40" spans="1:33" ht="15.75" x14ac:dyDescent="0.25">
      <c r="A40" s="187" t="s">
        <v>138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</row>
    <row r="41" spans="1:33" ht="15.75" x14ac:dyDescent="0.25">
      <c r="A41" s="65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200"/>
      <c r="V41" s="204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</row>
    <row r="42" spans="1:33" ht="15.75" x14ac:dyDescent="0.25">
      <c r="A42" s="18" t="s">
        <v>128</v>
      </c>
      <c r="C42" s="145" t="s">
        <v>71</v>
      </c>
      <c r="D42" s="179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</row>
    <row r="43" spans="1:33" ht="15.75" x14ac:dyDescent="0.25">
      <c r="A43" s="61" t="s">
        <v>65</v>
      </c>
      <c r="C43" s="181">
        <v>45322</v>
      </c>
      <c r="D43" s="181">
        <v>45351</v>
      </c>
      <c r="E43" s="181">
        <v>45379</v>
      </c>
      <c r="F43" s="181">
        <v>45412</v>
      </c>
      <c r="G43" s="181">
        <v>45443</v>
      </c>
      <c r="H43" s="181">
        <v>45471</v>
      </c>
      <c r="I43" s="181">
        <v>45504</v>
      </c>
      <c r="J43" s="181">
        <v>45535</v>
      </c>
      <c r="K43" s="181">
        <v>45565</v>
      </c>
      <c r="L43" s="181">
        <v>45596</v>
      </c>
      <c r="M43" s="181">
        <v>45625</v>
      </c>
      <c r="N43" s="181">
        <v>45657</v>
      </c>
      <c r="O43" s="181">
        <v>45688</v>
      </c>
      <c r="P43" s="181">
        <v>45716</v>
      </c>
      <c r="Q43" s="181">
        <v>45747</v>
      </c>
      <c r="R43" s="181">
        <v>45777</v>
      </c>
      <c r="S43" s="181">
        <v>45807</v>
      </c>
      <c r="T43" s="181">
        <v>45838</v>
      </c>
      <c r="U43" s="181">
        <v>45869</v>
      </c>
      <c r="V43" s="181">
        <v>45898</v>
      </c>
      <c r="W43" s="181">
        <v>45930</v>
      </c>
      <c r="X43" s="181">
        <v>45961</v>
      </c>
      <c r="Y43" s="181">
        <v>45989</v>
      </c>
      <c r="Z43" s="181">
        <v>46022</v>
      </c>
      <c r="AA43" s="181">
        <v>46052</v>
      </c>
      <c r="AB43" s="181">
        <v>46080</v>
      </c>
      <c r="AC43" s="181">
        <v>46112</v>
      </c>
      <c r="AD43" s="181">
        <v>46142</v>
      </c>
      <c r="AE43" s="181">
        <v>46171</v>
      </c>
      <c r="AF43" s="181">
        <v>46203</v>
      </c>
    </row>
    <row r="44" spans="1:33" ht="5.45" customHeight="1" x14ac:dyDescent="0.25">
      <c r="A44" s="65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</row>
    <row r="45" spans="1:33" ht="15.75" x14ac:dyDescent="0.25">
      <c r="A45" s="26" t="s">
        <v>37</v>
      </c>
      <c r="C45" s="144">
        <v>138138.70300000001</v>
      </c>
      <c r="D45" s="144">
        <v>206664.685</v>
      </c>
      <c r="E45" s="144">
        <v>292799.033</v>
      </c>
      <c r="F45" s="144">
        <v>239223.889</v>
      </c>
      <c r="G45" s="144">
        <v>237444.99799999999</v>
      </c>
      <c r="H45" s="144">
        <v>256480.44</v>
      </c>
      <c r="I45" s="144">
        <v>322661.81800000003</v>
      </c>
      <c r="J45" s="144">
        <v>352284.34</v>
      </c>
      <c r="K45" s="144">
        <v>317520.84700000001</v>
      </c>
      <c r="L45" s="144">
        <v>341947.51699999999</v>
      </c>
      <c r="M45" s="144">
        <v>308239.42700000003</v>
      </c>
      <c r="N45" s="144">
        <v>315543.538</v>
      </c>
      <c r="O45" s="144">
        <v>316386.85399999999</v>
      </c>
      <c r="P45" s="144">
        <v>285188.96299999999</v>
      </c>
      <c r="Q45" s="144">
        <v>274026.58399999997</v>
      </c>
      <c r="R45" s="144">
        <v>271971.36599999998</v>
      </c>
      <c r="S45" s="144">
        <v>269325.42</v>
      </c>
      <c r="T45" s="144">
        <v>223720.62599999999</v>
      </c>
      <c r="U45" s="144">
        <v>276077.20299999998</v>
      </c>
      <c r="V45" s="144">
        <v>272731.13400000002</v>
      </c>
      <c r="W45" s="144">
        <v>270517.66544999997</v>
      </c>
      <c r="X45" s="63">
        <v>260922.70303999999</v>
      </c>
      <c r="Y45" s="63">
        <v>271634.38592999912</v>
      </c>
      <c r="Z45" s="63">
        <v>253749.1382400002</v>
      </c>
      <c r="AA45" s="63">
        <v>254292.38094000123</v>
      </c>
      <c r="AB45" s="63">
        <v>271334.89291000023</v>
      </c>
      <c r="AC45" s="63">
        <v>259638.49026000011</v>
      </c>
      <c r="AD45" s="63">
        <v>258483.52372000142</v>
      </c>
      <c r="AE45" s="63">
        <v>257895.03119000039</v>
      </c>
      <c r="AF45" s="63">
        <v>239205.72034999976</v>
      </c>
    </row>
    <row r="46" spans="1:33" ht="5.45" customHeight="1" x14ac:dyDescent="0.25">
      <c r="A46" s="26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</row>
    <row r="47" spans="1:33" ht="15.75" x14ac:dyDescent="0.25">
      <c r="A47" s="26" t="s">
        <v>38</v>
      </c>
      <c r="B47" s="171" t="s">
        <v>134</v>
      </c>
      <c r="C47" s="146">
        <v>17132.938999999998</v>
      </c>
      <c r="D47" s="146">
        <v>35728.9712</v>
      </c>
      <c r="E47" s="146">
        <v>45869.48302</v>
      </c>
      <c r="F47" s="146">
        <v>98068.426829999997</v>
      </c>
      <c r="G47" s="146">
        <v>89896.293870000009</v>
      </c>
      <c r="H47" s="146">
        <v>97779.901180000001</v>
      </c>
      <c r="I47" s="146">
        <v>114210.71136000002</v>
      </c>
      <c r="J47" s="146">
        <v>131208.10247000001</v>
      </c>
      <c r="K47" s="146">
        <v>149936.23985000001</v>
      </c>
      <c r="L47" s="146">
        <v>135260.52245000002</v>
      </c>
      <c r="M47" s="146">
        <v>148103.66567000002</v>
      </c>
      <c r="N47" s="146">
        <v>140329.50890999998</v>
      </c>
      <c r="O47" s="146">
        <v>152284.47330000001</v>
      </c>
      <c r="P47" s="146">
        <v>177840.01934000003</v>
      </c>
      <c r="Q47" s="146">
        <v>173889.52721999999</v>
      </c>
      <c r="R47" s="146">
        <v>166056.07524999999</v>
      </c>
      <c r="S47" s="146">
        <v>163201.77911</v>
      </c>
      <c r="T47" s="146">
        <v>196142.88498999999</v>
      </c>
      <c r="U47" s="146">
        <v>163861.92189</v>
      </c>
      <c r="V47" s="146">
        <v>143425.92683999997</v>
      </c>
      <c r="W47" s="146">
        <v>161608.71675000107</v>
      </c>
      <c r="X47" s="146">
        <v>148751.46656000003</v>
      </c>
      <c r="Y47" s="146">
        <v>148758.85306999984</v>
      </c>
      <c r="Z47" s="146">
        <v>149520.83867000003</v>
      </c>
      <c r="AA47" s="146">
        <v>131207.49886999989</v>
      </c>
      <c r="AB47" s="146">
        <v>125052.08794999986</v>
      </c>
      <c r="AC47" s="146">
        <v>132462.11200999992</v>
      </c>
      <c r="AD47" s="146">
        <v>127626.35331000009</v>
      </c>
      <c r="AE47" s="146">
        <v>122621.01508000006</v>
      </c>
      <c r="AF47" s="146">
        <v>126011.87032000009</v>
      </c>
    </row>
    <row r="48" spans="1:33" ht="15.75" x14ac:dyDescent="0.25">
      <c r="A48" s="65" t="s">
        <v>50</v>
      </c>
      <c r="B48" s="9">
        <v>0</v>
      </c>
      <c r="C48" s="144">
        <v>17132.938999999998</v>
      </c>
      <c r="D48" s="144">
        <v>19767.97666</v>
      </c>
      <c r="E48" s="144">
        <v>28312.938119999999</v>
      </c>
      <c r="F48" s="144">
        <v>54275.125219999994</v>
      </c>
      <c r="G48" s="144">
        <v>39427.406860000003</v>
      </c>
      <c r="H48" s="144">
        <v>40430.019319999999</v>
      </c>
      <c r="I48" s="144">
        <v>42940.982969999997</v>
      </c>
      <c r="J48" s="144">
        <v>43313.978719999999</v>
      </c>
      <c r="K48" s="144">
        <v>78037.848169999997</v>
      </c>
      <c r="L48" s="144">
        <v>53801.985949999995</v>
      </c>
      <c r="M48" s="144">
        <v>61439.987199999996</v>
      </c>
      <c r="N48" s="144">
        <v>56578.416010000001</v>
      </c>
      <c r="O48" s="144">
        <v>57054.970730000001</v>
      </c>
      <c r="P48" s="144">
        <v>83996.421180000005</v>
      </c>
      <c r="Q48" s="144">
        <v>75860.711320000002</v>
      </c>
      <c r="R48" s="144">
        <v>66542.058860000005</v>
      </c>
      <c r="S48" s="144">
        <v>65121.154919999994</v>
      </c>
      <c r="T48" s="144">
        <v>93863.891260000004</v>
      </c>
      <c r="U48" s="144">
        <v>68912.504920000007</v>
      </c>
      <c r="V48" s="144">
        <v>52826.535310000007</v>
      </c>
      <c r="W48" s="144">
        <v>71776.984580000004</v>
      </c>
      <c r="X48" s="144">
        <v>62230.853069999997</v>
      </c>
      <c r="Y48" s="144">
        <v>53439.104979999916</v>
      </c>
      <c r="Z48" s="144">
        <v>63292.901569999973</v>
      </c>
      <c r="AA48" s="144">
        <v>45065.723739999914</v>
      </c>
      <c r="AB48" s="144">
        <v>35830.651299999903</v>
      </c>
      <c r="AC48" s="144">
        <v>43317.522359999974</v>
      </c>
      <c r="AD48" s="144">
        <v>40392.608639999999</v>
      </c>
      <c r="AE48" s="144">
        <v>40093.829720000103</v>
      </c>
      <c r="AF48" s="144">
        <v>40330.972480000011</v>
      </c>
      <c r="AG48" s="144"/>
    </row>
    <row r="49" spans="1:33" ht="15.75" x14ac:dyDescent="0.25">
      <c r="A49" s="65" t="s">
        <v>49</v>
      </c>
      <c r="B49" s="9">
        <v>2.5000000000000001E-3</v>
      </c>
      <c r="C49" s="144">
        <v>0</v>
      </c>
      <c r="D49" s="144">
        <v>5953.6426299999994</v>
      </c>
      <c r="E49" s="144">
        <v>9649.9108899999992</v>
      </c>
      <c r="F49" s="144">
        <v>26772.809259999998</v>
      </c>
      <c r="G49" s="144">
        <v>21023.285179999999</v>
      </c>
      <c r="H49" s="144">
        <v>17591.363519999999</v>
      </c>
      <c r="I49" s="144">
        <v>27041.750209999998</v>
      </c>
      <c r="J49" s="144">
        <v>29858.310829999999</v>
      </c>
      <c r="K49" s="144">
        <v>22131.354340000002</v>
      </c>
      <c r="L49" s="144">
        <v>26878.965059999999</v>
      </c>
      <c r="M49" s="144">
        <v>26395.734369999998</v>
      </c>
      <c r="N49" s="144">
        <v>26210.378910000003</v>
      </c>
      <c r="O49" s="144">
        <v>29745.69714</v>
      </c>
      <c r="P49" s="144">
        <v>30206.47683</v>
      </c>
      <c r="Q49" s="144">
        <v>26211.462309999999</v>
      </c>
      <c r="R49" s="144">
        <v>30182.210329999998</v>
      </c>
      <c r="S49" s="144">
        <v>30932.82502</v>
      </c>
      <c r="T49" s="144">
        <v>30550.320730000003</v>
      </c>
      <c r="U49" s="144">
        <v>27650.554279999997</v>
      </c>
      <c r="V49" s="144">
        <v>27322.642530000001</v>
      </c>
      <c r="W49" s="144">
        <v>34733.698790000002</v>
      </c>
      <c r="X49" s="144">
        <v>27242.097080000003</v>
      </c>
      <c r="Y49" s="144">
        <v>34272.237579999965</v>
      </c>
      <c r="Z49" s="144">
        <v>34008.932650000075</v>
      </c>
      <c r="AA49" s="144">
        <v>30939.175410000022</v>
      </c>
      <c r="AB49" s="144">
        <v>32513.349010000016</v>
      </c>
      <c r="AC49" s="144">
        <v>36649.962219999972</v>
      </c>
      <c r="AD49" s="144">
        <v>30716.050890000064</v>
      </c>
      <c r="AE49" s="144">
        <v>27544.566159999966</v>
      </c>
      <c r="AF49" s="144">
        <v>30321.122770000042</v>
      </c>
      <c r="AG49" s="144"/>
    </row>
    <row r="50" spans="1:33" ht="15.75" x14ac:dyDescent="0.25">
      <c r="A50" s="65" t="s">
        <v>39</v>
      </c>
      <c r="B50" s="9">
        <v>1.4999999999999999E-2</v>
      </c>
      <c r="C50" s="144">
        <v>0</v>
      </c>
      <c r="D50" s="144">
        <v>10007.351909999999</v>
      </c>
      <c r="E50" s="144">
        <v>7150.7419</v>
      </c>
      <c r="F50" s="144">
        <v>11133.13199</v>
      </c>
      <c r="G50" s="144">
        <v>18533.312379999999</v>
      </c>
      <c r="H50" s="144">
        <v>22435.980660000001</v>
      </c>
      <c r="I50" s="144">
        <v>18315.243450000002</v>
      </c>
      <c r="J50" s="144">
        <v>30395.450930000003</v>
      </c>
      <c r="K50" s="144">
        <v>24494.613199999996</v>
      </c>
      <c r="L50" s="144">
        <v>28269.891049999998</v>
      </c>
      <c r="M50" s="144">
        <v>30520.447629999999</v>
      </c>
      <c r="N50" s="144">
        <v>23675.168670000003</v>
      </c>
      <c r="O50" s="144">
        <v>30259.466469999999</v>
      </c>
      <c r="P50" s="144">
        <v>29256.86908</v>
      </c>
      <c r="Q50" s="144">
        <v>36468.460040000005</v>
      </c>
      <c r="R50" s="144">
        <v>33739.299680000004</v>
      </c>
      <c r="S50" s="144">
        <v>31241.828159999997</v>
      </c>
      <c r="T50" s="144">
        <v>34268.835930000001</v>
      </c>
      <c r="U50" s="144">
        <v>31996.41864</v>
      </c>
      <c r="V50" s="144">
        <v>30322.20577</v>
      </c>
      <c r="W50" s="144">
        <v>24035.562409999999</v>
      </c>
      <c r="X50" s="144">
        <v>31570.344669999999</v>
      </c>
      <c r="Y50" s="144">
        <v>33326.855979999964</v>
      </c>
      <c r="Z50" s="144">
        <v>23765.591409999986</v>
      </c>
      <c r="AA50" s="144">
        <v>28578.043369999996</v>
      </c>
      <c r="AB50" s="144">
        <v>29798.009979999955</v>
      </c>
      <c r="AC50" s="144">
        <v>22265.04545999999</v>
      </c>
      <c r="AD50" s="144">
        <v>28105.56218000003</v>
      </c>
      <c r="AE50" s="144">
        <v>26082.075999999975</v>
      </c>
      <c r="AF50" s="144">
        <v>24149.016550000011</v>
      </c>
      <c r="AG50" s="144"/>
    </row>
    <row r="51" spans="1:33" ht="15.75" x14ac:dyDescent="0.25">
      <c r="A51" s="65" t="s">
        <v>40</v>
      </c>
      <c r="B51" s="9">
        <v>7.4999999999999997E-2</v>
      </c>
      <c r="C51" s="144">
        <v>0</v>
      </c>
      <c r="D51" s="144">
        <v>0</v>
      </c>
      <c r="E51" s="144">
        <v>755.89211</v>
      </c>
      <c r="F51" s="144">
        <v>5009.7870600000006</v>
      </c>
      <c r="G51" s="144">
        <v>6313.0240699999995</v>
      </c>
      <c r="H51" s="144">
        <v>8738.900810000001</v>
      </c>
      <c r="I51" s="144">
        <v>12206.83827</v>
      </c>
      <c r="J51" s="144">
        <v>9424.8832199999997</v>
      </c>
      <c r="K51" s="144">
        <v>8190.8982900000001</v>
      </c>
      <c r="L51" s="144">
        <v>10959.642690000001</v>
      </c>
      <c r="M51" s="144">
        <v>13128.23479</v>
      </c>
      <c r="N51" s="144">
        <v>13711.17152</v>
      </c>
      <c r="O51" s="144">
        <v>11656.95103</v>
      </c>
      <c r="P51" s="144">
        <v>11206.34095</v>
      </c>
      <c r="Q51" s="144">
        <v>12210.701260000002</v>
      </c>
      <c r="R51" s="144">
        <v>14313.65237</v>
      </c>
      <c r="S51" s="144">
        <v>14416.61894</v>
      </c>
      <c r="T51" s="144">
        <v>14539.14754</v>
      </c>
      <c r="U51" s="144">
        <v>12721.58317</v>
      </c>
      <c r="V51" s="144">
        <v>12474.352349999999</v>
      </c>
      <c r="W51" s="144">
        <v>12085.458489999999</v>
      </c>
      <c r="X51" s="144">
        <v>10504.54305</v>
      </c>
      <c r="Y51" s="144">
        <v>11281.753570000012</v>
      </c>
      <c r="Z51" s="144">
        <v>11485.386600000002</v>
      </c>
      <c r="AA51" s="144">
        <v>10524.713269999998</v>
      </c>
      <c r="AB51" s="144">
        <v>9949.2136099999989</v>
      </c>
      <c r="AC51" s="144">
        <v>12654.846990000007</v>
      </c>
      <c r="AD51" s="144">
        <v>9594.9004999999961</v>
      </c>
      <c r="AE51" s="144">
        <v>10210.709079999999</v>
      </c>
      <c r="AF51" s="144">
        <v>12815.879679999998</v>
      </c>
      <c r="AG51" s="144"/>
    </row>
    <row r="52" spans="1:33" ht="15.75" x14ac:dyDescent="0.25">
      <c r="A52" s="65" t="s">
        <v>41</v>
      </c>
      <c r="B52" s="9">
        <v>0.2</v>
      </c>
      <c r="C52" s="144">
        <v>0</v>
      </c>
      <c r="D52" s="144">
        <v>0</v>
      </c>
      <c r="E52" s="144">
        <v>0</v>
      </c>
      <c r="F52" s="144">
        <v>877.57330000000002</v>
      </c>
      <c r="G52" s="144">
        <v>3961.1425600000002</v>
      </c>
      <c r="H52" s="144">
        <v>5353.9195700000009</v>
      </c>
      <c r="I52" s="144">
        <v>6746.9359199999981</v>
      </c>
      <c r="J52" s="144">
        <v>8543.0162599999985</v>
      </c>
      <c r="K52" s="144">
        <v>5706.3663699999997</v>
      </c>
      <c r="L52" s="144">
        <v>5164.8487599999989</v>
      </c>
      <c r="M52" s="144">
        <v>7977.1810500000001</v>
      </c>
      <c r="N52" s="144">
        <v>10478.359320000001</v>
      </c>
      <c r="O52" s="144">
        <v>9571.7540399999998</v>
      </c>
      <c r="P52" s="144">
        <v>7913.8204700000006</v>
      </c>
      <c r="Q52" s="144">
        <v>9279.9236999999994</v>
      </c>
      <c r="R52" s="144">
        <v>7232.6671800000004</v>
      </c>
      <c r="S52" s="144">
        <v>8429.1971699999995</v>
      </c>
      <c r="T52" s="144">
        <v>9710.5392200000006</v>
      </c>
      <c r="U52" s="144">
        <v>8431.0664099999995</v>
      </c>
      <c r="V52" s="144">
        <v>7275.8513199999998</v>
      </c>
      <c r="W52" s="144">
        <v>6547.2887699999992</v>
      </c>
      <c r="X52" s="144">
        <v>6878.4393000000009</v>
      </c>
      <c r="Y52" s="144">
        <v>6377.1852900000031</v>
      </c>
      <c r="Z52" s="144">
        <v>7850.2392500000024</v>
      </c>
      <c r="AA52" s="144">
        <v>6058.6203199999936</v>
      </c>
      <c r="AB52" s="144">
        <v>6967.5235399999947</v>
      </c>
      <c r="AC52" s="144">
        <v>7677.2028299999974</v>
      </c>
      <c r="AD52" s="144">
        <v>8178.7477299999964</v>
      </c>
      <c r="AE52" s="144">
        <v>6834.4345600000024</v>
      </c>
      <c r="AF52" s="144">
        <v>7454.5297099999989</v>
      </c>
      <c r="AG52" s="144"/>
    </row>
    <row r="53" spans="1:33" ht="15.75" x14ac:dyDescent="0.25">
      <c r="A53" s="65" t="s">
        <v>42</v>
      </c>
      <c r="B53" s="9">
        <v>0.35</v>
      </c>
      <c r="C53" s="144">
        <v>0</v>
      </c>
      <c r="D53" s="144">
        <v>0</v>
      </c>
      <c r="E53" s="144">
        <v>0</v>
      </c>
      <c r="F53" s="144">
        <v>0</v>
      </c>
      <c r="G53" s="144">
        <v>638.12282000000005</v>
      </c>
      <c r="H53" s="144">
        <v>2875.6066699999992</v>
      </c>
      <c r="I53" s="144">
        <v>4442.4714800000011</v>
      </c>
      <c r="J53" s="144">
        <v>5162.0712700000022</v>
      </c>
      <c r="K53" s="144">
        <v>5491.3968999999988</v>
      </c>
      <c r="L53" s="144">
        <v>4148.5584900000003</v>
      </c>
      <c r="M53" s="144">
        <v>3364.4467000000004</v>
      </c>
      <c r="N53" s="144">
        <v>5549.4987599999986</v>
      </c>
      <c r="O53" s="144">
        <v>7792.9275899999993</v>
      </c>
      <c r="P53" s="144">
        <v>7394.5653199999997</v>
      </c>
      <c r="Q53" s="144">
        <v>5739.3927999999996</v>
      </c>
      <c r="R53" s="144">
        <v>6609.8484100000005</v>
      </c>
      <c r="S53" s="144">
        <v>5385.5723299999991</v>
      </c>
      <c r="T53" s="144">
        <v>6359.3646800000006</v>
      </c>
      <c r="U53" s="144">
        <v>6989.0764100000006</v>
      </c>
      <c r="V53" s="144">
        <v>5580.7734899999987</v>
      </c>
      <c r="W53" s="144">
        <v>5878.126189999999</v>
      </c>
      <c r="X53" s="144">
        <v>4457.7284999999993</v>
      </c>
      <c r="Y53" s="144">
        <v>4876.0912299999982</v>
      </c>
      <c r="Z53" s="144">
        <v>4356.2200300000004</v>
      </c>
      <c r="AA53" s="144">
        <v>5503.2883399999982</v>
      </c>
      <c r="AB53" s="144">
        <v>4537.4494100000002</v>
      </c>
      <c r="AC53" s="144">
        <v>4787.6163600000027</v>
      </c>
      <c r="AD53" s="144">
        <v>5714.5352099999982</v>
      </c>
      <c r="AE53" s="144">
        <v>6141.2084000000023</v>
      </c>
      <c r="AF53" s="144">
        <v>4622.3795700000001</v>
      </c>
      <c r="AG53" s="144"/>
    </row>
    <row r="54" spans="1:33" ht="14.25" customHeight="1" x14ac:dyDescent="0.25">
      <c r="A54" s="65" t="s">
        <v>43</v>
      </c>
      <c r="B54" s="9">
        <v>0.5</v>
      </c>
      <c r="C54" s="144">
        <v>0</v>
      </c>
      <c r="D54" s="144">
        <v>0</v>
      </c>
      <c r="E54" s="144">
        <v>0</v>
      </c>
      <c r="F54" s="144">
        <v>0</v>
      </c>
      <c r="G54" s="144">
        <v>0</v>
      </c>
      <c r="H54" s="144">
        <v>354.11063000000013</v>
      </c>
      <c r="I54" s="144">
        <v>2222.043740000001</v>
      </c>
      <c r="J54" s="144">
        <v>3303.4668000000015</v>
      </c>
      <c r="K54" s="144">
        <v>4264.1173799999988</v>
      </c>
      <c r="L54" s="144">
        <v>3740.7194999999997</v>
      </c>
      <c r="M54" s="144">
        <v>3099.2391499999994</v>
      </c>
      <c r="N54" s="144">
        <v>2748.5108</v>
      </c>
      <c r="O54" s="144">
        <v>4786.0120799999995</v>
      </c>
      <c r="P54" s="144">
        <v>5632.8515900000002</v>
      </c>
      <c r="Q54" s="144">
        <v>5201.3226200000008</v>
      </c>
      <c r="R54" s="144">
        <v>3986.3426899999995</v>
      </c>
      <c r="S54" s="144">
        <v>4948.0758400000004</v>
      </c>
      <c r="T54" s="144">
        <v>3793.9642199999998</v>
      </c>
      <c r="U54" s="144">
        <v>4710.6641600000003</v>
      </c>
      <c r="V54" s="144">
        <v>4955.4101699999992</v>
      </c>
      <c r="W54" s="144">
        <v>3945.4252700000002</v>
      </c>
      <c r="X54" s="144">
        <v>3849.0092500000001</v>
      </c>
      <c r="Y54" s="144">
        <v>3473.5759200000007</v>
      </c>
      <c r="Z54" s="144">
        <v>3229.2226400000004</v>
      </c>
      <c r="AA54" s="144">
        <v>3040.0779999999977</v>
      </c>
      <c r="AB54" s="144">
        <v>4061.3303300000011</v>
      </c>
      <c r="AC54" s="144">
        <v>3165.2586999999976</v>
      </c>
      <c r="AD54" s="144">
        <v>3375.2458100000013</v>
      </c>
      <c r="AE54" s="144">
        <v>4008.9718099999977</v>
      </c>
      <c r="AF54" s="144">
        <v>4556.7779899999996</v>
      </c>
      <c r="AG54" s="144"/>
    </row>
    <row r="55" spans="1:33" ht="15.75" x14ac:dyDescent="0.25">
      <c r="A55" s="65" t="s">
        <v>44</v>
      </c>
      <c r="B55" s="9">
        <v>0.75</v>
      </c>
      <c r="C55" s="144">
        <v>0</v>
      </c>
      <c r="D55" s="144">
        <v>0</v>
      </c>
      <c r="E55" s="144">
        <v>0</v>
      </c>
      <c r="F55" s="144">
        <v>0</v>
      </c>
      <c r="G55" s="144">
        <v>0</v>
      </c>
      <c r="H55" s="144">
        <v>0</v>
      </c>
      <c r="I55" s="144">
        <v>294.44532000000027</v>
      </c>
      <c r="J55" s="144">
        <v>1176.243660000001</v>
      </c>
      <c r="K55" s="144">
        <v>1619.6455900000001</v>
      </c>
      <c r="L55" s="144">
        <v>2028.7491300000011</v>
      </c>
      <c r="M55" s="144">
        <v>1242.8731899999993</v>
      </c>
      <c r="N55" s="144">
        <v>1378.0044400000006</v>
      </c>
      <c r="O55" s="144">
        <v>1416.6941399999996</v>
      </c>
      <c r="P55" s="144">
        <v>2232.6742299999996</v>
      </c>
      <c r="Q55" s="144">
        <v>2917.5529999999999</v>
      </c>
      <c r="R55" s="144">
        <v>2714.9523199999994</v>
      </c>
      <c r="S55" s="144">
        <v>1872.8292200000014</v>
      </c>
      <c r="T55" s="144">
        <v>808.89440000000013</v>
      </c>
      <c r="U55" s="144">
        <v>1397.8202700000011</v>
      </c>
      <c r="V55" s="144">
        <v>2215.4804300000005</v>
      </c>
      <c r="W55" s="144">
        <v>2606.1722500000405</v>
      </c>
      <c r="X55" s="144">
        <v>2018.4516400000002</v>
      </c>
      <c r="Y55" s="144">
        <v>1610.2001899999998</v>
      </c>
      <c r="Z55" s="144">
        <v>1503.1096600000001</v>
      </c>
      <c r="AA55" s="144">
        <v>1497.3812199999993</v>
      </c>
      <c r="AB55" s="144">
        <v>1350.3621800000003</v>
      </c>
      <c r="AC55" s="144">
        <v>1889.7962299999986</v>
      </c>
      <c r="AD55" s="144">
        <v>1493.3971200000005</v>
      </c>
      <c r="AE55" s="144">
        <v>1679.4188700000009</v>
      </c>
      <c r="AF55" s="144">
        <v>1742.3574300000005</v>
      </c>
      <c r="AG55" s="144"/>
    </row>
    <row r="56" spans="1:33" ht="15.75" x14ac:dyDescent="0.25">
      <c r="A56" s="65" t="s">
        <v>45</v>
      </c>
      <c r="B56" s="9">
        <v>1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  <c r="H56" s="144">
        <v>0</v>
      </c>
      <c r="I56" s="144">
        <v>0</v>
      </c>
      <c r="J56" s="144">
        <v>30.680780000000823</v>
      </c>
      <c r="K56" s="144">
        <v>-3.9000000015221303E-4</v>
      </c>
      <c r="L56" s="144">
        <v>267.16181999999935</v>
      </c>
      <c r="M56" s="144">
        <v>935.52158999999665</v>
      </c>
      <c r="N56" s="144">
        <v>4.8000000242609531E-4</v>
      </c>
      <c r="O56" s="144">
        <v>8.0000005254987627E-5</v>
      </c>
      <c r="P56" s="144">
        <v>-3.1000000308267772E-4</v>
      </c>
      <c r="Q56" s="144">
        <v>1.700000066193752E-4</v>
      </c>
      <c r="R56" s="144">
        <v>735.0434099999984</v>
      </c>
      <c r="S56" s="144">
        <v>853.67751000000862</v>
      </c>
      <c r="T56" s="144">
        <v>2247.9270099999849</v>
      </c>
      <c r="U56" s="144">
        <v>1052.2336299999879</v>
      </c>
      <c r="V56" s="144">
        <v>452.6754699999874</v>
      </c>
      <c r="W56" s="144">
        <v>9.8953023552894592E-10</v>
      </c>
      <c r="X56" s="144">
        <v>0</v>
      </c>
      <c r="Y56" s="144">
        <v>101.84832999999998</v>
      </c>
      <c r="Z56" s="144">
        <v>29.234860000000001</v>
      </c>
      <c r="AA56" s="144">
        <v>0.47519999999999984</v>
      </c>
      <c r="AB56" s="144">
        <v>44.198589999999996</v>
      </c>
      <c r="AC56" s="144">
        <v>54.860859999999967</v>
      </c>
      <c r="AD56" s="144">
        <v>55.305230000000044</v>
      </c>
      <c r="AE56" s="144">
        <v>25.800480000000007</v>
      </c>
      <c r="AF56" s="144">
        <v>18.834139999999998</v>
      </c>
      <c r="AG56" s="144"/>
    </row>
    <row r="57" spans="1:33" ht="16.5" thickBot="1" x14ac:dyDescent="0.3">
      <c r="A57" s="26" t="s">
        <v>48</v>
      </c>
      <c r="C57" s="68">
        <v>155271.64199999999</v>
      </c>
      <c r="D57" s="68">
        <v>242393.6562</v>
      </c>
      <c r="E57" s="68">
        <v>338668.51601999998</v>
      </c>
      <c r="F57" s="68">
        <v>337292.31582999998</v>
      </c>
      <c r="G57" s="68">
        <v>327341.29187000002</v>
      </c>
      <c r="H57" s="68">
        <v>354260.34117999999</v>
      </c>
      <c r="I57" s="68">
        <v>436872.52936000004</v>
      </c>
      <c r="J57" s="68">
        <v>483492.44247000001</v>
      </c>
      <c r="K57" s="68">
        <v>467457.08685000002</v>
      </c>
      <c r="L57" s="68">
        <v>477208.03945000004</v>
      </c>
      <c r="M57" s="68">
        <v>456343.09267000004</v>
      </c>
      <c r="N57" s="68">
        <v>455873.04690999998</v>
      </c>
      <c r="O57" s="68">
        <v>468671.3273</v>
      </c>
      <c r="P57" s="68">
        <v>463028.98233999999</v>
      </c>
      <c r="Q57" s="68">
        <v>447916.11121999996</v>
      </c>
      <c r="R57" s="68">
        <v>438027.44124999997</v>
      </c>
      <c r="S57" s="68">
        <v>432527.19910999999</v>
      </c>
      <c r="T57" s="68">
        <v>419863.51098999998</v>
      </c>
      <c r="U57" s="68">
        <v>439939.12488999998</v>
      </c>
      <c r="V57" s="68">
        <v>416157.06083999999</v>
      </c>
      <c r="W57" s="68">
        <v>432126.38220000104</v>
      </c>
      <c r="X57" s="68">
        <v>409674.16960000002</v>
      </c>
      <c r="Y57" s="68">
        <v>420393.23899999895</v>
      </c>
      <c r="Z57" s="68">
        <v>403269.9769100002</v>
      </c>
      <c r="AA57" s="68">
        <v>385499.87981000112</v>
      </c>
      <c r="AB57" s="68">
        <v>396386.98086000007</v>
      </c>
      <c r="AC57" s="68">
        <v>392100.60227000003</v>
      </c>
      <c r="AD57" s="68">
        <v>386109.87703000149</v>
      </c>
      <c r="AE57" s="68">
        <v>380516.04627000046</v>
      </c>
      <c r="AF57" s="68">
        <v>365217.59066999983</v>
      </c>
    </row>
    <row r="58" spans="1:33" ht="16.5" thickTop="1" x14ac:dyDescent="0.25">
      <c r="A58" s="26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</row>
    <row r="59" spans="1:33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AG59" s="218"/>
    </row>
    <row r="60" spans="1:33" ht="15.75" x14ac:dyDescent="0.25">
      <c r="A60" s="18" t="s">
        <v>129</v>
      </c>
      <c r="C60" s="145" t="s">
        <v>71</v>
      </c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219"/>
    </row>
    <row r="61" spans="1:33" ht="15.75" x14ac:dyDescent="0.25">
      <c r="A61" s="61" t="s">
        <v>66</v>
      </c>
      <c r="C61" s="62">
        <v>45322</v>
      </c>
      <c r="D61" s="62">
        <v>45351</v>
      </c>
      <c r="E61" s="62">
        <v>45379</v>
      </c>
      <c r="F61" s="62">
        <v>45412</v>
      </c>
      <c r="G61" s="62">
        <v>45443</v>
      </c>
      <c r="H61" s="62">
        <v>45471</v>
      </c>
      <c r="I61" s="62">
        <v>45504</v>
      </c>
      <c r="J61" s="62">
        <v>45535</v>
      </c>
      <c r="K61" s="62">
        <v>45565</v>
      </c>
      <c r="L61" s="62">
        <v>45596</v>
      </c>
      <c r="M61" s="62">
        <v>45625</v>
      </c>
      <c r="N61" s="62">
        <v>45657</v>
      </c>
      <c r="O61" s="62">
        <v>45688</v>
      </c>
      <c r="P61" s="62">
        <v>45716</v>
      </c>
      <c r="Q61" s="62">
        <v>45747</v>
      </c>
      <c r="R61" s="62">
        <v>45777</v>
      </c>
      <c r="S61" s="62">
        <v>45807</v>
      </c>
      <c r="T61" s="62">
        <v>45838</v>
      </c>
      <c r="U61" s="62">
        <v>45869</v>
      </c>
      <c r="V61" s="62">
        <v>45898</v>
      </c>
      <c r="W61" s="62">
        <v>45930</v>
      </c>
      <c r="X61" s="62">
        <v>45961</v>
      </c>
      <c r="Y61" s="62">
        <v>45989</v>
      </c>
      <c r="Z61" s="62">
        <v>46022</v>
      </c>
      <c r="AA61" s="62">
        <v>46052</v>
      </c>
      <c r="AB61" s="62">
        <v>46080</v>
      </c>
      <c r="AC61" s="62">
        <v>46112</v>
      </c>
      <c r="AD61" s="62">
        <v>46142</v>
      </c>
      <c r="AE61" s="62">
        <v>46171</v>
      </c>
      <c r="AF61" s="62">
        <v>46203</v>
      </c>
    </row>
    <row r="62" spans="1:33" ht="5.45" customHeight="1" x14ac:dyDescent="0.25">
      <c r="A62" s="65"/>
    </row>
    <row r="63" spans="1:33" ht="15.75" x14ac:dyDescent="0.25">
      <c r="A63" s="26" t="s">
        <v>37</v>
      </c>
      <c r="C63" s="160">
        <v>0.88965828673338831</v>
      </c>
      <c r="D63" s="160">
        <v>0.85259939653486694</v>
      </c>
      <c r="E63" s="160">
        <v>0.86455935272917084</v>
      </c>
      <c r="F63" s="160">
        <v>0.70924796614866303</v>
      </c>
      <c r="G63" s="160">
        <v>0.72537441470811648</v>
      </c>
      <c r="H63" s="160">
        <v>0.72398857615756107</v>
      </c>
      <c r="I63" s="160">
        <v>0.73857200056200856</v>
      </c>
      <c r="J63" s="160">
        <v>0.72862429493271497</v>
      </c>
      <c r="K63" s="160">
        <v>0.67925132794464982</v>
      </c>
      <c r="L63" s="160">
        <v>0.71655858395451</v>
      </c>
      <c r="M63" s="160">
        <v>0.67545544558707782</v>
      </c>
      <c r="N63" s="160">
        <v>0.69217414834857671</v>
      </c>
      <c r="O63" s="160">
        <v>0.67507192262580729</v>
      </c>
      <c r="P63" s="160">
        <v>0.61592032869896485</v>
      </c>
      <c r="Q63" s="160">
        <v>0.61178103920760329</v>
      </c>
      <c r="R63" s="160">
        <v>0.62090029159788396</v>
      </c>
      <c r="S63" s="160">
        <v>0.62267857502183432</v>
      </c>
      <c r="T63" s="160">
        <v>0.5328413166280801</v>
      </c>
      <c r="U63" s="160">
        <v>0.62753500968805365</v>
      </c>
      <c r="V63" s="160">
        <v>0.6553562576818972</v>
      </c>
      <c r="W63" s="160">
        <v>0.62601515804882357</v>
      </c>
      <c r="X63" s="160">
        <v>0.63690298876973661</v>
      </c>
      <c r="Y63" s="160">
        <v>0.64614356447820942</v>
      </c>
      <c r="Z63" s="160">
        <v>0.62922893537554536</v>
      </c>
      <c r="AA63" s="160">
        <v>0.65964321717903696</v>
      </c>
      <c r="AB63" s="160">
        <v>0.68452019367869454</v>
      </c>
      <c r="AC63" s="160">
        <v>0.66217314831159924</v>
      </c>
      <c r="AD63" s="160">
        <v>0.66945587020017294</v>
      </c>
      <c r="AE63" s="160">
        <v>0.67775073802540087</v>
      </c>
      <c r="AF63" s="160">
        <v>0.65496768628031177</v>
      </c>
    </row>
    <row r="64" spans="1:33" ht="5.45" customHeight="1" x14ac:dyDescent="0.25">
      <c r="A64" s="26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x14ac:dyDescent="0.25">
      <c r="A65" s="26" t="s">
        <v>38</v>
      </c>
      <c r="C65" s="161">
        <v>0.11034171326661181</v>
      </c>
      <c r="D65" s="161">
        <v>0.14740060346513309</v>
      </c>
      <c r="E65" s="161">
        <v>0.13544064727082922</v>
      </c>
      <c r="F65" s="161">
        <v>0.29075203385133697</v>
      </c>
      <c r="G65" s="161">
        <v>0.27462558529188341</v>
      </c>
      <c r="H65" s="161">
        <v>0.27601142384243899</v>
      </c>
      <c r="I65" s="161">
        <v>0.26142799943799144</v>
      </c>
      <c r="J65" s="161">
        <v>0.27137570506728503</v>
      </c>
      <c r="K65" s="161">
        <v>0.32074867205535013</v>
      </c>
      <c r="L65" s="161">
        <v>0.28344141604548984</v>
      </c>
      <c r="M65" s="161">
        <v>0.32454455441292218</v>
      </c>
      <c r="N65" s="161">
        <v>0.3078258516514234</v>
      </c>
      <c r="O65" s="161">
        <v>0.32492807737419271</v>
      </c>
      <c r="P65" s="161">
        <v>0.38407967130103526</v>
      </c>
      <c r="Q65" s="161">
        <v>0.38821896079239676</v>
      </c>
      <c r="R65" s="161">
        <v>0.37909970840211604</v>
      </c>
      <c r="S65" s="161">
        <v>0.37732142497816573</v>
      </c>
      <c r="T65" s="161">
        <v>0.46715868337191985</v>
      </c>
      <c r="U65" s="161">
        <v>0.37246499031194635</v>
      </c>
      <c r="V65" s="161">
        <v>0.34464374231810285</v>
      </c>
      <c r="W65" s="161">
        <v>0.37398484195117632</v>
      </c>
      <c r="X65" s="161">
        <v>0.36309701123026328</v>
      </c>
      <c r="Y65" s="161">
        <v>0.35385643552179069</v>
      </c>
      <c r="Z65" s="161">
        <v>0.37077106462445458</v>
      </c>
      <c r="AA65" s="161">
        <v>0.3403567828209631</v>
      </c>
      <c r="AB65" s="161">
        <v>0.31547980632130557</v>
      </c>
      <c r="AC65" s="161">
        <v>0.33782685168840082</v>
      </c>
      <c r="AD65" s="161">
        <v>0.33054412979982711</v>
      </c>
      <c r="AE65" s="161">
        <v>0.32224926197459908</v>
      </c>
      <c r="AF65" s="161">
        <v>0.34503231371968823</v>
      </c>
    </row>
    <row r="66" spans="1:32" ht="15.75" x14ac:dyDescent="0.25">
      <c r="A66" s="65" t="s">
        <v>50</v>
      </c>
      <c r="C66" s="160">
        <v>0.11034171326661181</v>
      </c>
      <c r="D66" s="160">
        <v>8.1553193140043903E-2</v>
      </c>
      <c r="E66" s="160">
        <v>8.3600738718588141E-2</v>
      </c>
      <c r="F66" s="160">
        <v>0.16091420608394594</v>
      </c>
      <c r="G66" s="160">
        <v>0.12044739798869665</v>
      </c>
      <c r="H66" s="160">
        <v>0.11412516339066436</v>
      </c>
      <c r="I66" s="160">
        <v>9.8291790131338166E-2</v>
      </c>
      <c r="J66" s="160">
        <v>8.95856375721686E-2</v>
      </c>
      <c r="K66" s="160">
        <v>0.1669412024446239</v>
      </c>
      <c r="L66" s="160">
        <v>0.1127432513752467</v>
      </c>
      <c r="M66" s="160">
        <v>0.13463551478455205</v>
      </c>
      <c r="N66" s="160">
        <v>0.1241100266697055</v>
      </c>
      <c r="O66" s="160">
        <v>0.12173770274936979</v>
      </c>
      <c r="P66" s="160">
        <v>0.18140640085963741</v>
      </c>
      <c r="Q66" s="160">
        <v>0.16936365855065214</v>
      </c>
      <c r="R66" s="160">
        <v>0.15191299127312383</v>
      </c>
      <c r="S66" s="160">
        <v>0.15055967590939509</v>
      </c>
      <c r="T66" s="160">
        <v>0.22355810591560454</v>
      </c>
      <c r="U66" s="160">
        <v>0.15664100104129297</v>
      </c>
      <c r="V66" s="160">
        <v>0.12693893791774505</v>
      </c>
      <c r="W66" s="160">
        <v>0.16610183394630015</v>
      </c>
      <c r="X66" s="160">
        <v>0.15190328726549029</v>
      </c>
      <c r="Y66" s="160">
        <v>0.12711694675946025</v>
      </c>
      <c r="Z66" s="160">
        <v>0.15694920324833744</v>
      </c>
      <c r="AA66" s="160">
        <v>0.11690204355501012</v>
      </c>
      <c r="AB66" s="160">
        <v>9.0393108326266985E-2</v>
      </c>
      <c r="AC66" s="160">
        <v>0.11047553130298834</v>
      </c>
      <c r="AD66" s="160">
        <v>0.10461428480075223</v>
      </c>
      <c r="AE66" s="160">
        <v>0.10536698810212847</v>
      </c>
      <c r="AF66" s="160">
        <v>0.1104299834134822</v>
      </c>
    </row>
    <row r="67" spans="1:32" ht="15.75" x14ac:dyDescent="0.25">
      <c r="A67" s="65" t="s">
        <v>49</v>
      </c>
      <c r="C67" s="160">
        <v>0</v>
      </c>
      <c r="D67" s="160">
        <v>2.4561874775665023E-2</v>
      </c>
      <c r="E67" s="160">
        <v>2.8493675773009045E-2</v>
      </c>
      <c r="F67" s="160">
        <v>7.9375686914533408E-2</v>
      </c>
      <c r="G67" s="160">
        <v>6.4224360635654745E-2</v>
      </c>
      <c r="H67" s="160">
        <v>4.9656598481797917E-2</v>
      </c>
      <c r="I67" s="160">
        <v>6.1898490732788872E-2</v>
      </c>
      <c r="J67" s="160">
        <v>6.1755486140515348E-2</v>
      </c>
      <c r="K67" s="160">
        <v>4.7344141232586817E-2</v>
      </c>
      <c r="L67" s="160">
        <v>5.6325465704599197E-2</v>
      </c>
      <c r="M67" s="160">
        <v>5.7841862392530634E-2</v>
      </c>
      <c r="N67" s="160">
        <v>5.7494908039988919E-2</v>
      </c>
      <c r="O67" s="160">
        <v>6.3468139413102087E-2</v>
      </c>
      <c r="P67" s="160">
        <v>6.5236687080247449E-2</v>
      </c>
      <c r="Q67" s="160">
        <v>5.8518686096392478E-2</v>
      </c>
      <c r="R67" s="160">
        <v>6.8904839029876652E-2</v>
      </c>
      <c r="S67" s="160">
        <v>7.1516485168215252E-2</v>
      </c>
      <c r="T67" s="160">
        <v>7.2762504791057281E-2</v>
      </c>
      <c r="U67" s="160">
        <v>6.2850864393826283E-2</v>
      </c>
      <c r="V67" s="160">
        <v>6.565464124253978E-2</v>
      </c>
      <c r="W67" s="160">
        <v>8.0378565671383156E-2</v>
      </c>
      <c r="X67" s="160">
        <v>6.6496984924870411E-2</v>
      </c>
      <c r="Y67" s="160">
        <v>8.1524235883346466E-2</v>
      </c>
      <c r="Z67" s="160">
        <v>8.4332914913698181E-2</v>
      </c>
      <c r="AA67" s="160">
        <v>8.0257289380346417E-2</v>
      </c>
      <c r="AB67" s="160">
        <v>8.2024260583582101E-2</v>
      </c>
      <c r="AC67" s="160">
        <v>9.3470813377539388E-2</v>
      </c>
      <c r="AD67" s="160">
        <v>7.9552616281850175E-2</v>
      </c>
      <c r="AE67" s="160">
        <v>7.2387397141342458E-2</v>
      </c>
      <c r="AF67" s="160">
        <v>8.3022076549969195E-2</v>
      </c>
    </row>
    <row r="68" spans="1:32" ht="15.75" x14ac:dyDescent="0.25">
      <c r="A68" s="65" t="s">
        <v>39</v>
      </c>
      <c r="C68" s="160">
        <v>0</v>
      </c>
      <c r="D68" s="160">
        <v>4.1285535549424164E-2</v>
      </c>
      <c r="E68" s="160">
        <v>2.1114280075499297E-2</v>
      </c>
      <c r="F68" s="160">
        <v>3.3007369179472362E-2</v>
      </c>
      <c r="G68" s="160">
        <v>5.661770403032533E-2</v>
      </c>
      <c r="H68" s="160">
        <v>6.3331900447191919E-2</v>
      </c>
      <c r="I68" s="160">
        <v>4.1923541122695598E-2</v>
      </c>
      <c r="J68" s="160">
        <v>6.2866444767409158E-2</v>
      </c>
      <c r="K68" s="160">
        <v>5.2399704462839709E-2</v>
      </c>
      <c r="L68" s="160">
        <v>5.9240181876613174E-2</v>
      </c>
      <c r="M68" s="160">
        <v>6.6880485582523228E-2</v>
      </c>
      <c r="N68" s="160">
        <v>5.1933688184627499E-2</v>
      </c>
      <c r="O68" s="160">
        <v>6.4564364635497931E-2</v>
      </c>
      <c r="P68" s="160">
        <v>6.318582679672699E-2</v>
      </c>
      <c r="Q68" s="160">
        <v>8.1418058262450035E-2</v>
      </c>
      <c r="R68" s="160">
        <v>7.7025538819481446E-2</v>
      </c>
      <c r="S68" s="160">
        <v>7.2230898367283025E-2</v>
      </c>
      <c r="T68" s="160">
        <v>8.1618990536227357E-2</v>
      </c>
      <c r="U68" s="160">
        <v>7.2729195540406216E-2</v>
      </c>
      <c r="V68" s="160">
        <v>7.2862408507008342E-2</v>
      </c>
      <c r="W68" s="160">
        <v>5.5621603771638314E-2</v>
      </c>
      <c r="X68" s="160">
        <v>7.7062082534578219E-2</v>
      </c>
      <c r="Y68" s="160">
        <v>7.9275432828737877E-2</v>
      </c>
      <c r="Z68" s="160">
        <v>5.8932211101110243E-2</v>
      </c>
      <c r="AA68" s="160">
        <v>7.4132431335867277E-2</v>
      </c>
      <c r="AB68" s="160">
        <v>7.5174038045725616E-2</v>
      </c>
      <c r="AC68" s="160">
        <v>5.6784012396564248E-2</v>
      </c>
      <c r="AD68" s="160">
        <v>7.2791616718512933E-2</v>
      </c>
      <c r="AE68" s="160">
        <v>6.8543958278944897E-2</v>
      </c>
      <c r="AF68" s="160">
        <v>6.6122271125271109E-2</v>
      </c>
    </row>
    <row r="69" spans="1:32" ht="15.75" x14ac:dyDescent="0.25">
      <c r="A69" s="65" t="s">
        <v>40</v>
      </c>
      <c r="C69" s="160">
        <v>0</v>
      </c>
      <c r="D69" s="160">
        <v>0</v>
      </c>
      <c r="E69" s="160">
        <v>2.2319527037327584E-3</v>
      </c>
      <c r="F69" s="160">
        <v>1.4852953432016527E-2</v>
      </c>
      <c r="G69" s="160">
        <v>1.9285755347074111E-2</v>
      </c>
      <c r="H69" s="160">
        <v>2.4668018951519492E-2</v>
      </c>
      <c r="I69" s="160">
        <v>2.7941418719740759E-2</v>
      </c>
      <c r="J69" s="160">
        <v>1.949334134749128E-2</v>
      </c>
      <c r="K69" s="160">
        <v>1.752224647014141E-2</v>
      </c>
      <c r="L69" s="160">
        <v>2.2966173626562107E-2</v>
      </c>
      <c r="M69" s="160">
        <v>2.8768343382143735E-2</v>
      </c>
      <c r="N69" s="160">
        <v>3.0076732136144268E-2</v>
      </c>
      <c r="O69" s="160">
        <v>2.4872336648276115E-2</v>
      </c>
      <c r="P69" s="160">
        <v>2.4202245166958548E-2</v>
      </c>
      <c r="Q69" s="160">
        <v>2.7261134293074252E-2</v>
      </c>
      <c r="R69" s="160">
        <v>3.2677524333071681E-2</v>
      </c>
      <c r="S69" s="160">
        <v>3.3331126850900256E-2</v>
      </c>
      <c r="T69" s="160">
        <v>3.462827123442571E-2</v>
      </c>
      <c r="U69" s="160">
        <v>2.8916689719698917E-2</v>
      </c>
      <c r="V69" s="160">
        <v>2.9975106813809455E-2</v>
      </c>
      <c r="W69" s="160">
        <v>2.7967416449955342E-2</v>
      </c>
      <c r="X69" s="160">
        <v>2.5641213992711537E-2</v>
      </c>
      <c r="Y69" s="160">
        <v>2.6836191744748873E-2</v>
      </c>
      <c r="Z69" s="160">
        <v>2.8480638920866785E-2</v>
      </c>
      <c r="AA69" s="160">
        <v>2.7301469653342687E-2</v>
      </c>
      <c r="AB69" s="160">
        <v>2.5099748706211827E-2</v>
      </c>
      <c r="AC69" s="160">
        <v>3.2274490058767862E-2</v>
      </c>
      <c r="AD69" s="160">
        <v>2.485018144007348E-2</v>
      </c>
      <c r="AE69" s="160">
        <v>2.6833846246670102E-2</v>
      </c>
      <c r="AF69" s="160">
        <v>3.5091079968215609E-2</v>
      </c>
    </row>
    <row r="70" spans="1:32" ht="15.75" x14ac:dyDescent="0.25">
      <c r="A70" s="65" t="s">
        <v>41</v>
      </c>
      <c r="C70" s="160">
        <v>0</v>
      </c>
      <c r="D70" s="160">
        <v>0</v>
      </c>
      <c r="E70" s="160">
        <v>0</v>
      </c>
      <c r="F70" s="160">
        <v>2.6018182413687398E-3</v>
      </c>
      <c r="G70" s="160">
        <v>1.2100955969750141E-2</v>
      </c>
      <c r="H70" s="160">
        <v>1.5112952107951789E-2</v>
      </c>
      <c r="I70" s="160">
        <v>1.5443717484099942E-2</v>
      </c>
      <c r="J70" s="160">
        <v>1.7669389445585968E-2</v>
      </c>
      <c r="K70" s="160">
        <v>1.2207251810969095E-2</v>
      </c>
      <c r="L70" s="160">
        <v>1.0823054795876193E-2</v>
      </c>
      <c r="M70" s="160">
        <v>1.7480665705547599E-2</v>
      </c>
      <c r="N70" s="160">
        <v>2.2985257389144736E-2</v>
      </c>
      <c r="O70" s="160">
        <v>2.0423169676588832E-2</v>
      </c>
      <c r="P70" s="160">
        <v>1.7091414947734133E-2</v>
      </c>
      <c r="Q70" s="160">
        <v>2.0717994882398953E-2</v>
      </c>
      <c r="R70" s="160">
        <v>1.6511904275586298E-2</v>
      </c>
      <c r="S70" s="160">
        <v>1.9488247646262571E-2</v>
      </c>
      <c r="T70" s="160">
        <v>2.3127847421423767E-2</v>
      </c>
      <c r="U70" s="160">
        <v>1.9164165978890962E-2</v>
      </c>
      <c r="V70" s="160">
        <v>1.7483426342241849E-2</v>
      </c>
      <c r="W70" s="160">
        <v>1.5151328499470597E-2</v>
      </c>
      <c r="X70" s="160">
        <v>1.6790024391130177E-2</v>
      </c>
      <c r="Y70" s="160">
        <v>1.516957148304666E-2</v>
      </c>
      <c r="Z70" s="160">
        <v>1.946646093059385E-2</v>
      </c>
      <c r="AA70" s="160">
        <v>1.5716270321500664E-2</v>
      </c>
      <c r="AB70" s="160">
        <v>1.7577579174985199E-2</v>
      </c>
      <c r="AC70" s="160">
        <v>1.9579676199307349E-2</v>
      </c>
      <c r="AD70" s="160">
        <v>2.1182435924488128E-2</v>
      </c>
      <c r="AE70" s="160">
        <v>1.7960962821395799E-2</v>
      </c>
      <c r="AF70" s="160">
        <v>2.0411201159080256E-2</v>
      </c>
    </row>
    <row r="71" spans="1:32" ht="15.75" x14ac:dyDescent="0.25">
      <c r="A71" s="65" t="s">
        <v>42</v>
      </c>
      <c r="C71" s="160">
        <v>0</v>
      </c>
      <c r="D71" s="160">
        <v>0</v>
      </c>
      <c r="E71" s="160">
        <v>0</v>
      </c>
      <c r="F71" s="160">
        <v>0</v>
      </c>
      <c r="G71" s="160">
        <v>1.9494113203824695E-3</v>
      </c>
      <c r="H71" s="160">
        <v>8.1172130654582671E-3</v>
      </c>
      <c r="I71" s="160">
        <v>1.0168804814777518E-2</v>
      </c>
      <c r="J71" s="160">
        <v>1.0676632800357166E-2</v>
      </c>
      <c r="K71" s="160">
        <v>1.174738185488694E-2</v>
      </c>
      <c r="L71" s="160">
        <v>8.6933960600943938E-3</v>
      </c>
      <c r="M71" s="160">
        <v>7.3726254522996941E-3</v>
      </c>
      <c r="N71" s="160">
        <v>1.217334255143099E-2</v>
      </c>
      <c r="O71" s="160">
        <v>1.6627702904068821E-2</v>
      </c>
      <c r="P71" s="160">
        <v>1.5969983741903667E-2</v>
      </c>
      <c r="Q71" s="160">
        <v>1.2813544001280678E-2</v>
      </c>
      <c r="R71" s="160">
        <v>1.5090032695525788E-2</v>
      </c>
      <c r="S71" s="160">
        <v>1.2451407312838942E-2</v>
      </c>
      <c r="T71" s="160">
        <v>1.5146266616513535E-2</v>
      </c>
      <c r="U71" s="160">
        <v>1.5886462500345956E-2</v>
      </c>
      <c r="V71" s="160">
        <v>1.341025784528414E-2</v>
      </c>
      <c r="W71" s="160">
        <v>1.3602794071664493E-2</v>
      </c>
      <c r="X71" s="160">
        <v>1.0881155881398286E-2</v>
      </c>
      <c r="Y71" s="160">
        <v>1.1598881184671027E-2</v>
      </c>
      <c r="Z71" s="160">
        <v>1.0802242367207514E-2</v>
      </c>
      <c r="AA71" s="160">
        <v>1.4275719989101862E-2</v>
      </c>
      <c r="AB71" s="160">
        <v>1.1447019274335304E-2</v>
      </c>
      <c r="AC71" s="160">
        <v>1.2210173440904984E-2</v>
      </c>
      <c r="AD71" s="160">
        <v>1.4800282380644637E-2</v>
      </c>
      <c r="AE71" s="160">
        <v>1.6139157494668235E-2</v>
      </c>
      <c r="AF71" s="160">
        <v>1.2656508580323696E-2</v>
      </c>
    </row>
    <row r="72" spans="1:32" ht="15.75" x14ac:dyDescent="0.25">
      <c r="A72" s="65" t="s">
        <v>43</v>
      </c>
      <c r="C72" s="160">
        <v>0</v>
      </c>
      <c r="D72" s="160">
        <v>0</v>
      </c>
      <c r="E72" s="160">
        <v>0</v>
      </c>
      <c r="F72" s="160">
        <v>0</v>
      </c>
      <c r="G72" s="160">
        <v>0</v>
      </c>
      <c r="H72" s="160">
        <v>9.9957739785520102E-4</v>
      </c>
      <c r="I72" s="160">
        <v>5.0862519171329034E-3</v>
      </c>
      <c r="J72" s="160">
        <v>6.8325096936855982E-3</v>
      </c>
      <c r="K72" s="160">
        <v>9.1219440242827892E-3</v>
      </c>
      <c r="L72" s="160">
        <v>7.8387604372954778E-3</v>
      </c>
      <c r="M72" s="160">
        <v>6.7914672091710249E-3</v>
      </c>
      <c r="N72" s="160">
        <v>6.0291145059572261E-3</v>
      </c>
      <c r="O72" s="160">
        <v>1.0211873014660523E-2</v>
      </c>
      <c r="P72" s="160">
        <v>1.2165224650805603E-2</v>
      </c>
      <c r="Q72" s="160">
        <v>1.1612269551619906E-2</v>
      </c>
      <c r="R72" s="160">
        <v>9.1006688499336106E-3</v>
      </c>
      <c r="S72" s="160">
        <v>1.1439918345439381E-2</v>
      </c>
      <c r="T72" s="160">
        <v>9.036184666426899E-3</v>
      </c>
      <c r="U72" s="160">
        <v>1.0707536323753495E-2</v>
      </c>
      <c r="V72" s="160">
        <v>1.1907547981999054E-2</v>
      </c>
      <c r="W72" s="160">
        <v>9.1302577961415443E-3</v>
      </c>
      <c r="X72" s="160">
        <v>9.3952939570442467E-3</v>
      </c>
      <c r="Y72" s="160">
        <v>8.2626826450936559E-3</v>
      </c>
      <c r="Z72" s="160">
        <v>8.0075949733314326E-3</v>
      </c>
      <c r="AA72" s="160">
        <v>7.8860673095367539E-3</v>
      </c>
      <c r="AB72" s="160">
        <v>1.0245872155509624E-2</v>
      </c>
      <c r="AC72" s="160">
        <v>8.0725678095755742E-3</v>
      </c>
      <c r="AD72" s="160">
        <v>8.7416717644281817E-3</v>
      </c>
      <c r="AE72" s="160">
        <v>1.0535618272337918E-2</v>
      </c>
      <c r="AF72" s="160">
        <v>1.2476885304567309E-2</v>
      </c>
    </row>
    <row r="73" spans="1:32" ht="15.75" x14ac:dyDescent="0.25">
      <c r="A73" s="65" t="s">
        <v>44</v>
      </c>
      <c r="C73" s="160">
        <v>0</v>
      </c>
      <c r="D73" s="160">
        <v>0</v>
      </c>
      <c r="E73" s="160">
        <v>0</v>
      </c>
      <c r="F73" s="160">
        <v>0</v>
      </c>
      <c r="G73" s="160">
        <v>0</v>
      </c>
      <c r="H73" s="160">
        <v>0</v>
      </c>
      <c r="I73" s="160">
        <v>6.7398451541769017E-4</v>
      </c>
      <c r="J73" s="160">
        <v>2.4328067135671624E-3</v>
      </c>
      <c r="K73" s="160">
        <v>3.4648005893206622E-3</v>
      </c>
      <c r="L73" s="160">
        <v>4.2512886671779663E-3</v>
      </c>
      <c r="M73" s="160">
        <v>2.7235499122559761E-3</v>
      </c>
      <c r="N73" s="160">
        <v>3.0227811214994928E-3</v>
      </c>
      <c r="O73" s="160">
        <v>3.0227881619332843E-3</v>
      </c>
      <c r="P73" s="160">
        <v>4.8218887265258862E-3</v>
      </c>
      <c r="Q73" s="160">
        <v>6.5136147749930004E-3</v>
      </c>
      <c r="R73" s="160">
        <v>6.1981329577259665E-3</v>
      </c>
      <c r="S73" s="160">
        <v>4.3299686675281317E-3</v>
      </c>
      <c r="T73" s="160">
        <v>1.9265651308747948E-3</v>
      </c>
      <c r="U73" s="160">
        <v>3.177303838001461E-3</v>
      </c>
      <c r="V73" s="160">
        <v>5.3236641606611759E-3</v>
      </c>
      <c r="W73" s="160">
        <v>6.0310417446205033E-3</v>
      </c>
      <c r="X73" s="160">
        <v>4.9269682830401229E-3</v>
      </c>
      <c r="Y73" s="160">
        <v>3.8302238014822207E-3</v>
      </c>
      <c r="Z73" s="160">
        <v>3.727303657756443E-3</v>
      </c>
      <c r="AA73" s="160">
        <v>3.8842585910480805E-3</v>
      </c>
      <c r="AB73" s="160">
        <v>3.4066764177528193E-3</v>
      </c>
      <c r="AC73" s="160">
        <v>4.8196718369197681E-3</v>
      </c>
      <c r="AD73" s="160">
        <v>3.8678034643593452E-3</v>
      </c>
      <c r="AE73" s="160">
        <v>4.4135296959549137E-3</v>
      </c>
      <c r="AF73" s="160">
        <v>4.7707379778821899E-3</v>
      </c>
    </row>
    <row r="74" spans="1:32" ht="15.75" x14ac:dyDescent="0.25">
      <c r="A74" s="65" t="s">
        <v>45</v>
      </c>
      <c r="C74" s="160">
        <v>0</v>
      </c>
      <c r="D74" s="160">
        <v>0</v>
      </c>
      <c r="E74" s="160">
        <v>0</v>
      </c>
      <c r="F74" s="160">
        <v>0</v>
      </c>
      <c r="G74" s="160">
        <v>0</v>
      </c>
      <c r="H74" s="160">
        <v>0</v>
      </c>
      <c r="I74" s="160">
        <v>0</v>
      </c>
      <c r="J74" s="160">
        <v>6.3456586504771517E-5</v>
      </c>
      <c r="K74" s="160">
        <v>-8.343011821261749E-10</v>
      </c>
      <c r="L74" s="160">
        <v>5.5984350202463744E-4</v>
      </c>
      <c r="M74" s="160">
        <v>2.0500399918981786E-3</v>
      </c>
      <c r="N74" s="160">
        <v>1.052924724722448E-9</v>
      </c>
      <c r="O74" s="160">
        <v>1.7069532654336891E-10</v>
      </c>
      <c r="P74" s="160">
        <v>-6.6950453407049627E-10</v>
      </c>
      <c r="Q74" s="160">
        <v>3.7953536914834804E-10</v>
      </c>
      <c r="R74" s="160">
        <v>1.678076167790774E-3</v>
      </c>
      <c r="S74" s="160">
        <v>1.9736967103030716E-3</v>
      </c>
      <c r="T74" s="160">
        <v>5.3539470593659769E-3</v>
      </c>
      <c r="U74" s="160">
        <v>2.3917709757300689E-3</v>
      </c>
      <c r="V74" s="160">
        <v>1.0877515068139806E-3</v>
      </c>
      <c r="W74" s="160">
        <v>2.2899093327538648E-15</v>
      </c>
      <c r="X74" s="160">
        <v>0</v>
      </c>
      <c r="Y74" s="160">
        <v>2.4226919120362025E-4</v>
      </c>
      <c r="Z74" s="160">
        <v>7.2494511552801489E-5</v>
      </c>
      <c r="AA74" s="160">
        <v>1.2326852092255091E-6</v>
      </c>
      <c r="AB74" s="160">
        <v>1.1150363693607409E-4</v>
      </c>
      <c r="AC74" s="160">
        <v>1.3991526583328949E-4</v>
      </c>
      <c r="AD74" s="160">
        <v>1.4323702471797354E-4</v>
      </c>
      <c r="AE74" s="160">
        <v>6.7803921156304976E-5</v>
      </c>
      <c r="AF74" s="160">
        <v>5.1569640896672986E-5</v>
      </c>
    </row>
    <row r="75" spans="1:32" ht="15.75" x14ac:dyDescent="0.25">
      <c r="A75" s="65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  <c r="Y75" s="160"/>
      <c r="Z75" s="160"/>
      <c r="AA75" s="160"/>
      <c r="AB75" s="160"/>
      <c r="AC75" s="160"/>
      <c r="AD75" s="160"/>
      <c r="AE75" s="160"/>
      <c r="AF75" s="160"/>
    </row>
  </sheetData>
  <hyperlinks>
    <hyperlink ref="U3" location="Menu!A1" display="Menu" xr:uid="{FA477D22-805A-4EF8-AFBA-2ACF8FA1EF60}"/>
  </hyperlink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B3DDF-CD5B-405E-A328-D3A837F63249}">
  <sheetPr codeName="Planilha7"/>
  <dimension ref="A1:AP37"/>
  <sheetViews>
    <sheetView showGridLines="0" zoomScaleNormal="100" workbookViewId="0">
      <pane xSplit="4" topLeftCell="E1" activePane="topRight" state="frozen"/>
      <selection pane="topRight"/>
    </sheetView>
  </sheetViews>
  <sheetFormatPr defaultColWidth="0" defaultRowHeight="15" zeroHeight="1" x14ac:dyDescent="0.25"/>
  <cols>
    <col min="1" max="1" width="2.140625" customWidth="1"/>
    <col min="2" max="2" width="8.5703125" customWidth="1"/>
    <col min="3" max="3" width="57.140625" bestFit="1" customWidth="1"/>
    <col min="4" max="4" width="11" bestFit="1" customWidth="1"/>
    <col min="5" max="5" width="11" customWidth="1"/>
    <col min="6" max="22" width="17" customWidth="1"/>
    <col min="23" max="24" width="17" style="7" customWidth="1"/>
    <col min="25" max="25" width="16.85546875" customWidth="1"/>
    <col min="26" max="35" width="17" customWidth="1"/>
    <col min="36" max="36" width="3" customWidth="1"/>
    <col min="37" max="37" width="6" hidden="1" customWidth="1"/>
    <col min="38" max="40" width="8.5703125" style="122" hidden="1" customWidth="1"/>
    <col min="41" max="42" width="0" style="122" hidden="1" customWidth="1"/>
    <col min="43" max="16384" width="8.5703125" hidden="1"/>
  </cols>
  <sheetData>
    <row r="1" spans="1:42" s="13" customFormat="1" ht="15.75" x14ac:dyDescent="0.25">
      <c r="A1" s="12"/>
      <c r="B1" s="12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K1" s="74"/>
      <c r="AL1" s="121"/>
      <c r="AM1" s="121"/>
      <c r="AN1" s="121"/>
      <c r="AO1" s="121"/>
      <c r="AP1" s="121"/>
    </row>
    <row r="2" spans="1:42" s="13" customFormat="1" ht="18.75" x14ac:dyDescent="0.3">
      <c r="A2" s="12"/>
      <c r="B2" s="12"/>
      <c r="W2" s="137"/>
      <c r="Y2" s="137" t="s">
        <v>36</v>
      </c>
      <c r="AK2" s="74"/>
      <c r="AL2" s="121"/>
      <c r="AM2" s="121"/>
      <c r="AN2" s="121"/>
      <c r="AO2" s="121"/>
      <c r="AP2" s="121"/>
    </row>
    <row r="3" spans="1:42" s="13" customFormat="1" ht="15.75" x14ac:dyDescent="0.25">
      <c r="A3" s="12"/>
      <c r="B3" s="12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K3" s="74"/>
      <c r="AL3" s="121"/>
      <c r="AM3" s="121"/>
      <c r="AN3" s="121"/>
      <c r="AO3" s="121"/>
      <c r="AP3" s="121"/>
    </row>
    <row r="4" spans="1:42" s="13" customFormat="1" ht="15.75" x14ac:dyDescent="0.25">
      <c r="A4" s="12"/>
      <c r="B4" s="12"/>
      <c r="U4" s="15"/>
      <c r="V4" s="159"/>
      <c r="W4" s="159"/>
      <c r="Y4" s="228">
        <f>Aging!U4</f>
        <v>46203</v>
      </c>
      <c r="Z4" s="228"/>
      <c r="AK4" s="74"/>
      <c r="AL4" s="121"/>
      <c r="AM4" s="121"/>
      <c r="AN4" s="121"/>
      <c r="AO4" s="121"/>
      <c r="AP4" s="121"/>
    </row>
    <row r="5" spans="1:42" ht="9" customHeight="1" x14ac:dyDescent="0.25">
      <c r="A5" s="18"/>
      <c r="C5" s="241"/>
      <c r="D5" s="24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5"/>
      <c r="Q5" s="5"/>
      <c r="R5" s="5"/>
      <c r="S5" s="5"/>
      <c r="T5" s="5"/>
      <c r="U5" s="5"/>
      <c r="V5" s="21"/>
    </row>
    <row r="6" spans="1:42" ht="15.75" x14ac:dyDescent="0.25">
      <c r="A6" s="65"/>
      <c r="B6" s="66"/>
      <c r="C6" s="241"/>
      <c r="D6" s="241"/>
      <c r="E6" s="130"/>
      <c r="F6" s="28"/>
      <c r="G6" s="28"/>
      <c r="H6" s="28"/>
      <c r="I6" s="28"/>
      <c r="J6" s="28"/>
      <c r="K6" s="28"/>
      <c r="L6" s="28"/>
      <c r="M6" s="28"/>
      <c r="N6" s="28"/>
      <c r="O6" s="28"/>
      <c r="P6" s="142"/>
      <c r="Q6" s="142"/>
      <c r="R6" s="142"/>
      <c r="S6" s="142"/>
      <c r="T6" s="142"/>
      <c r="U6" s="142"/>
      <c r="V6" s="143"/>
      <c r="W6" s="143"/>
      <c r="X6" s="143"/>
      <c r="Y6" s="143"/>
      <c r="Z6" s="143"/>
      <c r="AA6" s="143"/>
      <c r="AB6" s="143"/>
      <c r="AC6" s="143"/>
      <c r="AD6" s="143"/>
      <c r="AE6" s="142"/>
      <c r="AF6" s="143"/>
      <c r="AG6" s="143"/>
      <c r="AH6" s="143"/>
      <c r="AI6" s="5"/>
      <c r="AJ6" s="5"/>
      <c r="AM6" s="8" t="s">
        <v>75</v>
      </c>
    </row>
    <row r="7" spans="1:42" ht="15.75" x14ac:dyDescent="0.25">
      <c r="A7" s="65"/>
      <c r="B7" s="77" t="s">
        <v>102</v>
      </c>
      <c r="C7" s="78"/>
      <c r="D7" s="80" t="s">
        <v>92</v>
      </c>
      <c r="E7" s="80"/>
      <c r="F7" s="79">
        <v>45322</v>
      </c>
      <c r="G7" s="79">
        <v>45351</v>
      </c>
      <c r="H7" s="79">
        <v>45379</v>
      </c>
      <c r="I7" s="79">
        <v>45412</v>
      </c>
      <c r="J7" s="79">
        <v>45443</v>
      </c>
      <c r="K7" s="79">
        <v>45471</v>
      </c>
      <c r="L7" s="79">
        <v>45504</v>
      </c>
      <c r="M7" s="79">
        <v>45534</v>
      </c>
      <c r="N7" s="79">
        <v>45565</v>
      </c>
      <c r="O7" s="79">
        <v>45596</v>
      </c>
      <c r="P7" s="79">
        <v>45625</v>
      </c>
      <c r="Q7" s="79">
        <v>45657</v>
      </c>
      <c r="R7" s="79">
        <v>45688</v>
      </c>
      <c r="S7" s="79">
        <v>45716</v>
      </c>
      <c r="T7" s="79">
        <v>45747</v>
      </c>
      <c r="U7" s="79">
        <v>45777</v>
      </c>
      <c r="V7" s="79">
        <v>45807</v>
      </c>
      <c r="W7" s="79">
        <v>45838</v>
      </c>
      <c r="X7" s="79">
        <v>45869</v>
      </c>
      <c r="Y7" s="79">
        <v>45898</v>
      </c>
      <c r="Z7" s="79">
        <v>45930</v>
      </c>
      <c r="AA7" s="79">
        <v>45961</v>
      </c>
      <c r="AB7" s="79">
        <v>45989</v>
      </c>
      <c r="AC7" s="79">
        <v>46022</v>
      </c>
      <c r="AD7" s="79">
        <v>46052</v>
      </c>
      <c r="AE7" s="79">
        <v>46080</v>
      </c>
      <c r="AF7" s="79">
        <v>46112</v>
      </c>
      <c r="AG7" s="79">
        <v>46142</v>
      </c>
      <c r="AH7" s="79">
        <v>46171</v>
      </c>
      <c r="AI7" s="79">
        <v>46203</v>
      </c>
      <c r="AM7" s="8" t="s">
        <v>76</v>
      </c>
    </row>
    <row r="8" spans="1:42" ht="15.75" x14ac:dyDescent="0.25">
      <c r="A8" s="65"/>
      <c r="B8" s="66"/>
      <c r="C8" s="242" t="s">
        <v>68</v>
      </c>
      <c r="D8" s="28" t="s">
        <v>112</v>
      </c>
      <c r="E8" s="28"/>
      <c r="F8" s="28">
        <v>6.9</v>
      </c>
      <c r="G8" s="28">
        <v>5.3</v>
      </c>
      <c r="H8" s="28">
        <v>4.7</v>
      </c>
      <c r="I8" s="28">
        <v>4.4000000000000004</v>
      </c>
      <c r="J8" s="28">
        <v>4.2</v>
      </c>
      <c r="K8" s="28">
        <v>4.7</v>
      </c>
      <c r="L8" s="28">
        <v>3.5</v>
      </c>
      <c r="M8" s="28">
        <v>3.2</v>
      </c>
      <c r="N8" s="28">
        <v>3.2</v>
      </c>
      <c r="O8" s="28">
        <v>3.4</v>
      </c>
      <c r="P8" s="142">
        <v>3.35</v>
      </c>
      <c r="Q8" s="142">
        <v>3.29</v>
      </c>
      <c r="R8" s="142">
        <v>2.64</v>
      </c>
      <c r="S8" s="142">
        <v>2.59</v>
      </c>
      <c r="T8" s="142">
        <v>2.6</v>
      </c>
      <c r="U8" s="142">
        <v>2.58</v>
      </c>
      <c r="V8" s="143">
        <v>2.52</v>
      </c>
      <c r="W8" s="143">
        <v>2.52</v>
      </c>
      <c r="X8" s="143">
        <v>2.4</v>
      </c>
      <c r="Y8" s="143">
        <v>2.5</v>
      </c>
      <c r="Z8" s="143">
        <v>2.4</v>
      </c>
      <c r="AA8" s="143">
        <v>2.5</v>
      </c>
      <c r="AB8" s="143">
        <v>2.14</v>
      </c>
      <c r="AC8" s="143">
        <v>1.99</v>
      </c>
      <c r="AD8" s="143">
        <v>1.9</v>
      </c>
      <c r="AE8" s="142">
        <v>1.8</v>
      </c>
      <c r="AF8" s="143">
        <v>1.77</v>
      </c>
      <c r="AG8" s="143">
        <v>1.84</v>
      </c>
      <c r="AH8" s="143">
        <v>1.84</v>
      </c>
      <c r="AI8" s="143">
        <v>1.76</v>
      </c>
      <c r="AM8" s="8" t="s">
        <v>77</v>
      </c>
    </row>
    <row r="9" spans="1:42" ht="15.75" x14ac:dyDescent="0.25">
      <c r="A9" s="65"/>
      <c r="B9" s="66"/>
      <c r="C9" s="242"/>
      <c r="D9" s="115" t="s">
        <v>113</v>
      </c>
      <c r="E9" s="115"/>
      <c r="F9" s="125">
        <v>1</v>
      </c>
      <c r="G9" s="125">
        <v>1</v>
      </c>
      <c r="H9" s="125">
        <v>1</v>
      </c>
      <c r="I9" s="125">
        <v>1</v>
      </c>
      <c r="J9" s="125">
        <v>1</v>
      </c>
      <c r="K9" s="125">
        <v>1</v>
      </c>
      <c r="L9" s="125">
        <v>1</v>
      </c>
      <c r="M9" s="125">
        <v>1</v>
      </c>
      <c r="N9" s="125">
        <v>1</v>
      </c>
      <c r="O9" s="125">
        <v>1</v>
      </c>
      <c r="P9" s="125">
        <v>1</v>
      </c>
      <c r="Q9" s="125">
        <v>1</v>
      </c>
      <c r="R9" s="125">
        <v>1</v>
      </c>
      <c r="S9" s="125">
        <v>1</v>
      </c>
      <c r="T9" s="125">
        <v>1</v>
      </c>
      <c r="U9" s="125">
        <v>1</v>
      </c>
      <c r="V9" s="125">
        <v>1</v>
      </c>
      <c r="W9" s="125">
        <v>1</v>
      </c>
      <c r="X9" s="125">
        <v>1</v>
      </c>
      <c r="Y9" s="125">
        <v>1</v>
      </c>
      <c r="Z9" s="125">
        <v>1</v>
      </c>
      <c r="AA9" s="125">
        <v>1</v>
      </c>
      <c r="AB9" s="125">
        <v>1</v>
      </c>
      <c r="AC9" s="125">
        <v>1</v>
      </c>
      <c r="AD9" s="125">
        <v>1</v>
      </c>
      <c r="AE9" s="125">
        <v>1</v>
      </c>
      <c r="AF9" s="125">
        <v>1</v>
      </c>
      <c r="AG9" s="125">
        <v>1</v>
      </c>
      <c r="AH9" s="125">
        <v>1</v>
      </c>
      <c r="AI9" s="125">
        <v>1</v>
      </c>
      <c r="AM9" s="8" t="s">
        <v>78</v>
      </c>
    </row>
    <row r="10" spans="1:42" ht="5.45" customHeight="1" x14ac:dyDescent="0.25">
      <c r="A10" s="65"/>
      <c r="B10" s="66"/>
      <c r="C10" s="123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M10" s="8" t="s">
        <v>79</v>
      </c>
    </row>
    <row r="11" spans="1:42" ht="15.75" x14ac:dyDescent="0.25">
      <c r="A11" s="65"/>
      <c r="B11" s="66"/>
      <c r="C11" s="242" t="s">
        <v>69</v>
      </c>
      <c r="D11" s="28" t="s">
        <v>112</v>
      </c>
      <c r="E11" s="28"/>
      <c r="F11" s="104">
        <v>0</v>
      </c>
      <c r="G11" s="104">
        <v>0</v>
      </c>
      <c r="H11" s="104">
        <v>0</v>
      </c>
      <c r="I11" s="104">
        <v>0</v>
      </c>
      <c r="J11" s="104">
        <v>0</v>
      </c>
      <c r="K11" s="104">
        <v>0</v>
      </c>
      <c r="L11" s="104">
        <v>2E-3</v>
      </c>
      <c r="M11" s="104">
        <v>8.6999999999999994E-3</v>
      </c>
      <c r="N11" s="104">
        <v>1.7600000000000001E-2</v>
      </c>
      <c r="O11" s="104">
        <v>2.87E-2</v>
      </c>
      <c r="P11" s="83">
        <v>4.0899999999999999E-2</v>
      </c>
      <c r="Q11" s="83">
        <v>4.9000000000000002E-2</v>
      </c>
      <c r="R11" s="83">
        <v>4.2799999999999998E-2</v>
      </c>
      <c r="S11" s="83">
        <v>5.1400000000000001E-2</v>
      </c>
      <c r="T11" s="83">
        <v>6.1699999999999998E-2</v>
      </c>
      <c r="U11" s="83">
        <v>6.9000000000000006E-2</v>
      </c>
      <c r="V11" s="83">
        <v>7.5399999999999995E-2</v>
      </c>
      <c r="W11" s="83">
        <v>8.1699999999999995E-2</v>
      </c>
      <c r="X11" s="83">
        <v>8.1799999999999998E-2</v>
      </c>
      <c r="Y11" s="83">
        <v>8.7599999999999997E-2</v>
      </c>
      <c r="Z11" s="83">
        <v>9.0200000000000002E-2</v>
      </c>
      <c r="AA11" s="83">
        <v>9.2899999999999996E-2</v>
      </c>
      <c r="AB11" s="83">
        <v>9.0685402356510209E-2</v>
      </c>
      <c r="AC11" s="83">
        <v>8.9899999999999994E-2</v>
      </c>
      <c r="AD11" s="83">
        <v>9.1399999999999995E-2</v>
      </c>
      <c r="AE11" s="83">
        <v>8.6699999999999999E-2</v>
      </c>
      <c r="AF11" s="83">
        <v>8.5900000000000004E-2</v>
      </c>
      <c r="AG11" s="83">
        <v>8.5000000000000006E-2</v>
      </c>
      <c r="AH11" s="83">
        <v>8.4500000000000006E-2</v>
      </c>
      <c r="AI11" s="83">
        <v>8.5000000000000006E-2</v>
      </c>
      <c r="AM11" s="8" t="s">
        <v>80</v>
      </c>
    </row>
    <row r="12" spans="1:42" ht="15.75" x14ac:dyDescent="0.25">
      <c r="A12" s="65"/>
      <c r="B12" s="66"/>
      <c r="C12" s="242"/>
      <c r="D12" s="115" t="s">
        <v>119</v>
      </c>
      <c r="E12" s="115"/>
      <c r="F12" s="83">
        <v>0.2</v>
      </c>
      <c r="G12" s="83">
        <v>0.2</v>
      </c>
      <c r="H12" s="83">
        <v>0.2</v>
      </c>
      <c r="I12" s="83">
        <v>0.2</v>
      </c>
      <c r="J12" s="83">
        <v>0.2</v>
      </c>
      <c r="K12" s="83">
        <v>0.2</v>
      </c>
      <c r="L12" s="83">
        <v>0.2</v>
      </c>
      <c r="M12" s="83">
        <v>0.2</v>
      </c>
      <c r="N12" s="83">
        <v>0.2</v>
      </c>
      <c r="O12" s="83">
        <v>0.2</v>
      </c>
      <c r="P12" s="83">
        <v>0.2</v>
      </c>
      <c r="Q12" s="83">
        <v>0.2</v>
      </c>
      <c r="R12" s="83">
        <v>0.2</v>
      </c>
      <c r="S12" s="83">
        <v>0.2</v>
      </c>
      <c r="T12" s="83">
        <v>0.2</v>
      </c>
      <c r="U12" s="83">
        <v>0.2</v>
      </c>
      <c r="V12" s="83">
        <v>0.2</v>
      </c>
      <c r="W12" s="83">
        <v>0.2</v>
      </c>
      <c r="X12" s="83">
        <v>0.2</v>
      </c>
      <c r="Y12" s="83">
        <v>0.2</v>
      </c>
      <c r="Z12" s="83">
        <v>0.2</v>
      </c>
      <c r="AA12" s="83">
        <v>0.2</v>
      </c>
      <c r="AB12" s="83">
        <v>0.2</v>
      </c>
      <c r="AC12" s="83">
        <v>0.2</v>
      </c>
      <c r="AD12" s="83">
        <v>0.2</v>
      </c>
      <c r="AE12" s="83">
        <v>0.2</v>
      </c>
      <c r="AF12" s="83">
        <v>0.2</v>
      </c>
      <c r="AG12" s="83">
        <v>0.2</v>
      </c>
      <c r="AH12" s="83">
        <v>0.2</v>
      </c>
      <c r="AI12" s="83">
        <v>0.2</v>
      </c>
      <c r="AM12" s="8" t="s">
        <v>81</v>
      </c>
    </row>
    <row r="13" spans="1:42" ht="5.45" customHeight="1" x14ac:dyDescent="0.25">
      <c r="A13" s="65"/>
      <c r="C13" s="81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V13" s="5"/>
      <c r="W13"/>
      <c r="X13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M13" s="8" t="s">
        <v>82</v>
      </c>
    </row>
    <row r="14" spans="1:42" ht="15.75" x14ac:dyDescent="0.25">
      <c r="A14" s="65"/>
      <c r="B14" s="77" t="s">
        <v>88</v>
      </c>
      <c r="C14" s="77"/>
      <c r="D14" s="80" t="s">
        <v>92</v>
      </c>
      <c r="E14" s="80"/>
      <c r="F14" s="180">
        <v>45322</v>
      </c>
      <c r="G14" s="180">
        <v>45351</v>
      </c>
      <c r="H14" s="180">
        <v>45379</v>
      </c>
      <c r="I14" s="180">
        <v>45412</v>
      </c>
      <c r="J14" s="180">
        <v>45443</v>
      </c>
      <c r="K14" s="180">
        <v>45471</v>
      </c>
      <c r="L14" s="180">
        <v>45504</v>
      </c>
      <c r="M14" s="180">
        <v>45534</v>
      </c>
      <c r="N14" s="180">
        <v>45565</v>
      </c>
      <c r="O14" s="180">
        <v>45596</v>
      </c>
      <c r="P14" s="180">
        <v>45625</v>
      </c>
      <c r="Q14" s="180">
        <v>45657</v>
      </c>
      <c r="R14" s="180">
        <v>45688</v>
      </c>
      <c r="S14" s="180">
        <v>45716</v>
      </c>
      <c r="T14" s="180">
        <v>45747</v>
      </c>
      <c r="U14" s="180">
        <v>45777</v>
      </c>
      <c r="V14" s="180">
        <v>45807</v>
      </c>
      <c r="W14" s="180">
        <v>45838</v>
      </c>
      <c r="X14" s="180">
        <v>45869</v>
      </c>
      <c r="Y14" s="180">
        <v>45898</v>
      </c>
      <c r="Z14" s="180">
        <v>45930</v>
      </c>
      <c r="AA14" s="180">
        <v>45961</v>
      </c>
      <c r="AB14" s="180">
        <v>45989</v>
      </c>
      <c r="AC14" s="180">
        <v>46022</v>
      </c>
      <c r="AD14" s="180">
        <v>46052</v>
      </c>
      <c r="AE14" s="180">
        <v>46080</v>
      </c>
      <c r="AF14" s="180">
        <v>46112</v>
      </c>
      <c r="AG14" s="180">
        <v>46142</v>
      </c>
      <c r="AH14" s="180">
        <v>46171</v>
      </c>
      <c r="AI14" s="180">
        <v>46203</v>
      </c>
      <c r="AM14" s="8" t="s">
        <v>83</v>
      </c>
    </row>
    <row r="15" spans="1:42" ht="15.75" x14ac:dyDescent="0.25">
      <c r="A15" s="65"/>
      <c r="B15" s="138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V15" s="5"/>
      <c r="W15"/>
      <c r="X1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M15" s="8" t="s">
        <v>84</v>
      </c>
    </row>
    <row r="16" spans="1:42" ht="5.45" customHeight="1" x14ac:dyDescent="0.25">
      <c r="A16" s="65"/>
      <c r="C16" s="117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V16" s="5"/>
      <c r="W16"/>
      <c r="X16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M16" s="8" t="s">
        <v>120</v>
      </c>
    </row>
    <row r="17" spans="1:39" ht="15.75" x14ac:dyDescent="0.25">
      <c r="A17" s="65"/>
      <c r="B17" s="24"/>
      <c r="C17" s="243" t="s">
        <v>74</v>
      </c>
      <c r="D17" s="28" t="s">
        <v>112</v>
      </c>
      <c r="E17" s="28"/>
      <c r="F17" s="84">
        <v>0.25156606875948306</v>
      </c>
      <c r="G17" s="84">
        <v>0.25476144422000463</v>
      </c>
      <c r="H17" s="84">
        <v>0.26925644705736812</v>
      </c>
      <c r="I17" s="84">
        <v>0.25641583296013459</v>
      </c>
      <c r="J17" s="84">
        <v>0.25577501368222333</v>
      </c>
      <c r="K17" s="84">
        <v>0.25480108878601943</v>
      </c>
      <c r="L17" s="84">
        <v>0.25873811782172157</v>
      </c>
      <c r="M17" s="84">
        <v>0.25433991313041038</v>
      </c>
      <c r="N17" s="84">
        <v>0.25306657869481025</v>
      </c>
      <c r="O17" s="84">
        <v>0.25305513479363645</v>
      </c>
      <c r="P17" s="84">
        <v>0.25266038077486958</v>
      </c>
      <c r="Q17" s="84">
        <v>0.25167626321250253</v>
      </c>
      <c r="R17" s="84">
        <v>0.25112695487552361</v>
      </c>
      <c r="S17" s="84">
        <v>0.25097973983157007</v>
      </c>
      <c r="T17" s="84">
        <v>0.24884018602903815</v>
      </c>
      <c r="U17" s="84">
        <v>0.24864845464979057</v>
      </c>
      <c r="V17" s="84">
        <v>0.24831086685574646</v>
      </c>
      <c r="W17" s="84">
        <v>0.24691629394885936</v>
      </c>
      <c r="X17" s="84">
        <v>0.24948129480196887</v>
      </c>
      <c r="Y17" s="84">
        <v>0.24972350534820351</v>
      </c>
      <c r="Z17" s="84">
        <v>0.25535778553632404</v>
      </c>
      <c r="AA17" s="84">
        <v>0.25125595247324084</v>
      </c>
      <c r="AB17" s="84">
        <v>0.25660196566468801</v>
      </c>
      <c r="AC17" s="84">
        <v>0.24723763911874244</v>
      </c>
      <c r="AD17" s="84">
        <v>0.2516297427738502</v>
      </c>
      <c r="AE17" s="84">
        <v>0.25139639440293771</v>
      </c>
      <c r="AF17" s="84">
        <v>0.25391253529930619</v>
      </c>
      <c r="AG17" s="84">
        <v>0.25872142257560304</v>
      </c>
      <c r="AH17" s="84">
        <v>0.26331108284465149</v>
      </c>
      <c r="AI17" s="84">
        <v>0.24955762278556506</v>
      </c>
      <c r="AM17" s="8" t="s">
        <v>121</v>
      </c>
    </row>
    <row r="18" spans="1:39" ht="15.75" x14ac:dyDescent="0.25">
      <c r="A18" s="65"/>
      <c r="B18" s="5"/>
      <c r="C18" s="243"/>
      <c r="D18" s="115" t="s">
        <v>113</v>
      </c>
      <c r="E18" s="115"/>
      <c r="F18" s="114">
        <v>0.2</v>
      </c>
      <c r="G18" s="114">
        <v>0.2</v>
      </c>
      <c r="H18" s="114">
        <v>0.2</v>
      </c>
      <c r="I18" s="114">
        <v>0.2</v>
      </c>
      <c r="J18" s="114">
        <v>0.2</v>
      </c>
      <c r="K18" s="114">
        <v>0.2</v>
      </c>
      <c r="L18" s="114">
        <v>0.2</v>
      </c>
      <c r="M18" s="114">
        <v>0.2</v>
      </c>
      <c r="N18" s="114">
        <v>0.2</v>
      </c>
      <c r="O18" s="114">
        <v>0.2</v>
      </c>
      <c r="P18" s="114">
        <v>0.2</v>
      </c>
      <c r="Q18" s="114">
        <v>0.2</v>
      </c>
      <c r="R18" s="114">
        <v>0.2</v>
      </c>
      <c r="S18" s="114">
        <v>0.2</v>
      </c>
      <c r="T18" s="114">
        <v>0.2</v>
      </c>
      <c r="U18" s="114">
        <v>0.2</v>
      </c>
      <c r="V18" s="114">
        <v>0.2</v>
      </c>
      <c r="W18" s="114">
        <v>0.2</v>
      </c>
      <c r="X18" s="114">
        <v>0.2</v>
      </c>
      <c r="Y18" s="114">
        <v>0.2</v>
      </c>
      <c r="Z18" s="114">
        <v>0.2</v>
      </c>
      <c r="AA18" s="114">
        <v>0.2</v>
      </c>
      <c r="AB18" s="114">
        <v>0.2</v>
      </c>
      <c r="AC18" s="114">
        <v>0.2</v>
      </c>
      <c r="AD18" s="114">
        <v>0.2</v>
      </c>
      <c r="AE18" s="114">
        <v>0.2</v>
      </c>
      <c r="AF18" s="114">
        <v>0.2</v>
      </c>
      <c r="AG18" s="114">
        <v>0.2</v>
      </c>
      <c r="AH18" s="114">
        <v>0.2</v>
      </c>
      <c r="AI18" s="114">
        <v>0.2</v>
      </c>
      <c r="AM18" s="8" t="s">
        <v>87</v>
      </c>
    </row>
    <row r="19" spans="1:39" ht="5.45" customHeight="1" x14ac:dyDescent="0.25">
      <c r="A19" s="65"/>
      <c r="B19" s="5"/>
      <c r="C19" s="118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</row>
    <row r="20" spans="1:39" ht="15.75" x14ac:dyDescent="0.25">
      <c r="A20" s="65"/>
      <c r="B20" s="87"/>
      <c r="C20" s="243" t="s">
        <v>73</v>
      </c>
      <c r="D20" s="28" t="s">
        <v>112</v>
      </c>
      <c r="E20" s="28"/>
      <c r="F20" s="84">
        <v>0.15171771768650319</v>
      </c>
      <c r="G20" s="84">
        <v>0.15523163368832776</v>
      </c>
      <c r="H20" s="84">
        <v>0.17178502306539267</v>
      </c>
      <c r="I20" s="84">
        <v>0.15723149994839541</v>
      </c>
      <c r="J20" s="84">
        <v>0.15649388790939101</v>
      </c>
      <c r="K20" s="84">
        <v>0.15530471680595728</v>
      </c>
      <c r="L20" s="84">
        <v>0.15976766825910613</v>
      </c>
      <c r="M20" s="84">
        <v>0.15493448634332543</v>
      </c>
      <c r="N20" s="84">
        <v>0.15350318272035399</v>
      </c>
      <c r="O20" s="84">
        <v>0.15347884650619847</v>
      </c>
      <c r="P20" s="84">
        <v>0.15304305761137105</v>
      </c>
      <c r="Q20" s="84">
        <v>0.1519277665240599</v>
      </c>
      <c r="R20" s="84">
        <v>0.15128780462201735</v>
      </c>
      <c r="S20" s="84">
        <v>0.15113893077036145</v>
      </c>
      <c r="T20" s="84">
        <v>0.14870901762992711</v>
      </c>
      <c r="U20" s="84">
        <v>0.14849817821056335</v>
      </c>
      <c r="V20" s="84">
        <v>0.14810459816369748</v>
      </c>
      <c r="W20" s="84">
        <v>0.14653648214438419</v>
      </c>
      <c r="X20" s="84">
        <v>0.14943176341751843</v>
      </c>
      <c r="Y20" s="84">
        <v>0.14971215512069569</v>
      </c>
      <c r="Z20" s="84">
        <v>0.15610333930266412</v>
      </c>
      <c r="AA20" s="84">
        <v>0.15143741784307338</v>
      </c>
      <c r="AB20" s="84">
        <v>0.15751931008931469</v>
      </c>
      <c r="AC20" s="84">
        <v>0.14690115190511244</v>
      </c>
      <c r="AD20" s="84">
        <v>0.15186716489724261</v>
      </c>
      <c r="AE20" s="84">
        <v>0.15162632430122588</v>
      </c>
      <c r="AF20" s="84">
        <v>0.15446656018442589</v>
      </c>
      <c r="AG20" s="84">
        <v>0.15992252716826455</v>
      </c>
      <c r="AH20" s="84">
        <v>0.16511772107602768</v>
      </c>
      <c r="AI20" s="84">
        <v>0.14953729170301175</v>
      </c>
    </row>
    <row r="21" spans="1:39" ht="15.75" x14ac:dyDescent="0.25">
      <c r="A21" s="65"/>
      <c r="B21" s="87"/>
      <c r="C21" s="243"/>
      <c r="D21" s="115" t="s">
        <v>113</v>
      </c>
      <c r="E21" s="115"/>
      <c r="F21" s="114">
        <v>0.1</v>
      </c>
      <c r="G21" s="114">
        <v>0.1</v>
      </c>
      <c r="H21" s="114">
        <v>0.1</v>
      </c>
      <c r="I21" s="114">
        <v>0.1</v>
      </c>
      <c r="J21" s="114">
        <v>0.1</v>
      </c>
      <c r="K21" s="114">
        <v>0.1</v>
      </c>
      <c r="L21" s="114">
        <v>0.1</v>
      </c>
      <c r="M21" s="114">
        <v>0.1</v>
      </c>
      <c r="N21" s="114">
        <v>0.1</v>
      </c>
      <c r="O21" s="114">
        <v>0.1</v>
      </c>
      <c r="P21" s="114">
        <v>0.1</v>
      </c>
      <c r="Q21" s="114">
        <v>0.1</v>
      </c>
      <c r="R21" s="114">
        <v>0.1</v>
      </c>
      <c r="S21" s="114">
        <v>0.1</v>
      </c>
      <c r="T21" s="114">
        <v>0.1</v>
      </c>
      <c r="U21" s="114">
        <v>0.1</v>
      </c>
      <c r="V21" s="114">
        <v>0.1</v>
      </c>
      <c r="W21" s="114">
        <v>0.1</v>
      </c>
      <c r="X21" s="114">
        <v>0.1</v>
      </c>
      <c r="Y21" s="114">
        <v>0.1</v>
      </c>
      <c r="Z21" s="114">
        <v>0.1</v>
      </c>
      <c r="AA21" s="114">
        <v>0.1</v>
      </c>
      <c r="AB21" s="114">
        <v>0.1</v>
      </c>
      <c r="AC21" s="114">
        <v>0.1</v>
      </c>
      <c r="AD21" s="114">
        <v>0.1</v>
      </c>
      <c r="AE21" s="114">
        <v>0.1</v>
      </c>
      <c r="AF21" s="114">
        <v>0.1</v>
      </c>
      <c r="AG21" s="114">
        <v>0.1</v>
      </c>
      <c r="AH21" s="114">
        <v>0.1</v>
      </c>
      <c r="AI21" s="114">
        <v>0.1</v>
      </c>
    </row>
    <row r="22" spans="1:39" ht="5.45" customHeight="1" x14ac:dyDescent="0.25">
      <c r="A22" s="65"/>
      <c r="B22" s="87"/>
      <c r="C22" s="6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</row>
    <row r="23" spans="1:39" ht="15.75" x14ac:dyDescent="0.25">
      <c r="A23" s="26"/>
      <c r="B23" s="45"/>
      <c r="C23" s="243" t="s">
        <v>72</v>
      </c>
      <c r="D23" s="28" t="s">
        <v>112</v>
      </c>
      <c r="E23" s="28"/>
      <c r="F23" s="84">
        <v>0.10175603918091622</v>
      </c>
      <c r="G23" s="84">
        <v>0.105358552876022</v>
      </c>
      <c r="H23" s="84">
        <v>0.12302376077357428</v>
      </c>
      <c r="I23" s="84">
        <v>0.10761322957776462</v>
      </c>
      <c r="J23" s="84">
        <v>0.1068197728283425</v>
      </c>
      <c r="K23" s="84">
        <v>0.10553171012590358</v>
      </c>
      <c r="L23" s="84">
        <v>0.11021132950149973</v>
      </c>
      <c r="M23" s="84">
        <v>0.10509630398972247</v>
      </c>
      <c r="N23" s="84">
        <v>0.10359303738001416</v>
      </c>
      <c r="O23" s="84">
        <v>0.10355502206815545</v>
      </c>
      <c r="P23" s="84">
        <v>0.10310587807839383</v>
      </c>
      <c r="Q23" s="84">
        <v>0.10192483437692201</v>
      </c>
      <c r="R23" s="84">
        <v>0.10122857038372221</v>
      </c>
      <c r="S23" s="84">
        <v>0.101088753388847</v>
      </c>
      <c r="T23" s="84">
        <v>9.8508726232973451E-2</v>
      </c>
      <c r="U23" s="84">
        <v>9.8290941019746461E-2</v>
      </c>
      <c r="V23" s="84">
        <v>9.786101941592E-2</v>
      </c>
      <c r="W23" s="84">
        <v>9.6212106642210235E-2</v>
      </c>
      <c r="X23" s="84">
        <v>9.9265609144165254E-2</v>
      </c>
      <c r="Y23" s="84">
        <v>9.9568651509628403E-2</v>
      </c>
      <c r="Z23" s="84">
        <v>0.10634279530622921</v>
      </c>
      <c r="AA23" s="84">
        <v>0.10138310996208807</v>
      </c>
      <c r="AB23" s="84">
        <v>0.10784820504742261</v>
      </c>
      <c r="AC23" s="84">
        <v>9.659769586220876E-2</v>
      </c>
      <c r="AD23" s="84">
        <v>0.10184407892467157</v>
      </c>
      <c r="AE23" s="84">
        <v>0.10161396250564561</v>
      </c>
      <c r="AF23" s="84">
        <v>0.10460952924838773</v>
      </c>
      <c r="AG23" s="84">
        <v>0.11039353862442354</v>
      </c>
      <c r="AH23" s="84">
        <v>0.11588826327009195</v>
      </c>
      <c r="AI23" s="84">
        <v>9.9395516750131474E-2</v>
      </c>
    </row>
    <row r="24" spans="1:39" ht="15.75" x14ac:dyDescent="0.25">
      <c r="A24" s="26"/>
      <c r="B24" s="45"/>
      <c r="C24" s="243"/>
      <c r="D24" s="115" t="s">
        <v>113</v>
      </c>
      <c r="E24" s="115"/>
      <c r="F24" s="114">
        <v>0.05</v>
      </c>
      <c r="G24" s="114">
        <v>0.05</v>
      </c>
      <c r="H24" s="114">
        <v>0.05</v>
      </c>
      <c r="I24" s="114">
        <v>0.05</v>
      </c>
      <c r="J24" s="114">
        <v>0.05</v>
      </c>
      <c r="K24" s="114">
        <v>0.05</v>
      </c>
      <c r="L24" s="114">
        <v>0.05</v>
      </c>
      <c r="M24" s="114">
        <v>0.05</v>
      </c>
      <c r="N24" s="114">
        <v>0.05</v>
      </c>
      <c r="O24" s="114">
        <v>0.05</v>
      </c>
      <c r="P24" s="114">
        <v>0.05</v>
      </c>
      <c r="Q24" s="114">
        <v>0.05</v>
      </c>
      <c r="R24" s="114">
        <v>0.05</v>
      </c>
      <c r="S24" s="114">
        <v>0.05</v>
      </c>
      <c r="T24" s="114">
        <v>0.05</v>
      </c>
      <c r="U24" s="114">
        <v>0.05</v>
      </c>
      <c r="V24" s="114">
        <v>0.05</v>
      </c>
      <c r="W24" s="114">
        <v>0.05</v>
      </c>
      <c r="X24" s="114">
        <v>0.05</v>
      </c>
      <c r="Y24" s="114">
        <v>0.05</v>
      </c>
      <c r="Z24" s="114">
        <v>0.05</v>
      </c>
      <c r="AA24" s="114">
        <v>0.05</v>
      </c>
      <c r="AB24" s="114">
        <v>0.05</v>
      </c>
      <c r="AC24" s="114">
        <v>0.05</v>
      </c>
      <c r="AD24" s="114">
        <v>0.05</v>
      </c>
      <c r="AE24" s="114">
        <v>0.05</v>
      </c>
      <c r="AF24" s="114">
        <v>0.05</v>
      </c>
      <c r="AG24" s="114">
        <v>0.05</v>
      </c>
      <c r="AH24" s="114">
        <v>0.05</v>
      </c>
      <c r="AI24" s="114">
        <v>0.05</v>
      </c>
    </row>
    <row r="25" spans="1:39" ht="5.45" customHeight="1" x14ac:dyDescent="0.25">
      <c r="A25" s="26"/>
      <c r="B25" s="45"/>
      <c r="C25" s="6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</row>
    <row r="26" spans="1:39" ht="15.75" x14ac:dyDescent="0.25">
      <c r="A26" s="26"/>
      <c r="B26" s="45"/>
      <c r="C26" s="140" t="s">
        <v>126</v>
      </c>
      <c r="D26" s="5"/>
      <c r="E26" s="5"/>
      <c r="F26" s="85">
        <v>198550.95123000001</v>
      </c>
      <c r="G26" s="85">
        <v>115885.34589</v>
      </c>
      <c r="H26" s="85">
        <v>22203.355319999995</v>
      </c>
      <c r="I26" s="85">
        <v>19850.597659999999</v>
      </c>
      <c r="J26" s="85">
        <v>27565.909960000001</v>
      </c>
      <c r="K26" s="85">
        <v>56856.244439999995</v>
      </c>
      <c r="L26" s="85">
        <v>18319.247500000001</v>
      </c>
      <c r="M26" s="85">
        <v>7070.9164800000008</v>
      </c>
      <c r="N26" s="85">
        <v>20758.831889999998</v>
      </c>
      <c r="O26" s="85">
        <v>11168.1113</v>
      </c>
      <c r="P26" s="85">
        <v>31840.28802</v>
      </c>
      <c r="Q26" s="85">
        <v>31143.693460000002</v>
      </c>
      <c r="R26" s="85">
        <v>18297.362379999999</v>
      </c>
      <c r="S26" s="85">
        <v>19267.89647</v>
      </c>
      <c r="T26" s="85">
        <v>30099.005519999999</v>
      </c>
      <c r="U26" s="85">
        <v>34931.058280000005</v>
      </c>
      <c r="V26" s="85">
        <v>35998.619760000001</v>
      </c>
      <c r="W26" s="85">
        <v>43747.462949999994</v>
      </c>
      <c r="X26" s="85">
        <v>20252.89399</v>
      </c>
      <c r="Y26" s="85">
        <v>37530.190879999995</v>
      </c>
      <c r="Z26" s="85">
        <v>19031.756790000003</v>
      </c>
      <c r="AA26" s="85">
        <v>32489.649799999999</v>
      </c>
      <c r="AB26" s="85">
        <v>20085.6803</v>
      </c>
      <c r="AC26" s="85">
        <v>27096.426019999999</v>
      </c>
      <c r="AD26" s="85">
        <v>37088.670130000006</v>
      </c>
      <c r="AE26" s="85">
        <v>18000.365469999997</v>
      </c>
      <c r="AF26" s="85">
        <v>18384.538499999999</v>
      </c>
      <c r="AG26" s="85">
        <v>18996.212050000002</v>
      </c>
      <c r="AH26" s="85">
        <v>20796.489260000002</v>
      </c>
      <c r="AI26" s="85">
        <v>22706.082760000001</v>
      </c>
    </row>
    <row r="27" spans="1:39" ht="15.75" x14ac:dyDescent="0.25">
      <c r="A27" s="26"/>
      <c r="B27" s="45"/>
      <c r="C27" s="152" t="s">
        <v>70</v>
      </c>
      <c r="D27" s="5"/>
      <c r="E27" s="5"/>
      <c r="F27" s="141">
        <v>0</v>
      </c>
      <c r="G27" s="141">
        <v>5338.5013761741666</v>
      </c>
      <c r="H27" s="141">
        <v>5359.8367176491529</v>
      </c>
      <c r="I27" s="141">
        <v>5452.0896787827596</v>
      </c>
      <c r="J27" s="141">
        <v>5553.4116259609646</v>
      </c>
      <c r="K27" s="141">
        <v>5646.4512572767844</v>
      </c>
      <c r="L27" s="141">
        <v>5752.2354103454545</v>
      </c>
      <c r="M27" s="141">
        <v>4628.0249999999996</v>
      </c>
      <c r="N27" s="141">
        <v>5026.84</v>
      </c>
      <c r="O27" s="141">
        <v>5121.2430000000004</v>
      </c>
      <c r="P27" s="95">
        <v>4765.7790000000005</v>
      </c>
      <c r="Q27" s="95">
        <v>9953.0239999999994</v>
      </c>
      <c r="R27" s="95">
        <v>8798.6509999999998</v>
      </c>
      <c r="S27" s="95">
        <v>9680.650999999998</v>
      </c>
      <c r="T27" s="95">
        <v>9260</v>
      </c>
      <c r="U27" s="95">
        <v>10119.999999999998</v>
      </c>
      <c r="V27" s="95">
        <v>11348.692999999999</v>
      </c>
      <c r="W27" s="95">
        <v>11680.849</v>
      </c>
      <c r="X27" s="95">
        <v>11994.101000000001</v>
      </c>
      <c r="Y27" s="95">
        <v>11274.232</v>
      </c>
      <c r="Z27" s="95">
        <v>11274.232</v>
      </c>
      <c r="AA27" s="95">
        <v>12087.643</v>
      </c>
      <c r="AB27" s="95">
        <v>10896.424000000001</v>
      </c>
      <c r="AC27" s="95">
        <v>10894.151</v>
      </c>
      <c r="AD27" s="95">
        <v>11098.338</v>
      </c>
      <c r="AE27" s="95">
        <v>11098.338</v>
      </c>
      <c r="AF27" s="95">
        <v>10896</v>
      </c>
      <c r="AG27" s="95">
        <v>11069.371999999999</v>
      </c>
      <c r="AH27" s="95">
        <v>11365</v>
      </c>
      <c r="AI27" s="95">
        <v>11381</v>
      </c>
    </row>
    <row r="28" spans="1:39" ht="15.75" x14ac:dyDescent="0.25">
      <c r="A28" s="26"/>
      <c r="B28" s="45"/>
      <c r="C28" s="152" t="s">
        <v>122</v>
      </c>
      <c r="D28" s="5"/>
      <c r="E28" s="5"/>
      <c r="F28" s="141">
        <v>1763.76035265</v>
      </c>
      <c r="G28" s="141">
        <v>1790.1589714500001</v>
      </c>
      <c r="H28" s="141">
        <v>1802.9585764999999</v>
      </c>
      <c r="I28" s="141">
        <v>1771.7721273500003</v>
      </c>
      <c r="J28" s="141">
        <v>1772.00778225</v>
      </c>
      <c r="K28" s="141">
        <v>2048.3213784</v>
      </c>
      <c r="L28" s="141">
        <v>2262.8726922000001</v>
      </c>
      <c r="M28" s="141">
        <v>2442.2039178</v>
      </c>
      <c r="N28" s="141">
        <v>2435.6478932499999</v>
      </c>
      <c r="O28" s="141">
        <v>2438.2064960000002</v>
      </c>
      <c r="P28" s="141">
        <v>2434.6343994000003</v>
      </c>
      <c r="Q28" s="141">
        <v>2432.0385931000005</v>
      </c>
      <c r="R28" s="141">
        <v>2434.6096809999999</v>
      </c>
      <c r="S28" s="141">
        <v>2408.81835305</v>
      </c>
      <c r="T28" s="141">
        <v>2382.1999209999999</v>
      </c>
      <c r="U28" s="141">
        <v>2358.1777145000001</v>
      </c>
      <c r="V28" s="141">
        <v>2338.0807344500004</v>
      </c>
      <c r="W28" s="141">
        <v>2308.3557558499997</v>
      </c>
      <c r="X28" s="141">
        <v>2288.6752764499997</v>
      </c>
      <c r="Y28" s="141">
        <v>2256.7406673</v>
      </c>
      <c r="Z28" s="141">
        <v>2240.6066543000002</v>
      </c>
      <c r="AA28" s="141">
        <v>2200.5016184000001</v>
      </c>
      <c r="AB28" s="141">
        <v>2177.6019359500001</v>
      </c>
      <c r="AC28" s="141">
        <v>2119.3873381000003</v>
      </c>
      <c r="AD28" s="141">
        <v>2102.1097270499999</v>
      </c>
      <c r="AE28" s="141">
        <v>2062.9577907500002</v>
      </c>
      <c r="AF28" s="141">
        <v>2039.3187478499999</v>
      </c>
      <c r="AG28" s="141">
        <v>2017.4880729000004</v>
      </c>
      <c r="AH28" s="141">
        <v>1996.9904917000001</v>
      </c>
      <c r="AI28" s="141">
        <v>1924.9850516999995</v>
      </c>
    </row>
    <row r="29" spans="1:39" ht="15.75" x14ac:dyDescent="0.25">
      <c r="A29" s="26"/>
      <c r="B29" s="4"/>
      <c r="C29" s="140" t="s">
        <v>127</v>
      </c>
      <c r="D29" s="32"/>
      <c r="E29" s="32"/>
      <c r="F29" s="174">
        <v>0.56286261036450569</v>
      </c>
      <c r="G29" s="174">
        <v>0.32367333778221585</v>
      </c>
      <c r="H29" s="174">
        <v>6.157477939149978E-2</v>
      </c>
      <c r="I29" s="174">
        <v>5.6019048255630061E-2</v>
      </c>
      <c r="J29" s="174">
        <v>7.7781571379439141E-2</v>
      </c>
      <c r="K29" s="174">
        <v>0.13878741158385011</v>
      </c>
      <c r="L29" s="174">
        <v>4.0477857113096677E-2</v>
      </c>
      <c r="M29" s="174">
        <v>1.4476507118147743E-2</v>
      </c>
      <c r="N29" s="174">
        <v>4.2614599481989389E-2</v>
      </c>
      <c r="O29" s="174">
        <v>2.2902308148062617E-2</v>
      </c>
      <c r="P29" s="174">
        <v>6.5390286171605139E-2</v>
      </c>
      <c r="Q29" s="174">
        <v>6.4027958989546011E-2</v>
      </c>
      <c r="R29" s="174">
        <v>3.7577609509226291E-2</v>
      </c>
      <c r="S29" s="174">
        <v>3.9994498642048612E-2</v>
      </c>
      <c r="T29" s="174">
        <v>6.3174810087654271E-2</v>
      </c>
      <c r="U29" s="174">
        <v>7.4063668028951687E-2</v>
      </c>
      <c r="V29" s="174">
        <v>7.6983269289176523E-2</v>
      </c>
      <c r="W29" s="174">
        <v>9.4758927082907507E-2</v>
      </c>
      <c r="X29" s="174">
        <v>4.4245887999923225E-2</v>
      </c>
      <c r="Y29" s="174">
        <v>8.315131513294724E-2</v>
      </c>
      <c r="Z29" s="174">
        <v>4.2470097893969293E-2</v>
      </c>
      <c r="AA29" s="174">
        <v>7.3823280856351856E-2</v>
      </c>
      <c r="AB29" s="174">
        <v>4.6118806124309922E-2</v>
      </c>
      <c r="AC29" s="174">
        <v>6.3925138960893177E-2</v>
      </c>
      <c r="AD29" s="174">
        <v>8.8217731103048716E-2</v>
      </c>
      <c r="AE29" s="174">
        <v>4.3627566086691147E-2</v>
      </c>
      <c r="AF29" s="174">
        <v>4.5075196114835736E-2</v>
      </c>
      <c r="AG29" s="174">
        <v>4.7078870763023285E-2</v>
      </c>
      <c r="AH29" s="174">
        <v>5.2069575059159011E-2</v>
      </c>
      <c r="AI29" s="174">
        <v>5.8977296317048608E-2</v>
      </c>
    </row>
    <row r="30" spans="1:39" ht="5.45" customHeight="1" x14ac:dyDescent="0.25">
      <c r="A30" s="26"/>
      <c r="B30" s="4"/>
      <c r="C30" s="81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83"/>
      <c r="Q30" s="83"/>
      <c r="R30" s="83"/>
      <c r="S30" s="83"/>
      <c r="T30" s="83"/>
      <c r="U30" s="83"/>
      <c r="V30" s="83"/>
      <c r="W30" s="83"/>
      <c r="X30" s="83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9" ht="5.45" customHeight="1" x14ac:dyDescent="0.25">
      <c r="A31" s="42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9" ht="15.75" x14ac:dyDescent="0.25">
      <c r="A32" s="42"/>
      <c r="B32" s="77" t="s">
        <v>103</v>
      </c>
      <c r="C32" s="119"/>
      <c r="D32" s="80" t="s">
        <v>92</v>
      </c>
      <c r="E32" s="80"/>
      <c r="F32" s="79">
        <v>45322</v>
      </c>
      <c r="G32" s="79">
        <v>45351</v>
      </c>
      <c r="H32" s="79">
        <v>45379</v>
      </c>
      <c r="I32" s="79">
        <v>45412</v>
      </c>
      <c r="J32" s="79">
        <v>45443</v>
      </c>
      <c r="K32" s="79">
        <v>45471</v>
      </c>
      <c r="L32" s="79">
        <v>45504</v>
      </c>
      <c r="M32" s="79">
        <v>45534</v>
      </c>
      <c r="N32" s="79">
        <v>45565</v>
      </c>
      <c r="O32" s="79">
        <v>45596</v>
      </c>
      <c r="P32" s="79">
        <v>45625</v>
      </c>
      <c r="Q32" s="79">
        <v>45657</v>
      </c>
      <c r="R32" s="79">
        <v>45688</v>
      </c>
      <c r="S32" s="79">
        <v>45716</v>
      </c>
      <c r="T32" s="79">
        <v>45747</v>
      </c>
      <c r="U32" s="79">
        <v>45777</v>
      </c>
      <c r="V32" s="79">
        <v>45807</v>
      </c>
      <c r="W32" s="79">
        <v>45838</v>
      </c>
      <c r="X32" s="79">
        <v>45869</v>
      </c>
      <c r="Y32" s="79">
        <v>45898</v>
      </c>
      <c r="Z32" s="79">
        <v>45930</v>
      </c>
      <c r="AA32" s="79">
        <v>45961</v>
      </c>
      <c r="AB32" s="79">
        <v>45989</v>
      </c>
      <c r="AC32" s="79">
        <v>46022</v>
      </c>
      <c r="AD32" s="79">
        <v>46052</v>
      </c>
      <c r="AE32" s="79">
        <v>46080</v>
      </c>
      <c r="AF32" s="79">
        <v>46112</v>
      </c>
      <c r="AG32" s="79">
        <v>46142</v>
      </c>
      <c r="AH32" s="79">
        <v>46171</v>
      </c>
      <c r="AI32" s="79">
        <v>46203</v>
      </c>
    </row>
    <row r="33" spans="1:35" ht="5.45" customHeight="1" x14ac:dyDescent="0.25">
      <c r="A33" s="42"/>
      <c r="C33" s="120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5"/>
      <c r="V33" s="4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ht="15.75" x14ac:dyDescent="0.25">
      <c r="A34" s="42"/>
      <c r="C34" s="120" t="s">
        <v>93</v>
      </c>
      <c r="D34" s="28" t="s">
        <v>112</v>
      </c>
      <c r="E34" s="28"/>
      <c r="F34" s="91">
        <v>0.44017216331773407</v>
      </c>
      <c r="G34" s="91">
        <v>0.67701712547814963</v>
      </c>
      <c r="H34" s="91">
        <v>0.93920215482000013</v>
      </c>
      <c r="I34" s="91">
        <v>0.95185015788255034</v>
      </c>
      <c r="J34" s="91">
        <v>0.92364518697079223</v>
      </c>
      <c r="K34" s="91">
        <v>0.86475771066921758</v>
      </c>
      <c r="L34" s="91">
        <v>0.96530514258684552</v>
      </c>
      <c r="M34" s="91">
        <v>0.98986910746081846</v>
      </c>
      <c r="N34" s="91">
        <v>0.95961548495059767</v>
      </c>
      <c r="O34" s="91">
        <v>0.97860464286532689</v>
      </c>
      <c r="P34" s="91">
        <v>0.93719018506939444</v>
      </c>
      <c r="Q34" s="91">
        <v>0.9372241217786782</v>
      </c>
      <c r="R34" s="91">
        <v>0.96251840892108897</v>
      </c>
      <c r="S34" s="91">
        <v>0.96111228510385915</v>
      </c>
      <c r="T34" s="91">
        <v>0.94013123598789661</v>
      </c>
      <c r="U34" s="91">
        <v>0.9287413721125638</v>
      </c>
      <c r="V34" s="91">
        <v>0.92496206982293472</v>
      </c>
      <c r="W34" s="91">
        <v>0.90944281427581497</v>
      </c>
      <c r="X34" s="91">
        <v>0.9611217664141426</v>
      </c>
      <c r="Y34" s="91">
        <v>0.92203119939761802</v>
      </c>
      <c r="Z34" s="91">
        <v>0.96430665634839852</v>
      </c>
      <c r="AA34" s="91">
        <v>0.9308654130822156</v>
      </c>
      <c r="AB34" s="91">
        <v>0.96526649811366538</v>
      </c>
      <c r="AC34" s="91">
        <v>0.9513833777820101</v>
      </c>
      <c r="AD34" s="91">
        <v>0.91693567383609698</v>
      </c>
      <c r="AE34" s="91">
        <v>0.96072489373592884</v>
      </c>
      <c r="AF34" s="91">
        <v>0.96135192863641683</v>
      </c>
      <c r="AG34" s="91">
        <v>0.95690745887532092</v>
      </c>
      <c r="AH34" s="91">
        <v>0.95272373066251903</v>
      </c>
      <c r="AI34" s="91">
        <v>0.94862448502513719</v>
      </c>
    </row>
    <row r="35" spans="1:35" ht="15.75" x14ac:dyDescent="0.25">
      <c r="A35" s="26"/>
      <c r="B35" s="4"/>
      <c r="C35" s="6"/>
      <c r="D35" s="115" t="s">
        <v>113</v>
      </c>
      <c r="E35" s="115"/>
      <c r="F35" s="124">
        <v>0</v>
      </c>
      <c r="G35" s="124">
        <v>0</v>
      </c>
      <c r="H35" s="124">
        <v>0</v>
      </c>
      <c r="I35" s="124">
        <v>0</v>
      </c>
      <c r="J35" s="124">
        <v>0</v>
      </c>
      <c r="K35" s="124">
        <v>0.67</v>
      </c>
      <c r="L35" s="124">
        <v>0.67</v>
      </c>
      <c r="M35" s="124">
        <v>0.67</v>
      </c>
      <c r="N35" s="124">
        <v>0.67</v>
      </c>
      <c r="O35" s="124">
        <v>0.67</v>
      </c>
      <c r="P35" s="124">
        <v>0.67</v>
      </c>
      <c r="Q35" s="124">
        <v>0.67</v>
      </c>
      <c r="R35" s="124">
        <v>0.67</v>
      </c>
      <c r="S35" s="124">
        <v>0.67</v>
      </c>
      <c r="T35" s="124">
        <v>0.67</v>
      </c>
      <c r="U35" s="124">
        <v>0.67</v>
      </c>
      <c r="V35" s="124">
        <v>0.67</v>
      </c>
      <c r="W35" s="124">
        <v>0.67</v>
      </c>
      <c r="X35" s="124">
        <v>0.67</v>
      </c>
      <c r="Y35" s="124">
        <v>0.67</v>
      </c>
      <c r="Z35" s="124">
        <v>0.67</v>
      </c>
      <c r="AA35" s="124">
        <v>0.67</v>
      </c>
      <c r="AB35" s="124">
        <v>0.67</v>
      </c>
      <c r="AC35" s="124">
        <v>0.67</v>
      </c>
      <c r="AD35" s="124">
        <v>0.67</v>
      </c>
      <c r="AE35" s="124">
        <v>0.67</v>
      </c>
      <c r="AF35" s="124">
        <v>0.67</v>
      </c>
      <c r="AG35" s="124">
        <v>0.67</v>
      </c>
      <c r="AH35" s="124">
        <v>0.67</v>
      </c>
      <c r="AI35" s="124">
        <v>0.67</v>
      </c>
    </row>
    <row r="36" spans="1:35" ht="5.45" customHeight="1" x14ac:dyDescent="0.25">
      <c r="A36" s="26"/>
      <c r="B36" s="5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5"/>
      <c r="V36" s="4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ht="15.75" x14ac:dyDescent="0.25">
      <c r="B37" s="138" t="s">
        <v>133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3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</sheetData>
  <mergeCells count="7">
    <mergeCell ref="Y4:Z4"/>
    <mergeCell ref="C5:D6"/>
    <mergeCell ref="C11:C12"/>
    <mergeCell ref="C8:C9"/>
    <mergeCell ref="C23:C24"/>
    <mergeCell ref="C20:C21"/>
    <mergeCell ref="C17:C18"/>
  </mergeCells>
  <hyperlinks>
    <hyperlink ref="Y2" location="Menu!A1" display="Menu" xr:uid="{C272642D-584A-4DC1-91D8-ABE5C94C1CAD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2C18-AB9D-4190-93D9-BCC17597221E}">
  <sheetPr codeName="Planilha11"/>
  <dimension ref="A1:AR91"/>
  <sheetViews>
    <sheetView showGridLines="0" zoomScaleNormal="100" workbookViewId="0">
      <pane xSplit="2" topLeftCell="C1" activePane="topRight" state="frozen"/>
      <selection pane="topRight"/>
    </sheetView>
  </sheetViews>
  <sheetFormatPr defaultColWidth="0" defaultRowHeight="14.45" customHeight="1" zeroHeight="1" x14ac:dyDescent="0.25"/>
  <cols>
    <col min="1" max="1" width="2.140625" style="172" customWidth="1"/>
    <col min="2" max="2" width="55.7109375" style="172" bestFit="1" customWidth="1"/>
    <col min="3" max="3" width="0.28515625" style="172" customWidth="1"/>
    <col min="4" max="4" width="3" style="172" customWidth="1"/>
    <col min="5" max="5" width="20" style="172" bestFit="1" customWidth="1"/>
    <col min="6" max="8" width="18" style="172" bestFit="1" customWidth="1"/>
    <col min="9" max="23" width="17.140625" style="172" customWidth="1"/>
    <col min="24" max="25" width="17.28515625" style="172" customWidth="1"/>
    <col min="26" max="34" width="17.140625" style="172" customWidth="1"/>
    <col min="35" max="35" width="2.5703125" style="172" customWidth="1"/>
    <col min="36" max="36" width="17.85546875" style="172" hidden="1" customWidth="1"/>
    <col min="37" max="37" width="17.85546875" style="173" hidden="1" customWidth="1"/>
    <col min="38" max="39" width="15.42578125" style="172" hidden="1" customWidth="1"/>
    <col min="40" max="40" width="11" style="172" hidden="1" customWidth="1"/>
    <col min="41" max="41" width="11.85546875" style="172" hidden="1" customWidth="1"/>
    <col min="42" max="42" width="11.42578125" style="172" hidden="1" customWidth="1"/>
    <col min="43" max="44" width="11.85546875" style="172" hidden="1" customWidth="1"/>
    <col min="45" max="16384" width="8.5703125" style="172" hidden="1"/>
  </cols>
  <sheetData>
    <row r="1" spans="1:43" s="13" customFormat="1" ht="15.75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N1" s="74"/>
      <c r="AO1" s="74"/>
      <c r="AP1" s="74"/>
      <c r="AQ1" s="74"/>
    </row>
    <row r="2" spans="1:43" s="13" customFormat="1" ht="18.75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X2" s="137" t="s">
        <v>36</v>
      </c>
      <c r="AK2" s="75"/>
      <c r="AN2" s="74"/>
      <c r="AO2" s="74"/>
      <c r="AP2" s="74"/>
      <c r="AQ2" s="74"/>
    </row>
    <row r="3" spans="1:43" s="13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V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N3" s="74"/>
      <c r="AO3" s="74"/>
      <c r="AP3" s="74"/>
      <c r="AQ3" s="74"/>
    </row>
    <row r="4" spans="1:43" s="13" customFormat="1" ht="15.75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T4" s="133"/>
      <c r="X4" s="228">
        <f>'Dados Cadastrais'!$G$4</f>
        <v>46203</v>
      </c>
      <c r="Y4" s="228"/>
      <c r="Z4" s="159"/>
      <c r="AA4" s="159"/>
      <c r="AB4" s="159"/>
      <c r="AC4" s="159"/>
      <c r="AD4" s="159"/>
      <c r="AE4" s="159"/>
      <c r="AF4" s="159"/>
      <c r="AG4" s="159"/>
      <c r="AH4" s="159"/>
      <c r="AI4" s="15"/>
      <c r="AK4" s="75"/>
      <c r="AN4" s="74"/>
      <c r="AO4" s="74"/>
      <c r="AP4" s="74"/>
      <c r="AQ4" s="74"/>
    </row>
    <row r="5" spans="1:43" customFormat="1" ht="9" customHeight="1" x14ac:dyDescent="0.25">
      <c r="A5" s="18"/>
      <c r="D5" s="14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21"/>
      <c r="AK5" s="7"/>
    </row>
    <row r="6" spans="1:43" customFormat="1" ht="15.75" x14ac:dyDescent="0.25">
      <c r="A6" s="65"/>
      <c r="B6" s="222" t="s">
        <v>180</v>
      </c>
      <c r="C6" s="66"/>
      <c r="D6" s="147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5"/>
      <c r="AL6" s="82"/>
      <c r="AM6" s="5"/>
      <c r="AO6" s="8" t="s">
        <v>75</v>
      </c>
    </row>
    <row r="7" spans="1:43" customFormat="1" ht="15.75" x14ac:dyDescent="0.25">
      <c r="A7" s="65"/>
      <c r="B7" s="228">
        <f>X4</f>
        <v>46203</v>
      </c>
      <c r="C7" s="228"/>
      <c r="D7" s="147"/>
      <c r="E7" s="147"/>
      <c r="F7" s="147"/>
      <c r="G7" s="147"/>
      <c r="H7" s="147"/>
      <c r="I7" s="147"/>
      <c r="J7" s="147"/>
      <c r="K7" s="147"/>
      <c r="L7" s="148"/>
      <c r="M7" s="66"/>
      <c r="N7" s="66"/>
      <c r="O7" s="66"/>
      <c r="P7" s="66"/>
      <c r="Q7" s="66"/>
      <c r="R7" s="66"/>
      <c r="S7" s="66"/>
      <c r="T7" s="66"/>
      <c r="U7" s="66"/>
      <c r="V7" s="66"/>
      <c r="AK7" s="82"/>
      <c r="AN7" s="8" t="s">
        <v>76</v>
      </c>
    </row>
    <row r="8" spans="1:43" s="156" customFormat="1" ht="17.45" customHeight="1" x14ac:dyDescent="0.25">
      <c r="A8" s="153"/>
      <c r="B8" s="184" t="s">
        <v>96</v>
      </c>
      <c r="C8" s="154"/>
      <c r="D8" s="147"/>
      <c r="E8" s="183">
        <v>2026</v>
      </c>
      <c r="F8" s="183">
        <v>2027</v>
      </c>
      <c r="G8" s="183">
        <v>2028</v>
      </c>
      <c r="H8" s="183">
        <v>2029</v>
      </c>
      <c r="I8" s="183">
        <v>2030</v>
      </c>
      <c r="J8" s="183">
        <v>2031</v>
      </c>
      <c r="K8" s="183">
        <v>2032</v>
      </c>
      <c r="L8" s="155"/>
      <c r="M8" s="66"/>
      <c r="N8" s="66"/>
      <c r="O8" s="66"/>
      <c r="P8" s="66"/>
      <c r="Q8" s="66"/>
      <c r="R8" s="66"/>
      <c r="S8" s="66"/>
      <c r="T8" s="66"/>
      <c r="U8" s="66"/>
      <c r="V8" s="66"/>
      <c r="AK8" s="153"/>
      <c r="AN8" s="157"/>
    </row>
    <row r="9" spans="1:43" customFormat="1" ht="15.75" x14ac:dyDescent="0.25">
      <c r="A9" s="65"/>
      <c r="B9" s="117"/>
      <c r="C9" s="92"/>
      <c r="D9" s="147"/>
      <c r="E9" s="93"/>
      <c r="F9" s="93"/>
      <c r="G9" s="93"/>
      <c r="H9" s="93"/>
      <c r="I9" s="93"/>
      <c r="J9" s="93"/>
      <c r="L9" s="92"/>
      <c r="M9" s="66"/>
      <c r="N9" s="66"/>
      <c r="O9" s="66"/>
      <c r="P9" s="66"/>
      <c r="Q9" s="66"/>
      <c r="R9" s="66"/>
      <c r="S9" s="66"/>
      <c r="T9" s="66"/>
      <c r="U9" s="66"/>
      <c r="V9" s="66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K9" s="82"/>
      <c r="AN9" s="8"/>
    </row>
    <row r="10" spans="1:43" customFormat="1" ht="15.75" x14ac:dyDescent="0.25">
      <c r="A10" s="65"/>
      <c r="B10" s="185" t="s">
        <v>97</v>
      </c>
      <c r="D10" s="147"/>
      <c r="E10" s="207">
        <v>160046712.12999994</v>
      </c>
      <c r="F10" s="207">
        <v>265477465.60000032</v>
      </c>
      <c r="G10" s="207">
        <v>166762175.90000007</v>
      </c>
      <c r="H10" s="207">
        <v>76425186.37000002</v>
      </c>
      <c r="I10" s="207">
        <v>7182634.6799999997</v>
      </c>
      <c r="J10" s="207">
        <v>6532.5500000000011</v>
      </c>
      <c r="K10" s="207">
        <v>0</v>
      </c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K10" s="82"/>
      <c r="AN10" s="8" t="s">
        <v>77</v>
      </c>
    </row>
    <row r="11" spans="1:43" customFormat="1" ht="5.45" customHeight="1" x14ac:dyDescent="0.25">
      <c r="A11" s="65"/>
      <c r="B11" s="117"/>
      <c r="D11" s="147"/>
      <c r="F11" s="95"/>
      <c r="G11" s="99"/>
      <c r="H11" s="96"/>
      <c r="I11" s="97"/>
      <c r="J11" s="98"/>
      <c r="M11" s="66"/>
      <c r="N11" s="66"/>
      <c r="O11" s="172"/>
      <c r="P11" s="32"/>
      <c r="Q11" s="32"/>
      <c r="R11" s="32"/>
      <c r="S11" s="32"/>
      <c r="T11" s="32"/>
      <c r="U11" s="3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K11" s="82"/>
      <c r="AN11" s="8" t="s">
        <v>78</v>
      </c>
    </row>
    <row r="12" spans="1:43" customFormat="1" ht="15.75" x14ac:dyDescent="0.25">
      <c r="A12" s="65"/>
      <c r="B12" s="185" t="s">
        <v>98</v>
      </c>
      <c r="C12" s="94"/>
      <c r="D12" s="147"/>
      <c r="E12" s="203"/>
      <c r="F12" s="94"/>
      <c r="G12" s="94"/>
      <c r="H12" s="94"/>
      <c r="I12" s="94"/>
      <c r="J12" s="94"/>
      <c r="K12" s="94"/>
      <c r="L12" s="94"/>
      <c r="M12" s="94"/>
      <c r="N12" s="94"/>
      <c r="O12" s="172"/>
      <c r="P12" s="102"/>
      <c r="Q12" s="203"/>
      <c r="R12" s="102"/>
      <c r="S12" s="102"/>
      <c r="T12" s="102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K12" s="82"/>
      <c r="AN12" s="8"/>
    </row>
    <row r="13" spans="1:43" customFormat="1" ht="15.75" x14ac:dyDescent="0.25">
      <c r="A13" s="65"/>
      <c r="B13" s="208" t="s">
        <v>183</v>
      </c>
      <c r="C13" s="94"/>
      <c r="D13" s="147"/>
      <c r="E13" s="206"/>
      <c r="F13" s="94"/>
      <c r="G13" s="94"/>
      <c r="H13" s="94"/>
      <c r="I13" s="94"/>
      <c r="J13" s="94"/>
      <c r="K13" s="94"/>
      <c r="L13" s="94"/>
      <c r="M13" s="94"/>
      <c r="N13" s="94"/>
      <c r="O13" s="172"/>
      <c r="P13" s="131"/>
      <c r="Q13" s="131"/>
      <c r="R13" s="131"/>
      <c r="S13" s="131"/>
      <c r="T13" s="131"/>
      <c r="U13" s="131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K13" s="82"/>
      <c r="AN13" s="8"/>
    </row>
    <row r="14" spans="1:43" customFormat="1" ht="5.45" customHeight="1" x14ac:dyDescent="0.25">
      <c r="A14" s="65"/>
      <c r="B14" s="101"/>
      <c r="C14" s="94"/>
      <c r="D14" s="147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131"/>
      <c r="P14" s="131"/>
      <c r="Q14" s="131"/>
      <c r="R14" s="131"/>
      <c r="S14" s="131"/>
      <c r="T14" s="131"/>
      <c r="U14" s="131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K14" s="82"/>
      <c r="AN14" s="8"/>
    </row>
    <row r="15" spans="1:43" customFormat="1" ht="5.45" customHeight="1" x14ac:dyDescent="0.25">
      <c r="A15" s="65"/>
      <c r="B15" s="101"/>
      <c r="C15" s="94"/>
      <c r="D15" s="147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131"/>
      <c r="P15" s="131"/>
      <c r="Q15" s="131"/>
      <c r="R15" s="131"/>
      <c r="S15" s="131"/>
      <c r="T15" s="131"/>
      <c r="U15" s="131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K15" s="82"/>
      <c r="AN15" s="8"/>
    </row>
    <row r="16" spans="1:43" customFormat="1" ht="5.45" customHeight="1" x14ac:dyDescent="0.25">
      <c r="A16" s="65"/>
      <c r="B16" s="101"/>
      <c r="C16" s="94"/>
      <c r="D16" s="147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131"/>
      <c r="P16" s="131"/>
      <c r="Q16" s="131"/>
      <c r="R16" s="131"/>
      <c r="S16" s="131"/>
      <c r="T16" s="131"/>
      <c r="U16" s="131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K16" s="82"/>
      <c r="AN16" s="8"/>
    </row>
    <row r="17" spans="1:41" customFormat="1" ht="15.95" customHeight="1" x14ac:dyDescent="0.25">
      <c r="A17" s="65"/>
      <c r="B17" s="228">
        <f>+X4</f>
        <v>46203</v>
      </c>
      <c r="C17" s="228"/>
      <c r="D17" s="147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131"/>
      <c r="P17" s="131"/>
      <c r="Q17" s="131"/>
      <c r="R17" s="131"/>
      <c r="S17" s="131"/>
      <c r="T17" s="131"/>
      <c r="U17" s="131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K17" s="82"/>
      <c r="AN17" s="8"/>
    </row>
    <row r="18" spans="1:41" customFormat="1" ht="15.95" customHeight="1" x14ac:dyDescent="0.25">
      <c r="A18" s="65"/>
      <c r="B18" s="188" t="s">
        <v>132</v>
      </c>
      <c r="C18" s="181"/>
      <c r="D18" s="147"/>
      <c r="E18" s="224" t="s">
        <v>146</v>
      </c>
      <c r="F18" s="231" t="s">
        <v>141</v>
      </c>
      <c r="G18" s="231"/>
      <c r="H18" s="231" t="s">
        <v>94</v>
      </c>
      <c r="I18" s="231"/>
      <c r="J18" s="225" t="s">
        <v>142</v>
      </c>
      <c r="K18" s="94"/>
      <c r="L18" s="94"/>
      <c r="M18" s="94"/>
      <c r="N18" s="94"/>
      <c r="O18" s="131"/>
      <c r="P18" s="131"/>
      <c r="Q18" s="131"/>
      <c r="R18" s="131"/>
      <c r="S18" s="131"/>
      <c r="T18" s="131"/>
      <c r="U18" s="131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K18" s="82"/>
      <c r="AN18" s="8"/>
    </row>
    <row r="19" spans="1:41" customFormat="1" ht="15.95" customHeight="1" x14ac:dyDescent="0.25">
      <c r="A19" s="65"/>
      <c r="B19" s="101"/>
      <c r="C19" s="94"/>
      <c r="D19" s="147"/>
      <c r="E19" s="226" t="s">
        <v>145</v>
      </c>
      <c r="F19" s="229" t="s">
        <v>140</v>
      </c>
      <c r="G19" s="229"/>
      <c r="H19" s="229" t="s">
        <v>143</v>
      </c>
      <c r="I19" s="229"/>
      <c r="J19" s="226" t="s">
        <v>65</v>
      </c>
      <c r="K19" s="94"/>
      <c r="L19" s="94"/>
      <c r="M19" s="94"/>
      <c r="N19" s="94"/>
      <c r="O19" s="131"/>
      <c r="P19" s="131"/>
      <c r="Q19" s="131"/>
      <c r="R19" s="131"/>
      <c r="S19" s="131"/>
      <c r="T19" s="131"/>
      <c r="U19" s="131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K19" s="82"/>
      <c r="AN19" s="8"/>
    </row>
    <row r="20" spans="1:41" customFormat="1" ht="15.95" customHeight="1" x14ac:dyDescent="0.25">
      <c r="A20" s="65"/>
      <c r="B20" s="101"/>
      <c r="C20" s="94"/>
      <c r="D20" s="147"/>
      <c r="E20" s="227">
        <v>0.56286007341294286</v>
      </c>
      <c r="F20" s="223">
        <v>16.47</v>
      </c>
      <c r="G20" s="223"/>
      <c r="H20" s="230">
        <v>21205</v>
      </c>
      <c r="I20" s="230"/>
      <c r="J20" s="102">
        <v>24556.387410987874</v>
      </c>
      <c r="K20" s="94"/>
      <c r="L20" s="94"/>
      <c r="M20" s="94"/>
      <c r="N20" s="94"/>
      <c r="O20" s="131"/>
      <c r="P20" s="131"/>
      <c r="Q20" s="131"/>
      <c r="R20" s="131"/>
      <c r="S20" s="131"/>
      <c r="T20" s="131"/>
      <c r="U20" s="131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K20" s="82"/>
      <c r="AN20" s="8"/>
    </row>
    <row r="21" spans="1:41" customFormat="1" ht="15.95" customHeight="1" x14ac:dyDescent="0.25">
      <c r="A21" s="65"/>
      <c r="B21" s="101"/>
      <c r="C21" s="94"/>
      <c r="D21" s="147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131"/>
      <c r="P21" s="131"/>
      <c r="Q21" s="131"/>
      <c r="R21" s="131"/>
      <c r="S21" s="131"/>
      <c r="T21" s="131"/>
      <c r="U21" s="131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K21" s="82"/>
      <c r="AN21" s="8"/>
    </row>
    <row r="22" spans="1:41" customFormat="1" ht="15.75" x14ac:dyDescent="0.25">
      <c r="A22" s="65"/>
      <c r="C22" s="94"/>
      <c r="D22" s="147"/>
      <c r="E22" s="182">
        <v>45322</v>
      </c>
      <c r="F22" s="180">
        <v>45351</v>
      </c>
      <c r="G22" s="180">
        <v>45379</v>
      </c>
      <c r="H22" s="180">
        <v>45412</v>
      </c>
      <c r="I22" s="180">
        <v>45443</v>
      </c>
      <c r="J22" s="180">
        <v>45471</v>
      </c>
      <c r="K22" s="180">
        <v>45504</v>
      </c>
      <c r="L22" s="180">
        <v>45534</v>
      </c>
      <c r="M22" s="180">
        <v>45565</v>
      </c>
      <c r="N22" s="180">
        <v>45596</v>
      </c>
      <c r="O22" s="180">
        <v>45625</v>
      </c>
      <c r="P22" s="180">
        <v>45657</v>
      </c>
      <c r="Q22" s="180">
        <v>45688</v>
      </c>
      <c r="R22" s="180">
        <v>45716</v>
      </c>
      <c r="S22" s="180">
        <v>45747</v>
      </c>
      <c r="T22" s="180">
        <v>45777</v>
      </c>
      <c r="U22" s="180">
        <v>45807</v>
      </c>
      <c r="V22" s="180">
        <v>45838</v>
      </c>
      <c r="W22" s="180">
        <v>45869</v>
      </c>
      <c r="X22" s="180">
        <v>45898</v>
      </c>
      <c r="Y22" s="180">
        <v>45930</v>
      </c>
      <c r="Z22" s="180">
        <v>45961</v>
      </c>
      <c r="AA22" s="180">
        <v>45989</v>
      </c>
      <c r="AB22" s="180">
        <v>46022</v>
      </c>
      <c r="AC22" s="180">
        <v>46052</v>
      </c>
      <c r="AD22" s="180">
        <v>46080</v>
      </c>
      <c r="AE22" s="180">
        <v>46112</v>
      </c>
      <c r="AF22" s="180">
        <v>46142</v>
      </c>
      <c r="AG22" s="180">
        <v>46171</v>
      </c>
      <c r="AH22" s="180">
        <v>46203</v>
      </c>
      <c r="AI22" s="5"/>
      <c r="AK22" s="82"/>
      <c r="AN22" s="8" t="s">
        <v>81</v>
      </c>
    </row>
    <row r="23" spans="1:41" customFormat="1" ht="15.75" x14ac:dyDescent="0.25">
      <c r="A23" s="65"/>
      <c r="B23" s="103" t="s">
        <v>99</v>
      </c>
      <c r="C23" s="94"/>
      <c r="D23" s="147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5"/>
      <c r="P23" s="95"/>
      <c r="Q23" s="99"/>
      <c r="R23" s="96"/>
      <c r="S23" s="97"/>
      <c r="T23" s="98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K23" s="82"/>
      <c r="AN23" s="8"/>
    </row>
    <row r="24" spans="1:41" customFormat="1" ht="5.45" customHeight="1" x14ac:dyDescent="0.25">
      <c r="A24" s="65"/>
      <c r="C24" s="94"/>
      <c r="D24" s="147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5"/>
      <c r="P24" s="95"/>
      <c r="Q24" s="99"/>
      <c r="R24" s="96"/>
      <c r="S24" s="97"/>
      <c r="T24" s="98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K24" s="82"/>
      <c r="AN24" s="8" t="s">
        <v>82</v>
      </c>
    </row>
    <row r="25" spans="1:41" customFormat="1" ht="15.75" x14ac:dyDescent="0.25">
      <c r="A25" s="65"/>
      <c r="B25" s="103" t="s">
        <v>100</v>
      </c>
      <c r="C25" s="94"/>
      <c r="D25" s="147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5"/>
      <c r="P25" s="104"/>
      <c r="Q25" s="104"/>
      <c r="R25" s="104"/>
      <c r="S25" s="104"/>
      <c r="T25" s="104"/>
      <c r="U25" s="104"/>
      <c r="V25" s="104"/>
      <c r="W25" s="104"/>
      <c r="X25" s="104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5"/>
      <c r="AK25" s="82"/>
      <c r="AN25" s="8" t="s">
        <v>83</v>
      </c>
    </row>
    <row r="26" spans="1:41" customFormat="1" ht="15.75" x14ac:dyDescent="0.25">
      <c r="A26" s="65"/>
      <c r="B26" s="90" t="s">
        <v>89</v>
      </c>
      <c r="C26" s="94"/>
      <c r="D26" s="147"/>
      <c r="E26" s="150">
        <v>6.3E-3</v>
      </c>
      <c r="F26" s="150">
        <v>1.7000000000000001E-2</v>
      </c>
      <c r="G26" s="150">
        <v>2.8299999999999999E-2</v>
      </c>
      <c r="H26" s="150">
        <v>4.0500000000000001E-2</v>
      </c>
      <c r="I26" s="150">
        <v>5.2200000000000003E-2</v>
      </c>
      <c r="J26" s="150">
        <v>6.3399999999999998E-2</v>
      </c>
      <c r="K26" s="150">
        <v>7.6399999999999996E-2</v>
      </c>
      <c r="L26" s="150">
        <v>8.8999999999999996E-2</v>
      </c>
      <c r="M26" s="150">
        <v>0.1013</v>
      </c>
      <c r="N26" s="150">
        <v>0.115</v>
      </c>
      <c r="O26" s="150">
        <v>0.12670000000000001</v>
      </c>
      <c r="P26" s="150">
        <v>0.14050000000000001</v>
      </c>
      <c r="Q26" s="150">
        <v>0.1555</v>
      </c>
      <c r="R26" s="150">
        <v>0.1701</v>
      </c>
      <c r="S26" s="150">
        <v>0.18440000000000001</v>
      </c>
      <c r="T26" s="150">
        <v>0.20019999999999999</v>
      </c>
      <c r="U26" s="150">
        <v>0.21740000000000001</v>
      </c>
      <c r="V26" s="150">
        <v>0.2341</v>
      </c>
      <c r="W26" s="150">
        <v>0.25377235051078206</v>
      </c>
      <c r="X26" s="150">
        <v>0.27200959211652997</v>
      </c>
      <c r="Y26" s="150">
        <v>0.29139986540227758</v>
      </c>
      <c r="Z26" s="150">
        <v>0.31109999999999999</v>
      </c>
      <c r="AA26" s="150">
        <v>0.32829999999999998</v>
      </c>
      <c r="AB26" s="150">
        <v>0.34860000000000002</v>
      </c>
      <c r="AC26" s="150">
        <v>0.36913471375813511</v>
      </c>
      <c r="AD26" s="150">
        <v>0.3861873244068359</v>
      </c>
      <c r="AE26" s="150">
        <v>0.40720862760773091</v>
      </c>
      <c r="AF26" s="150">
        <v>0.42643733063011857</v>
      </c>
      <c r="AG26" s="150">
        <v>0.44569082282923911</v>
      </c>
      <c r="AH26" s="150">
        <v>0.46607219185376825</v>
      </c>
      <c r="AI26" s="5"/>
      <c r="AK26" s="82"/>
      <c r="AN26" s="8" t="s">
        <v>84</v>
      </c>
    </row>
    <row r="27" spans="1:41" customFormat="1" ht="15.75" x14ac:dyDescent="0.25">
      <c r="A27" s="65"/>
      <c r="B27" s="90" t="s">
        <v>90</v>
      </c>
      <c r="C27" s="94"/>
      <c r="D27" s="147"/>
      <c r="E27" s="150">
        <v>7.0000000000000001E-3</v>
      </c>
      <c r="F27" s="150">
        <v>1.8800000000000001E-2</v>
      </c>
      <c r="G27" s="150">
        <v>3.1199999999999999E-2</v>
      </c>
      <c r="H27" s="150">
        <v>4.48E-2</v>
      </c>
      <c r="I27" s="150">
        <v>5.7799999999999997E-2</v>
      </c>
      <c r="J27" s="150">
        <v>7.0300000000000001E-2</v>
      </c>
      <c r="K27" s="150">
        <v>8.48E-2</v>
      </c>
      <c r="L27" s="150">
        <v>9.8900000000000002E-2</v>
      </c>
      <c r="M27" s="150">
        <v>0.11260000000000001</v>
      </c>
      <c r="N27" s="150">
        <v>0.12790000000000001</v>
      </c>
      <c r="O27" s="150">
        <v>0.14099999999999999</v>
      </c>
      <c r="P27" s="150">
        <v>0.15640000000000001</v>
      </c>
      <c r="Q27" s="150">
        <v>0.1731</v>
      </c>
      <c r="R27" s="150">
        <v>0.18920000000000001</v>
      </c>
      <c r="S27" s="150">
        <v>0.2051</v>
      </c>
      <c r="T27" s="150">
        <v>0.22259999999999999</v>
      </c>
      <c r="U27" s="150">
        <v>0.24149999999999999</v>
      </c>
      <c r="V27" s="150">
        <v>0.26</v>
      </c>
      <c r="W27" s="150">
        <v>0.28178530634109622</v>
      </c>
      <c r="X27" s="150">
        <v>0.30199025220747089</v>
      </c>
      <c r="Y27" s="150">
        <v>0.3234990272685625</v>
      </c>
      <c r="Z27" s="150">
        <v>0.34539999999999998</v>
      </c>
      <c r="AA27" s="150">
        <v>0.36459999999999998</v>
      </c>
      <c r="AB27" s="150">
        <v>0.3871</v>
      </c>
      <c r="AC27" s="150">
        <v>0.4099926607236779</v>
      </c>
      <c r="AD27" s="150">
        <v>0.4290221054528196</v>
      </c>
      <c r="AE27" s="150">
        <v>0.45251643806116459</v>
      </c>
      <c r="AF27" s="150">
        <v>0.47404659278811057</v>
      </c>
      <c r="AG27" s="150">
        <v>0.49564969835170714</v>
      </c>
      <c r="AH27" s="150">
        <v>0.51855513800610664</v>
      </c>
      <c r="AI27" s="5"/>
      <c r="AK27" s="82"/>
      <c r="AN27" s="8" t="s">
        <v>85</v>
      </c>
    </row>
    <row r="28" spans="1:41" customFormat="1" ht="15.75" x14ac:dyDescent="0.25">
      <c r="A28" s="65"/>
      <c r="B28" s="90" t="s">
        <v>91</v>
      </c>
      <c r="C28" s="94"/>
      <c r="D28" s="147"/>
      <c r="E28" s="150">
        <v>7.7999999999999996E-3</v>
      </c>
      <c r="F28" s="150">
        <v>2.1100000000000001E-2</v>
      </c>
      <c r="G28" s="150">
        <v>3.5099999999999999E-2</v>
      </c>
      <c r="H28" s="150">
        <v>5.0500000000000003E-2</v>
      </c>
      <c r="I28" s="150">
        <v>6.5199999999999994E-2</v>
      </c>
      <c r="J28" s="150">
        <v>7.9399999999999998E-2</v>
      </c>
      <c r="K28" s="150">
        <v>9.5899999999999999E-2</v>
      </c>
      <c r="L28" s="150">
        <v>0.112</v>
      </c>
      <c r="M28" s="150">
        <v>0.12759999999999999</v>
      </c>
      <c r="N28" s="150">
        <v>0.14510000000000001</v>
      </c>
      <c r="O28" s="150">
        <v>0.16009999999999999</v>
      </c>
      <c r="P28" s="150">
        <v>0.17749999999999999</v>
      </c>
      <c r="Q28" s="150">
        <v>0.19650000000000001</v>
      </c>
      <c r="R28" s="150">
        <v>0.21479999999999999</v>
      </c>
      <c r="S28" s="150">
        <v>0.23280000000000001</v>
      </c>
      <c r="T28" s="150">
        <v>0.2525</v>
      </c>
      <c r="U28" s="150">
        <v>0.27389999999999998</v>
      </c>
      <c r="V28" s="150">
        <v>0.29480000000000001</v>
      </c>
      <c r="W28" s="150">
        <v>0.31947044439702399</v>
      </c>
      <c r="X28" s="150">
        <v>0.34237848798655834</v>
      </c>
      <c r="Y28" s="150">
        <v>0.36680408629332417</v>
      </c>
      <c r="Z28" s="150">
        <v>0.39169999999999999</v>
      </c>
      <c r="AA28" s="150">
        <v>0.41339999999999999</v>
      </c>
      <c r="AB28" s="150">
        <v>0.43909999999999999</v>
      </c>
      <c r="AC28" s="150">
        <v>0.46542469131283104</v>
      </c>
      <c r="AD28" s="150">
        <v>0.48720528311151323</v>
      </c>
      <c r="AE28" s="150">
        <v>0.5141483220032792</v>
      </c>
      <c r="AF28" s="150">
        <v>0.53889479349117053</v>
      </c>
      <c r="AG28" s="150">
        <v>0.56378830987188722</v>
      </c>
      <c r="AH28" s="150">
        <v>0.59023575259694838</v>
      </c>
      <c r="AI28" s="5"/>
      <c r="AK28" s="82"/>
      <c r="AN28" s="8" t="s">
        <v>86</v>
      </c>
    </row>
    <row r="29" spans="1:41" customFormat="1" ht="18" customHeight="1" x14ac:dyDescent="0.25">
      <c r="A29" s="65"/>
      <c r="B29" s="103" t="s">
        <v>101</v>
      </c>
      <c r="D29" s="147"/>
      <c r="E29" s="4"/>
      <c r="F29" s="4"/>
      <c r="G29" s="4"/>
      <c r="H29" s="4"/>
      <c r="I29" s="4"/>
      <c r="J29" s="4"/>
      <c r="K29" s="4"/>
      <c r="L29" s="4"/>
      <c r="M29" s="4"/>
      <c r="N29" s="4"/>
      <c r="O29" s="129"/>
      <c r="P29" s="129"/>
      <c r="Q29" s="129"/>
      <c r="R29" s="129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5"/>
      <c r="AJ29" s="5"/>
      <c r="AL29" s="82"/>
      <c r="AO29" s="8"/>
    </row>
    <row r="30" spans="1:41" customFormat="1" ht="15.75" x14ac:dyDescent="0.25">
      <c r="A30" s="26"/>
      <c r="B30" s="90" t="s">
        <v>89</v>
      </c>
      <c r="D30" s="147"/>
      <c r="E30" s="150"/>
      <c r="F30" s="150"/>
      <c r="G30" s="150"/>
      <c r="H30" s="150"/>
      <c r="I30" s="150"/>
      <c r="J30" s="150">
        <v>3.0000000000000001E-3</v>
      </c>
      <c r="K30" s="150">
        <v>1.4800000000000001E-2</v>
      </c>
      <c r="L30" s="150">
        <v>2.6100000000000002E-2</v>
      </c>
      <c r="M30" s="150">
        <v>3.7199999999999997E-2</v>
      </c>
      <c r="N30" s="150">
        <v>4.9500000000000002E-2</v>
      </c>
      <c r="O30" s="150">
        <v>6.0100000000000001E-2</v>
      </c>
      <c r="P30" s="150">
        <v>7.2599999999999998E-2</v>
      </c>
      <c r="Q30" s="150">
        <v>8.6099999999999996E-2</v>
      </c>
      <c r="R30" s="150">
        <v>9.9299999999999999E-2</v>
      </c>
      <c r="S30" s="150">
        <v>0.1123</v>
      </c>
      <c r="T30" s="150">
        <v>0.12659999999999999</v>
      </c>
      <c r="U30" s="150">
        <v>0.14219999999999999</v>
      </c>
      <c r="V30" s="150">
        <v>0.1573</v>
      </c>
      <c r="W30" s="150">
        <v>0.17516136805226679</v>
      </c>
      <c r="X30" s="150">
        <v>0.19167763780966562</v>
      </c>
      <c r="Y30" s="150">
        <v>0.20922942308457593</v>
      </c>
      <c r="Z30" s="150">
        <v>0.22700000000000001</v>
      </c>
      <c r="AA30" s="150">
        <v>0.24260000000000001</v>
      </c>
      <c r="AB30" s="150">
        <v>0.26090000000000002</v>
      </c>
      <c r="AC30" s="150">
        <v>0.27950643071949455</v>
      </c>
      <c r="AD30" s="150">
        <v>0.29490485425369006</v>
      </c>
      <c r="AE30" s="150">
        <v>0.31387482264377464</v>
      </c>
      <c r="AF30" s="150">
        <v>0.33121377384727757</v>
      </c>
      <c r="AG30" s="150">
        <v>0.34855957150923023</v>
      </c>
      <c r="AH30" s="150">
        <v>0.36690915830892235</v>
      </c>
      <c r="AI30" s="5"/>
      <c r="AJ30" s="5"/>
      <c r="AK30" s="104"/>
      <c r="AL30" s="82"/>
      <c r="AO30" s="8"/>
    </row>
    <row r="31" spans="1:41" customFormat="1" ht="15.75" x14ac:dyDescent="0.25">
      <c r="A31" s="26"/>
      <c r="B31" s="90" t="s">
        <v>90</v>
      </c>
      <c r="D31" s="147"/>
      <c r="E31" s="150"/>
      <c r="F31" s="150"/>
      <c r="G31" s="150"/>
      <c r="H31" s="150"/>
      <c r="I31" s="150"/>
      <c r="J31" s="150">
        <v>3.3999999999999998E-3</v>
      </c>
      <c r="K31" s="150">
        <v>1.66E-2</v>
      </c>
      <c r="L31" s="150">
        <v>2.9399999999999999E-2</v>
      </c>
      <c r="M31" s="150">
        <v>4.1799999999999997E-2</v>
      </c>
      <c r="N31" s="150">
        <v>5.57E-2</v>
      </c>
      <c r="O31" s="150">
        <v>6.7599999999999993E-2</v>
      </c>
      <c r="P31" s="150">
        <v>8.1500000000000003E-2</v>
      </c>
      <c r="Q31" s="150">
        <v>9.6600000000000005E-2</v>
      </c>
      <c r="R31" s="150">
        <v>0.1113</v>
      </c>
      <c r="S31" s="150">
        <v>0.1258</v>
      </c>
      <c r="T31" s="150">
        <v>0.1416</v>
      </c>
      <c r="U31" s="150">
        <v>0.15890000000000001</v>
      </c>
      <c r="V31" s="150">
        <v>0.1757</v>
      </c>
      <c r="W31" s="150">
        <v>0.19548179778963526</v>
      </c>
      <c r="X31" s="150">
        <v>0.2138433999517193</v>
      </c>
      <c r="Y31" s="150">
        <v>0.23338192042931261</v>
      </c>
      <c r="Z31" s="150">
        <v>0.25319999999999998</v>
      </c>
      <c r="AA31" s="150">
        <v>0.27060000000000001</v>
      </c>
      <c r="AB31" s="150">
        <v>0.29110000000000003</v>
      </c>
      <c r="AC31" s="150">
        <v>0.31187233762635636</v>
      </c>
      <c r="AD31" s="150">
        <v>0.32912429751241445</v>
      </c>
      <c r="AE31" s="150">
        <v>0.35041337110728343</v>
      </c>
      <c r="AF31" s="150">
        <v>0.36991102300723622</v>
      </c>
      <c r="AG31" s="150">
        <v>0.38946148279014192</v>
      </c>
      <c r="AH31" s="150">
        <v>0.41017963755610665</v>
      </c>
      <c r="AI31" s="5"/>
      <c r="AJ31" s="5"/>
      <c r="AK31" s="106"/>
      <c r="AL31" s="86"/>
      <c r="AO31" s="8"/>
    </row>
    <row r="32" spans="1:41" customFormat="1" ht="15.75" x14ac:dyDescent="0.25">
      <c r="A32" s="26"/>
      <c r="B32" s="90" t="s">
        <v>91</v>
      </c>
      <c r="D32" s="147"/>
      <c r="E32" s="150"/>
      <c r="F32" s="150"/>
      <c r="G32" s="150"/>
      <c r="H32" s="150"/>
      <c r="I32" s="150"/>
      <c r="J32" s="150">
        <v>3.8E-3</v>
      </c>
      <c r="K32" s="150">
        <v>1.8499999999999999E-2</v>
      </c>
      <c r="L32" s="150">
        <v>3.2800000000000003E-2</v>
      </c>
      <c r="M32" s="150">
        <v>4.6699999999999998E-2</v>
      </c>
      <c r="N32" s="150">
        <v>6.2300000000000001E-2</v>
      </c>
      <c r="O32" s="150">
        <v>7.5600000000000001E-2</v>
      </c>
      <c r="P32" s="150">
        <v>9.11E-2</v>
      </c>
      <c r="Q32" s="150">
        <v>0.108</v>
      </c>
      <c r="R32" s="150">
        <v>0.1244</v>
      </c>
      <c r="S32" s="150">
        <v>0.1404</v>
      </c>
      <c r="T32" s="150">
        <v>0.158</v>
      </c>
      <c r="U32" s="150">
        <v>0.17710000000000001</v>
      </c>
      <c r="V32" s="150">
        <v>0.1958</v>
      </c>
      <c r="W32" s="150">
        <v>0.2177468690898714</v>
      </c>
      <c r="X32" s="150">
        <v>0.23816284910139918</v>
      </c>
      <c r="Y32" s="150">
        <v>0.25991823421217997</v>
      </c>
      <c r="Z32" s="150">
        <v>0.28210000000000002</v>
      </c>
      <c r="AA32" s="150">
        <v>0.30149999999999999</v>
      </c>
      <c r="AB32" s="150">
        <v>0.32440000000000002</v>
      </c>
      <c r="AC32" s="150">
        <v>0.34762542362275695</v>
      </c>
      <c r="AD32" s="150">
        <v>0.36696818710133439</v>
      </c>
      <c r="AE32" s="150">
        <v>0.39087856845487856</v>
      </c>
      <c r="AF32" s="150">
        <v>0.41282144530996145</v>
      </c>
      <c r="AG32" s="150">
        <v>0.43487431924352915</v>
      </c>
      <c r="AH32" s="150">
        <v>0.45828646184493249</v>
      </c>
      <c r="AI32" s="5"/>
      <c r="AJ32" s="5"/>
      <c r="AK32" s="106"/>
      <c r="AL32" s="86"/>
      <c r="AO32" s="8"/>
    </row>
    <row r="33" spans="1:44" customFormat="1" ht="5.45" customHeight="1" x14ac:dyDescent="0.25">
      <c r="A33" s="26"/>
      <c r="B33" s="90"/>
      <c r="D33" s="147"/>
      <c r="E33" s="4"/>
      <c r="F33" s="4"/>
      <c r="G33" s="4"/>
      <c r="H33" s="4"/>
      <c r="I33" s="4"/>
      <c r="J33" s="4"/>
      <c r="K33" s="4"/>
      <c r="L33" s="4"/>
      <c r="M33" s="4"/>
      <c r="N33" s="4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5"/>
      <c r="AJ33" s="5"/>
      <c r="AK33" s="106"/>
      <c r="AL33" s="86"/>
      <c r="AO33" s="8"/>
    </row>
    <row r="34" spans="1:44" customFormat="1" ht="15.75" x14ac:dyDescent="0.25">
      <c r="A34" s="26"/>
      <c r="B34" s="139" t="s">
        <v>181</v>
      </c>
      <c r="D34" s="147"/>
      <c r="E34" s="128">
        <v>2.5600000000000001E-2</v>
      </c>
      <c r="F34" s="128">
        <v>7.7799999999999994E-2</v>
      </c>
      <c r="G34" s="128">
        <v>0.26750000000000002</v>
      </c>
      <c r="H34" s="128">
        <v>0.52910000000000001</v>
      </c>
      <c r="I34" s="128">
        <v>0.82696868000000023</v>
      </c>
      <c r="J34" s="128">
        <v>1.0494000000000001</v>
      </c>
      <c r="K34" s="128">
        <v>1.4076</v>
      </c>
      <c r="L34" s="128">
        <v>1.7323</v>
      </c>
      <c r="M34" s="128">
        <v>2.0152999999999999</v>
      </c>
      <c r="N34" s="128">
        <v>2.2949999999999999</v>
      </c>
      <c r="O34" s="128">
        <v>2.449390341270421</v>
      </c>
      <c r="P34" s="128">
        <v>2.7343099834593576</v>
      </c>
      <c r="Q34" s="128">
        <v>3.0143832322188091</v>
      </c>
      <c r="R34" s="128">
        <v>3.2375829399301752</v>
      </c>
      <c r="S34" s="128">
        <v>3.2117336839966013</v>
      </c>
      <c r="T34" s="128">
        <v>3.2087854704178032</v>
      </c>
      <c r="U34" s="128">
        <v>3.2618</v>
      </c>
      <c r="V34" s="128">
        <v>3.1591999999999998</v>
      </c>
      <c r="W34" s="128">
        <v>3.3058999999999998</v>
      </c>
      <c r="X34" s="128">
        <v>3.4312</v>
      </c>
      <c r="Y34" s="128">
        <v>3.69</v>
      </c>
      <c r="Z34" s="128">
        <v>4.0430999999999999</v>
      </c>
      <c r="AA34" s="128">
        <v>3.9203000000000001</v>
      </c>
      <c r="AB34" s="128">
        <v>4.4451999999999998</v>
      </c>
      <c r="AC34" s="128">
        <v>4.8559999999999999</v>
      </c>
      <c r="AD34" s="128">
        <v>5.1547999999999998</v>
      </c>
      <c r="AE34" s="128">
        <v>5.2636000000000003</v>
      </c>
      <c r="AF34" s="128">
        <v>5.5423280000000004</v>
      </c>
      <c r="AG34" s="128">
        <v>5.7949000000000002</v>
      </c>
      <c r="AH34" s="128">
        <v>5.7453011779000001</v>
      </c>
      <c r="AI34" s="5"/>
      <c r="AJ34" s="84"/>
      <c r="AK34" s="84"/>
      <c r="AL34" s="86"/>
      <c r="AO34" s="8"/>
    </row>
    <row r="35" spans="1:44" customFormat="1" ht="5.45" customHeight="1" x14ac:dyDescent="0.25">
      <c r="A35" s="42"/>
      <c r="D35" s="147"/>
      <c r="E35" s="8"/>
      <c r="F35" s="126"/>
      <c r="G35" s="126"/>
      <c r="H35" s="126"/>
      <c r="I35" s="126"/>
      <c r="J35" s="126"/>
      <c r="K35" s="126"/>
      <c r="L35" s="126"/>
      <c r="M35" s="126"/>
      <c r="N35" s="126"/>
      <c r="O35" s="99"/>
      <c r="P35" s="98"/>
      <c r="AI35" s="5"/>
      <c r="AK35" s="88"/>
    </row>
    <row r="36" spans="1:44" customFormat="1" ht="15.75" x14ac:dyDescent="0.25">
      <c r="A36" s="42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5"/>
      <c r="AK36" s="88"/>
    </row>
    <row r="37" spans="1:44" customFormat="1" ht="15.75" x14ac:dyDescent="0.25">
      <c r="A37" s="42"/>
      <c r="D37" s="147"/>
      <c r="E37" s="182">
        <v>45322</v>
      </c>
      <c r="F37" s="182">
        <v>45351</v>
      </c>
      <c r="G37" s="182">
        <v>45379</v>
      </c>
      <c r="H37" s="182">
        <v>45412</v>
      </c>
      <c r="I37" s="182">
        <v>45443</v>
      </c>
      <c r="J37" s="182">
        <v>45471</v>
      </c>
      <c r="K37" s="182">
        <v>45504</v>
      </c>
      <c r="L37" s="182">
        <v>45534</v>
      </c>
      <c r="M37" s="182">
        <v>45565</v>
      </c>
      <c r="N37" s="182">
        <v>45596</v>
      </c>
      <c r="O37" s="182">
        <v>45625</v>
      </c>
      <c r="P37" s="182">
        <v>45657</v>
      </c>
      <c r="Q37" s="182">
        <v>45688</v>
      </c>
      <c r="R37" s="182">
        <v>45716</v>
      </c>
      <c r="S37" s="182">
        <v>45747</v>
      </c>
      <c r="T37" s="182">
        <v>45777</v>
      </c>
      <c r="U37" s="182">
        <v>45807</v>
      </c>
      <c r="V37" s="182">
        <v>45838</v>
      </c>
      <c r="W37" s="182">
        <v>45869</v>
      </c>
      <c r="X37" s="182">
        <v>45898</v>
      </c>
      <c r="Y37" s="182">
        <v>45930</v>
      </c>
      <c r="Z37" s="182">
        <v>45961</v>
      </c>
      <c r="AA37" s="182">
        <v>45989</v>
      </c>
      <c r="AB37" s="182">
        <v>46022</v>
      </c>
      <c r="AC37" s="182">
        <v>46052</v>
      </c>
      <c r="AD37" s="182">
        <v>46080</v>
      </c>
      <c r="AE37" s="182">
        <v>46112</v>
      </c>
      <c r="AF37" s="182">
        <v>46142</v>
      </c>
      <c r="AG37" s="182">
        <v>46171</v>
      </c>
      <c r="AH37" s="182">
        <v>46203</v>
      </c>
      <c r="AI37" s="5"/>
      <c r="AK37" s="88"/>
    </row>
    <row r="38" spans="1:44" customFormat="1" ht="3.95" customHeight="1" x14ac:dyDescent="0.25">
      <c r="A38" s="42"/>
      <c r="D38" s="147"/>
      <c r="AI38" s="5"/>
      <c r="AK38" s="88"/>
    </row>
    <row r="39" spans="1:44" customFormat="1" ht="15.75" x14ac:dyDescent="0.25">
      <c r="A39" s="42"/>
      <c r="B39" s="132" t="s">
        <v>114</v>
      </c>
      <c r="C39" s="89"/>
      <c r="D39" s="147"/>
      <c r="E39" s="85">
        <v>352752.07052999997</v>
      </c>
      <c r="F39" s="85">
        <v>358031.79428999999</v>
      </c>
      <c r="G39" s="85">
        <v>360591.71529999998</v>
      </c>
      <c r="H39" s="85">
        <v>354354.42547000007</v>
      </c>
      <c r="I39" s="85">
        <v>354401.55644999997</v>
      </c>
      <c r="J39" s="85">
        <v>409664.27567999996</v>
      </c>
      <c r="K39" s="85">
        <v>452574.53844000003</v>
      </c>
      <c r="L39" s="85">
        <v>488440.78356000001</v>
      </c>
      <c r="M39" s="85">
        <v>487129.57864999998</v>
      </c>
      <c r="N39" s="85">
        <v>487641.29920000001</v>
      </c>
      <c r="O39" s="85">
        <v>486926.87988000002</v>
      </c>
      <c r="P39" s="85">
        <v>486407.71862000006</v>
      </c>
      <c r="Q39" s="85">
        <v>486921.9362</v>
      </c>
      <c r="R39" s="85">
        <v>481763.67060999997</v>
      </c>
      <c r="S39" s="85">
        <v>476439.98420000001</v>
      </c>
      <c r="T39" s="85">
        <v>471635.5429</v>
      </c>
      <c r="U39" s="85">
        <v>467616.14689000009</v>
      </c>
      <c r="V39" s="85">
        <v>461671.15116999997</v>
      </c>
      <c r="W39" s="85">
        <v>457735.05528999993</v>
      </c>
      <c r="X39" s="85">
        <v>451348.13346000004</v>
      </c>
      <c r="Y39" s="85">
        <v>448121.33086000005</v>
      </c>
      <c r="Z39" s="85">
        <v>440100.32368000003</v>
      </c>
      <c r="AA39" s="85">
        <v>435520.38718999998</v>
      </c>
      <c r="AB39" s="85">
        <v>423877.46762000001</v>
      </c>
      <c r="AC39" s="85">
        <v>420421.94540999999</v>
      </c>
      <c r="AD39" s="85">
        <v>412591.55815</v>
      </c>
      <c r="AE39" s="85">
        <v>407863.74956999999</v>
      </c>
      <c r="AF39" s="85">
        <v>403497.61458000005</v>
      </c>
      <c r="AG39" s="85">
        <v>399398.09834000003</v>
      </c>
      <c r="AH39" s="85">
        <v>384997.01033999992</v>
      </c>
      <c r="AI39" s="5"/>
      <c r="AK39" s="88"/>
    </row>
    <row r="40" spans="1:44" customFormat="1" ht="5.45" customHeight="1" x14ac:dyDescent="0.25">
      <c r="A40" s="42"/>
      <c r="B40" s="6"/>
      <c r="C40" s="89"/>
      <c r="D40" s="147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5"/>
      <c r="AK40" s="88"/>
    </row>
    <row r="41" spans="1:44" customFormat="1" ht="15.75" x14ac:dyDescent="0.25">
      <c r="A41" s="42"/>
      <c r="B41" s="90" t="s">
        <v>115</v>
      </c>
      <c r="C41" s="89"/>
      <c r="D41" s="147"/>
      <c r="E41" s="85">
        <v>264011.6189</v>
      </c>
      <c r="F41" s="85">
        <v>266819.09730000002</v>
      </c>
      <c r="G41" s="85">
        <v>263500.07120000001</v>
      </c>
      <c r="H41" s="85">
        <v>263492.34030000004</v>
      </c>
      <c r="I41" s="85">
        <v>263754.49349999998</v>
      </c>
      <c r="J41" s="85">
        <v>305281.37219999998</v>
      </c>
      <c r="K41" s="85">
        <v>335476.25419000001</v>
      </c>
      <c r="L41" s="85">
        <v>364210.79710000003</v>
      </c>
      <c r="M41" s="85">
        <v>363853.36279999994</v>
      </c>
      <c r="N41" s="85">
        <v>364241.16450000001</v>
      </c>
      <c r="O41" s="85">
        <v>363899.74900000001</v>
      </c>
      <c r="P41" s="85">
        <v>363990.44160000002</v>
      </c>
      <c r="Q41" s="85">
        <v>364642.71310000005</v>
      </c>
      <c r="R41" s="85">
        <v>360850.7499</v>
      </c>
      <c r="S41" s="85">
        <v>357882.5699</v>
      </c>
      <c r="T41" s="85">
        <v>354364.09399999998</v>
      </c>
      <c r="U41" s="85">
        <v>351501.97610000003</v>
      </c>
      <c r="V41" s="85">
        <v>347677.02149999997</v>
      </c>
      <c r="W41" s="85">
        <v>343538.72102</v>
      </c>
      <c r="X41" s="85">
        <v>338635.89543999999</v>
      </c>
      <c r="Y41" s="85">
        <v>333690.06015999999</v>
      </c>
      <c r="Z41" s="85">
        <v>329522.49767000001</v>
      </c>
      <c r="AA41" s="85">
        <v>323764.99975000002</v>
      </c>
      <c r="AB41" s="85">
        <v>319079.00325000001</v>
      </c>
      <c r="AC41" s="85">
        <v>314631.27943</v>
      </c>
      <c r="AD41" s="85">
        <v>308867.52807</v>
      </c>
      <c r="AE41" s="85">
        <v>304302.03086</v>
      </c>
      <c r="AF41" s="85">
        <v>299104.13773000002</v>
      </c>
      <c r="AG41" s="85">
        <v>294232.15258000005</v>
      </c>
      <c r="AH41" s="85">
        <v>288918.07165999996</v>
      </c>
      <c r="AI41" s="5"/>
      <c r="AK41" s="88"/>
    </row>
    <row r="42" spans="1:44" s="3" customFormat="1" ht="15.75" x14ac:dyDescent="0.25">
      <c r="A42" s="26"/>
      <c r="B42" s="90" t="s">
        <v>116</v>
      </c>
      <c r="C42" s="89"/>
      <c r="D42" s="147"/>
      <c r="E42" s="85">
        <v>35221.712579999999</v>
      </c>
      <c r="F42" s="85">
        <v>35634.836649999997</v>
      </c>
      <c r="G42" s="85">
        <v>35147.387969999996</v>
      </c>
      <c r="H42" s="85">
        <v>35146.407340000005</v>
      </c>
      <c r="I42" s="85">
        <v>35185.385499999997</v>
      </c>
      <c r="J42" s="85">
        <v>40760.10916</v>
      </c>
      <c r="K42" s="85">
        <v>44791.505530000002</v>
      </c>
      <c r="L42" s="85">
        <v>48553.664549999994</v>
      </c>
      <c r="M42" s="85">
        <v>48500.275129999995</v>
      </c>
      <c r="N42" s="85">
        <v>48557.510589999998</v>
      </c>
      <c r="O42" s="85">
        <v>48506.352350000001</v>
      </c>
      <c r="P42" s="85">
        <v>48518.438709999995</v>
      </c>
      <c r="Q42" s="85">
        <v>48613.872349999991</v>
      </c>
      <c r="R42" s="85">
        <v>48099.674650000008</v>
      </c>
      <c r="S42" s="85">
        <v>47706.492290000002</v>
      </c>
      <c r="T42" s="85">
        <v>47234.43</v>
      </c>
      <c r="U42" s="85">
        <v>46858.069259999997</v>
      </c>
      <c r="V42" s="85">
        <v>46342.463269999993</v>
      </c>
      <c r="W42" s="85">
        <v>45796.177779999998</v>
      </c>
      <c r="X42" s="85">
        <v>45139.936249999999</v>
      </c>
      <c r="Y42" s="85">
        <v>44478.034540000001</v>
      </c>
      <c r="Z42" s="85">
        <v>43930.169399999999</v>
      </c>
      <c r="AA42" s="85">
        <v>43152.516520000005</v>
      </c>
      <c r="AB42" s="85">
        <v>42530.376109999997</v>
      </c>
      <c r="AC42" s="85">
        <v>41942.377070000002</v>
      </c>
      <c r="AD42" s="85">
        <v>41164.288679999998</v>
      </c>
      <c r="AE42" s="85">
        <v>40560.408289999999</v>
      </c>
      <c r="AF42" s="85">
        <v>39865.118620000008</v>
      </c>
      <c r="AG42" s="85">
        <v>39218.241959999999</v>
      </c>
      <c r="AH42" s="85">
        <v>38507.528439999995</v>
      </c>
      <c r="AI42" s="5"/>
      <c r="AJ42" s="107"/>
      <c r="AK42" s="107"/>
    </row>
    <row r="43" spans="1:44" s="3" customFormat="1" ht="15.75" x14ac:dyDescent="0.25">
      <c r="A43" s="26"/>
      <c r="B43" s="90" t="s">
        <v>117</v>
      </c>
      <c r="C43" s="89"/>
      <c r="D43" s="147"/>
      <c r="E43" s="85">
        <v>17624.08554</v>
      </c>
      <c r="F43" s="85">
        <v>17856.14861</v>
      </c>
      <c r="G43" s="85">
        <v>17582.907210000001</v>
      </c>
      <c r="H43" s="85">
        <v>17582.453690000002</v>
      </c>
      <c r="I43" s="85">
        <v>17604.583699999999</v>
      </c>
      <c r="J43" s="85">
        <v>20390.222730000001</v>
      </c>
      <c r="K43" s="85">
        <v>22427.937140000002</v>
      </c>
      <c r="L43" s="85">
        <v>24343.000840000001</v>
      </c>
      <c r="M43" s="85">
        <v>24312.708070000001</v>
      </c>
      <c r="N43" s="85">
        <v>24344.918610000001</v>
      </c>
      <c r="O43" s="85">
        <v>24315.755020000001</v>
      </c>
      <c r="P43" s="85">
        <v>24321.812149999998</v>
      </c>
      <c r="Q43" s="85">
        <v>24374.939260000003</v>
      </c>
      <c r="R43" s="85">
        <v>24112.357169999999</v>
      </c>
      <c r="S43" s="85">
        <v>23917.426039999998</v>
      </c>
      <c r="T43" s="85">
        <v>23679.51757</v>
      </c>
      <c r="U43" s="85">
        <v>23494.708699999999</v>
      </c>
      <c r="V43" s="85">
        <v>23233.312369999996</v>
      </c>
      <c r="W43" s="85">
        <v>22962.807399999998</v>
      </c>
      <c r="X43" s="85">
        <v>22632.176759999998</v>
      </c>
      <c r="Y43" s="85">
        <v>22298.761200000001</v>
      </c>
      <c r="Z43" s="85">
        <v>22028.917100000002</v>
      </c>
      <c r="AA43" s="85">
        <v>21632.778899999998</v>
      </c>
      <c r="AB43" s="85">
        <v>21322.501560000001</v>
      </c>
      <c r="AC43" s="85">
        <v>21030.803119999997</v>
      </c>
      <c r="AD43" s="85">
        <v>20634.67828</v>
      </c>
      <c r="AE43" s="85">
        <v>20334.875580000004</v>
      </c>
      <c r="AF43" s="85">
        <v>19984.828730000001</v>
      </c>
      <c r="AG43" s="85">
        <v>19662.151829999999</v>
      </c>
      <c r="AH43" s="85">
        <v>19304.43345</v>
      </c>
      <c r="AI43" s="5"/>
      <c r="AJ43" s="107"/>
      <c r="AK43" s="107"/>
    </row>
    <row r="44" spans="1:44" s="3" customFormat="1" ht="15.75" x14ac:dyDescent="0.25">
      <c r="A44" s="26"/>
      <c r="B44" s="34" t="s">
        <v>118</v>
      </c>
      <c r="C44" s="89"/>
      <c r="D44" s="147"/>
      <c r="E44" s="85">
        <v>35894.653509999996</v>
      </c>
      <c r="F44" s="85">
        <v>37721.711729999995</v>
      </c>
      <c r="G44" s="85">
        <v>44361.348920000004</v>
      </c>
      <c r="H44" s="85">
        <v>38133.224139999998</v>
      </c>
      <c r="I44" s="85">
        <v>37857.09375</v>
      </c>
      <c r="J44" s="85">
        <v>43232.571590000007</v>
      </c>
      <c r="K44" s="85">
        <v>49878.84158</v>
      </c>
      <c r="L44" s="85">
        <v>51333.321069999998</v>
      </c>
      <c r="M44" s="85">
        <v>50463.232649999998</v>
      </c>
      <c r="N44" s="85">
        <v>50497.705499999996</v>
      </c>
      <c r="O44" s="85">
        <v>50205.023509999999</v>
      </c>
      <c r="P44" s="85">
        <v>49577.026159999994</v>
      </c>
      <c r="Q44" s="85">
        <v>49290.411489999999</v>
      </c>
      <c r="R44" s="85">
        <v>48700.888890000002</v>
      </c>
      <c r="S44" s="85">
        <v>46933.495969999996</v>
      </c>
      <c r="T44" s="85">
        <v>46357.501329999999</v>
      </c>
      <c r="U44" s="85">
        <v>45761.392829999997</v>
      </c>
      <c r="V44" s="85">
        <v>44418.354030000002</v>
      </c>
      <c r="W44" s="85">
        <v>45437.349090000003</v>
      </c>
      <c r="X44" s="85">
        <v>44940.125009999996</v>
      </c>
      <c r="Y44" s="85">
        <v>47654.47496</v>
      </c>
      <c r="Z44" s="85">
        <v>44618.739509999999</v>
      </c>
      <c r="AA44" s="85">
        <v>46970.092020000004</v>
      </c>
      <c r="AB44" s="85">
        <v>40945.5867</v>
      </c>
      <c r="AC44" s="85">
        <v>42817.485789999999</v>
      </c>
      <c r="AD44" s="85">
        <v>41925.063119999999</v>
      </c>
      <c r="AE44" s="85">
        <v>42666.434840000002</v>
      </c>
      <c r="AF44" s="85">
        <v>44543.529499999997</v>
      </c>
      <c r="AG44" s="85">
        <v>46285.55197</v>
      </c>
      <c r="AH44" s="85">
        <v>38266.976790000001</v>
      </c>
      <c r="AI44" s="5"/>
      <c r="AJ44" s="107"/>
      <c r="AK44" s="107"/>
    </row>
    <row r="45" spans="1:44" customFormat="1" ht="15" customHeight="1" x14ac:dyDescent="0.25">
      <c r="A45" s="175"/>
      <c r="B45" s="189"/>
      <c r="C45" s="176"/>
      <c r="D45" s="147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4"/>
      <c r="AJ45" s="85"/>
      <c r="AK45" s="85"/>
    </row>
    <row r="46" spans="1:44" customFormat="1" ht="15" customHeight="1" x14ac:dyDescent="0.25">
      <c r="A46" s="175"/>
      <c r="B46" s="220" t="s">
        <v>176</v>
      </c>
      <c r="D46" s="147"/>
      <c r="E46" s="172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4"/>
      <c r="AJ46" s="116"/>
      <c r="AK46" s="116"/>
      <c r="AL46" s="1"/>
      <c r="AM46" s="1"/>
      <c r="AN46" s="1"/>
      <c r="AO46" s="1"/>
      <c r="AP46" s="1"/>
      <c r="AQ46" s="1"/>
      <c r="AR46" s="1"/>
    </row>
    <row r="47" spans="1:44" customFormat="1" ht="15" customHeight="1" x14ac:dyDescent="0.25">
      <c r="A47" s="175"/>
      <c r="B47" s="10"/>
      <c r="D47" s="147"/>
      <c r="R47" s="191"/>
      <c r="S47" s="191"/>
      <c r="T47" s="192"/>
      <c r="U47" s="193"/>
      <c r="V47" s="193"/>
      <c r="W47" s="193"/>
      <c r="X47" s="200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9"/>
      <c r="AM47" s="9"/>
      <c r="AN47" s="9"/>
      <c r="AO47" s="9"/>
      <c r="AP47" s="9"/>
      <c r="AQ47" s="9"/>
      <c r="AR47" s="9"/>
    </row>
    <row r="48" spans="1:44" customFormat="1" ht="15" hidden="1" customHeight="1" x14ac:dyDescent="0.25">
      <c r="A48" s="175"/>
      <c r="B48" s="10"/>
      <c r="R48" s="191"/>
      <c r="S48" s="191"/>
      <c r="T48" s="192"/>
      <c r="U48" s="194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193"/>
      <c r="AK48" s="195"/>
      <c r="AL48" s="9"/>
      <c r="AM48" s="9"/>
      <c r="AN48" s="9"/>
      <c r="AO48" s="9"/>
      <c r="AP48" s="9"/>
      <c r="AQ48" s="9"/>
      <c r="AR48" s="9"/>
    </row>
    <row r="49" spans="1:44" customFormat="1" ht="15" hidden="1" customHeight="1" x14ac:dyDescent="0.25">
      <c r="B49" s="10"/>
      <c r="R49" s="191"/>
      <c r="S49" s="191"/>
      <c r="T49" s="192"/>
      <c r="U49" s="196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193"/>
      <c r="AK49" s="195"/>
      <c r="AL49" s="9"/>
      <c r="AM49" s="9"/>
      <c r="AN49" s="9"/>
      <c r="AO49" s="9"/>
      <c r="AP49" s="9"/>
      <c r="AQ49" s="9"/>
      <c r="AR49" s="9"/>
    </row>
    <row r="50" spans="1:44" customFormat="1" ht="15" hidden="1" customHeight="1" x14ac:dyDescent="0.25">
      <c r="B50" s="10"/>
      <c r="K50" s="176"/>
      <c r="L50" s="176"/>
      <c r="M50" s="176"/>
      <c r="N50" s="176"/>
      <c r="O50" s="194"/>
      <c r="P50" s="177"/>
      <c r="Q50" s="191"/>
      <c r="R50" s="191"/>
      <c r="S50" s="191"/>
      <c r="T50" s="192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197"/>
      <c r="AJ50" s="193"/>
      <c r="AK50" s="195"/>
      <c r="AL50" s="9"/>
      <c r="AM50" s="9"/>
      <c r="AN50" s="9"/>
      <c r="AO50" s="9"/>
      <c r="AP50" s="9"/>
      <c r="AQ50" s="9"/>
      <c r="AR50" s="9"/>
    </row>
    <row r="51" spans="1:44" customFormat="1" ht="15" hidden="1" customHeight="1" x14ac:dyDescent="0.25">
      <c r="B51" s="10"/>
      <c r="AJ51" s="193"/>
      <c r="AK51" s="195"/>
      <c r="AL51" s="9"/>
      <c r="AM51" s="9"/>
      <c r="AN51" s="9"/>
      <c r="AO51" s="9"/>
      <c r="AP51" s="9"/>
      <c r="AQ51" s="9"/>
      <c r="AR51" s="9"/>
    </row>
    <row r="52" spans="1:44" customFormat="1" ht="15" hidden="1" customHeight="1" x14ac:dyDescent="0.25">
      <c r="B52" s="10"/>
      <c r="L52" s="176"/>
      <c r="M52" s="176"/>
      <c r="Q52" s="198"/>
      <c r="R52" s="9"/>
      <c r="S52" s="9"/>
      <c r="T52" s="195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193"/>
      <c r="AK52" s="195"/>
      <c r="AL52" s="9"/>
      <c r="AM52" s="9"/>
      <c r="AN52" s="9"/>
      <c r="AO52" s="9"/>
      <c r="AP52" s="9"/>
      <c r="AQ52" s="9"/>
      <c r="AR52" s="9"/>
    </row>
    <row r="53" spans="1:44" customFormat="1" ht="15" hidden="1" customHeight="1" x14ac:dyDescent="0.25">
      <c r="B53" s="10"/>
      <c r="Q53" s="191"/>
      <c r="AK53" s="7"/>
    </row>
    <row r="54" spans="1:44" customFormat="1" ht="15" hidden="1" customHeight="1" x14ac:dyDescent="0.25">
      <c r="B54" s="10"/>
      <c r="AK54" s="7"/>
    </row>
    <row r="55" spans="1:44" customFormat="1" ht="15" hidden="1" customHeight="1" x14ac:dyDescent="0.25">
      <c r="AK55" s="7"/>
    </row>
    <row r="56" spans="1:44" customFormat="1" ht="15" hidden="1" customHeight="1" x14ac:dyDescent="0.25">
      <c r="A56" s="176"/>
      <c r="AK56" s="7"/>
    </row>
    <row r="57" spans="1:44" customFormat="1" ht="15" hidden="1" customHeight="1" x14ac:dyDescent="0.25">
      <c r="AK57" s="7"/>
    </row>
    <row r="58" spans="1:44" customFormat="1" ht="15" hidden="1" customHeight="1" x14ac:dyDescent="0.25">
      <c r="AK58" s="7"/>
    </row>
    <row r="59" spans="1:44" customFormat="1" ht="15" hidden="1" customHeight="1" x14ac:dyDescent="0.25">
      <c r="A59" s="176"/>
      <c r="AK59" s="7"/>
    </row>
    <row r="60" spans="1:44" customFormat="1" ht="15" hidden="1" customHeight="1" x14ac:dyDescent="0.25">
      <c r="A60" s="4"/>
      <c r="AK60" s="7"/>
    </row>
    <row r="61" spans="1:44" customFormat="1" ht="15" hidden="1" customHeight="1" x14ac:dyDescent="0.25">
      <c r="AK61" s="7"/>
    </row>
    <row r="62" spans="1:44" customFormat="1" ht="15" hidden="1" customHeight="1" x14ac:dyDescent="0.25">
      <c r="AK62" s="7"/>
    </row>
    <row r="63" spans="1:44" customFormat="1" ht="15" hidden="1" customHeight="1" x14ac:dyDescent="0.25">
      <c r="AK63" s="7"/>
    </row>
    <row r="64" spans="1:44" customFormat="1" ht="15" hidden="1" customHeight="1" x14ac:dyDescent="0.25">
      <c r="AK64" s="7"/>
    </row>
    <row r="65" spans="23:37" customFormat="1" ht="15" hidden="1" customHeight="1" x14ac:dyDescent="0.25">
      <c r="AK65" s="7"/>
    </row>
    <row r="66" spans="23:37" customFormat="1" ht="15" hidden="1" customHeight="1" x14ac:dyDescent="0.25">
      <c r="AK66" s="7"/>
    </row>
    <row r="67" spans="23:37" customFormat="1" ht="15" hidden="1" customHeight="1" x14ac:dyDescent="0.25">
      <c r="AK67" s="7"/>
    </row>
    <row r="68" spans="23:37" customFormat="1" ht="15" hidden="1" customHeight="1" x14ac:dyDescent="0.25">
      <c r="AK68" s="7"/>
    </row>
    <row r="69" spans="23:37" customFormat="1" ht="15" hidden="1" customHeight="1" x14ac:dyDescent="0.25">
      <c r="AK69" s="7"/>
    </row>
    <row r="70" spans="23:37" customFormat="1" ht="15" hidden="1" customHeight="1" x14ac:dyDescent="0.25">
      <c r="AK70" s="7"/>
    </row>
    <row r="71" spans="23:37" customFormat="1" ht="15" hidden="1" customHeight="1" x14ac:dyDescent="0.25">
      <c r="AK71" s="7"/>
    </row>
    <row r="72" spans="23:37" customFormat="1" ht="15" hidden="1" customHeight="1" x14ac:dyDescent="0.25">
      <c r="W72" s="178"/>
      <c r="X72" s="178"/>
      <c r="Y72" s="178"/>
      <c r="Z72" s="178"/>
      <c r="AA72" s="178"/>
      <c r="AB72" s="178"/>
      <c r="AC72" s="178"/>
      <c r="AD72" s="178"/>
      <c r="AE72" s="178"/>
      <c r="AF72" s="178"/>
      <c r="AG72" s="178"/>
      <c r="AH72" s="178"/>
      <c r="AK72" s="7"/>
    </row>
    <row r="73" spans="23:37" customFormat="1" ht="15" hidden="1" customHeight="1" x14ac:dyDescent="0.25">
      <c r="AK73" s="7"/>
    </row>
    <row r="74" spans="23:37" customFormat="1" ht="15" hidden="1" customHeight="1" x14ac:dyDescent="0.25">
      <c r="AK74" s="7"/>
    </row>
    <row r="75" spans="23:37" customFormat="1" ht="15" hidden="1" customHeight="1" x14ac:dyDescent="0.25">
      <c r="AK75" s="7"/>
    </row>
    <row r="76" spans="23:37" customFormat="1" ht="15" hidden="1" customHeight="1" x14ac:dyDescent="0.25">
      <c r="AK76" s="7"/>
    </row>
    <row r="77" spans="23:37" customFormat="1" ht="15" hidden="1" customHeight="1" x14ac:dyDescent="0.25">
      <c r="AK77" s="7"/>
    </row>
    <row r="78" spans="23:37" customFormat="1" ht="15" hidden="1" customHeight="1" x14ac:dyDescent="0.25">
      <c r="AK78" s="7"/>
    </row>
    <row r="79" spans="23:37" customFormat="1" ht="15" hidden="1" customHeight="1" x14ac:dyDescent="0.25">
      <c r="AK79" s="7"/>
    </row>
    <row r="80" spans="23:37" customFormat="1" ht="15" hidden="1" customHeight="1" x14ac:dyDescent="0.25">
      <c r="AK80" s="7"/>
    </row>
    <row r="81" spans="37:37" customFormat="1" ht="15" hidden="1" customHeight="1" x14ac:dyDescent="0.25">
      <c r="AK81" s="7"/>
    </row>
    <row r="82" spans="37:37" customFormat="1" ht="15" hidden="1" customHeight="1" x14ac:dyDescent="0.25">
      <c r="AK82" s="7"/>
    </row>
    <row r="83" spans="37:37" customFormat="1" ht="15" hidden="1" customHeight="1" x14ac:dyDescent="0.25">
      <c r="AK83" s="7"/>
    </row>
    <row r="84" spans="37:37" customFormat="1" ht="15" hidden="1" customHeight="1" x14ac:dyDescent="0.25">
      <c r="AK84" s="7"/>
    </row>
    <row r="85" spans="37:37" customFormat="1" ht="15" hidden="1" customHeight="1" x14ac:dyDescent="0.25">
      <c r="AK85" s="7"/>
    </row>
    <row r="86" spans="37:37" customFormat="1" ht="15" hidden="1" x14ac:dyDescent="0.25">
      <c r="AK86" s="7"/>
    </row>
    <row r="87" spans="37:37" customFormat="1" ht="15" hidden="1" x14ac:dyDescent="0.25">
      <c r="AK87" s="7"/>
    </row>
    <row r="88" spans="37:37" customFormat="1" ht="14.45" hidden="1" customHeight="1" x14ac:dyDescent="0.25">
      <c r="AK88" s="7"/>
    </row>
    <row r="89" spans="37:37" customFormat="1" ht="14.45" hidden="1" customHeight="1" x14ac:dyDescent="0.25">
      <c r="AK89" s="7"/>
    </row>
    <row r="90" spans="37:37" ht="14.45" customHeight="1" x14ac:dyDescent="0.25"/>
    <row r="91" spans="37:37" ht="14.45" customHeight="1" x14ac:dyDescent="0.25"/>
  </sheetData>
  <mergeCells count="8">
    <mergeCell ref="X4:Y4"/>
    <mergeCell ref="F19:G19"/>
    <mergeCell ref="H19:I19"/>
    <mergeCell ref="H20:I20"/>
    <mergeCell ref="B7:C7"/>
    <mergeCell ref="B17:C17"/>
    <mergeCell ref="F18:G18"/>
    <mergeCell ref="H18:I18"/>
  </mergeCells>
  <hyperlinks>
    <hyperlink ref="X2" location="Menu!A1" display="Menu" xr:uid="{4D3AD702-38D6-466D-848D-F49E19B74E9D}"/>
  </hyperlink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8 M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+ b L C +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1 T M z s t Q z s N G H C d r 4 Z u Y h F B g B H Q y S R R K 0 c S 7 N K S k t S r U r K N F 1 C r L R h 3 F t 9 K F + s A M A A A D / / w M A U E s D B B Q A A g A I A A A A I Q B V z V q U X g c A A M w y A A A T A A A A R m 9 y b X V s Y X M v U 2 V j d G l v b j E u b e y a 3 W 7 b N h S A 7 w v 0 H Q g V K B z A M S T 5 f 0 U u L D t Z M z R p F q d d g T g g a I l p t M q i K 0 p e 2 i D v s m E X v d 3 N X m B 5 s V F y E t n 8 O e q 6 F O h P e p N a h / p E K T z n f J T D q Z + G L E b j 5 U / n y Y M H / I w k N E A + X + A s D g O G T 8 P A 5 2 g L R T R 9 + A C J f z s s T q k 4 M O S L x o j 5 2 Y z G a W 0 n j G h j m E f i l N e s H 3 + Y j J e g I A k X l E 8 G z / Y m I 5 K S y c H h 8 + H 2 e L w 9 Q q P B 0 W A y H L / E L / Z 3 R 8 / x z u 5 o y C f S d R v i s 7 V R P x 7 R K J y F K U 2 2 r C d W H Q 1 Z l M 1 i v t V r 1 d F 2 7 L M g j F 9 v d d q 2 7 d T R z x l L 6 T h 9 F 9 G t 8 r + N f R b T k 4 3 6 8 g 4 e W U M y p V c f S H T G O D p I 2 I w t x C W 5 J e 7 q i E z F 8 O J Y S p 9 S E t C E 1 4 p b r q P j 6 8 O D K B r 7 J C I J 3 0 q T b J V 7 F M 4 Z G k R i o i R g J e 4 o I T E / Z c l s O f G j d 3 P K a 8 Z Z 1 C 8 u r P x Z i R t N x U g U k J R e 1 t G F t c 9 m 4 p O 4 Q P I 2 C x f s J p 7 S 8 7 S I 7 2 R x o B 4 d D m 8 O x d l s S p N y K B r t a k K H N A 4 I 2 g n P i S Y 4 Z C l B A U X 6 S 4 2 G 6 E g M i D Q n i t D V 7 + g l j X 2 a 6 M N 5 L C y h K 8 G D 0 U h z 9 E c i n m o a E o 4 G W c r A A U / F g 1 M m e / A M j R N H c 9 7 + P 3 + h / D 7 5 d X w 3 T j u t R v 5 L K 8 I v o y J q O L m g u s r F V p l q t E S 6 + m k 2 Q W A T A D b 1 w B Y I b A H A l h 7 Y B o F t A N j W A z s g s A M A O 3 p g F w R 2 A W B X D + y B w B 4 A 7 O m B f R D Y B 4 B 9 w + q 2 Q a I m v L K 4 b R 1 z 7 7 0 D I H X R G 6 I u V g B d E O g C Q F c P b I L A J g B s 6 o E t E N g C g C 0 9 s A 0 C 2 w C w r Q d 2 Q G A H A H b 0 w C 4 I 7 A L A r h 7 Y A 4 E 9 A N j T A / s g s A 8 A + 4 a F b c M r 2 4 a W t i F Z P B D p A U R P B / w p A d u V N n y D 1 A a F d S x C f v U 3 5 b o z S c Q S y v O + v R s I r w t P Q 5 8 k 8 M B D 6 t O p t s M P f s 2 4 8 M Z h Q h a k m J F y g 4 M Z S 9 L w P b n 6 c P X n u l t c b j x 8 E M Z 6 y S q d 9 Z E l W 2 v N 3 b A + Q V 1 H h b M i n 8 3 m R M w o O h P X u V f Y e 4 X 9 e h X W V B Q + x m E N W B f E u i b s v c n e m + y X Z r L a F a 6 P a 2 x 2 f Y X f + + y 9 z 9 7 7 7 P f s s 6 t j 7 t 5 o m 3 d s t H a z g U b F J 9 t t 5 A r n U 8 7 F p Q v T t Z 0 G y q V W d l q 8 c C u 0 1 s k 9 9 j v y W s B Q x 0 x 8 J j G 7 E 0 9 d 9 8 0 v 3 l R l + / t K X d W A b Y L Y p g n b q s C 2 Q G z L h G 1 X Y N s g t m 3 C d i q w H R D b M W G 7 F d g u i O 2 a s L 0 K b A / E 9 k z Y f g W 2 D 2 L 7 x n S w q / L B h h P C N k n o 5 3 Z b A 9 Y F s a 4 J 2 6 z A N k F s 0 4 R t V W B b I L Z l w r Y r s G 0 Q 2 z Z h O x X Y D o j t m L D d C m w X x H Z N 2 F 4 F t g d i e y Z s v w L b B 7 F 9 Y z r Y V f l g w w l h T D S v K t M 8 O N U 8 Y 6 5 5 V c n m w d n m G d P N q 8 o 3 D 0 4 4 z 5 h x X l X K e X D O e c a k 8 6 q y z o P T z j P k 3 X e 5 B T H F 0 T i b 6 s b M x R h q C A q H T c k 0 j M J A C D k a h V d / J G E + k Q O a + H n o N S 2 / O l 8 f O x D b l S w i w X 8 c j f Z o z A v t l U + 6 L G 3 / W R i f i V + f 2 A m l w v f J y v 5 h T C P q p 4 f s t 1 z z 1 z c F d U S J f 4 Z q x 4 V y n 4 h T r N x 2 0 S t r Y 2 V / I v Y J s U A f 0 m J T s I o u D t H r L V B N M 4 m 6 x p M V / 5 W E V x F Z y V w V I 5 U U V F F L y S U V R 5 S k U J E 9 y e 4 U a 5 M 0 T d E v y b c U j 5 L E S f U h W Y A U s Z F M R j E U S U k U 1 Z D c Q n E G S R K U 5 i 9 1 e 6 W L S 2 1 b a c d S / 1 X 6 q t R I l Q Y p d U S 1 0 c m d T W 1 Y c o d S G 4 / c a d Q G I n c M t R H I l V 8 t 6 H I F l 0 v z e i 1 e L 7 7 m a q s v r 9 p 6 q h R Q b c V c L 5 H G m g g U w O p q V + 5 J y 2 1 k u f M r N 2 v l / q r c E p W 7 m J W N R + n e p S 6 X h l t K a e m R p f q V t r Y i W C t 2 s a I D t / 1 7 / Z 2 X W k f L 9 1 5 E V F 0 c s w X j e E 5 E j Y 8 I x + R 1 k s 3 z K n q n r 7 8 O K O e M R J M X A Z t s 8 5 S 9 z S i f g J e v e P G 1 + n W u 4 7 b d b + W t V 0 B S g h f 5 W 6 P 8 G T P l B V g s u h k + 1 X 6 l u s i T T T z P W R g X C 1 n 6 e 7 p l e C 7 S U Y D p e v z O O n o 5 v a K t 5 y 8 1 0 f B w e 7 R 7 N B i j w Y u j 5 0 W T X 1 2 f y v V W X 8 v S 5 V L B P o s 5 K 1 K W 4 V w V 8 C v s 2 m 5 7 0 7 E 3 m 8 7 a i 9 r r L 7 z F o e 1 z s a I a w y x J x P 3 + w p I 3 U 8 b e 1 D Y u j v f J j G 5 Z J H m L N X j r 5 P L 4 e k 2 f X N j 5 / / N f n H N S / 4 x / 2 S C O b 4 6 G e 5 u H u x P r 8 e 0 d P E Z W R Q 6 4 z h e c B M 7 / y Y L r t R o E G h E u M m R K O F V y w 2 d n o j v g m Z j v m R I k Y n l x p q b F P G H n 4 Y x B O a d k j j y l + S z V H E 3 J u U m 5 x Y J L s e / H m u n c F k K B S X O X N Y 4 o Z h z o h m R R + l G 3 V N Y K e e 7 L p 4 W D 8 P Q U F w 8 8 o a e 6 q b z L 8 f h U U G K f B p j M W B b r n o X P o o j k C y P C 4 t K Z 7 i G G c S h 8 P c J R u t D u O Y x f 5 D h r J e P 2 8 d x h n b h h f l X F w f 1 G O 2 T e X X B M N H + m Y 6 4 M U l f F J D f Q p R B q U 1 1 b e C r L A J R U l 5 + 0 s 5 W 6 7 I W V e x 4 u N g q 4 2 A z g Q g J x 4 X + 4 0 E l c q C Q u N B I X C o n 7 y 7 P s 5 Y / l 2 c 7 y d G d 5 v r M E O B 8 h j / 8 C A A D / / w M A U E s B A i 0 A F A A G A A g A A A A h A C r d q k D S A A A A N w E A A B M A A A A A A A A A A A A A A A A A A A A A A F t D b 2 5 0 Z W 5 0 X 1 R 5 c G V z X S 5 4 b W x Q S w E C L Q A U A A I A C A A A A C E A + b L C + a 0 A A A D 3 A A A A E g A A A A A A A A A A A A A A A A A L A w A A Q 2 9 u Z m l n L 1 B h Y 2 t h Z 2 U u e G 1 s U E s B A i 0 A F A A C A A g A A A A h A F X N W p R e B w A A z D I A A B M A A A A A A A A A A A A A A A A A 6 A M A A E Z v c m 1 1 b G F z L 1 N l Y 3 R p b 2 4 x L m 1 Q S w U G A A A A A A M A A w D C A A A A d w s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3 I A A A A A A A A O 8 g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j c 3 Z f d W 5 p Z G 9 f Z m l k Y 3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3 L T A 4 V D I y O j I 3 O j Q w L j Y 5 N D k 3 N D l a I i 8 + P E V u d H J 5 I F R 5 c G U 9 I k Z p b G x D b 2 x 1 b W 5 U e X B l c y I g V m F s d W U 9 I n N D U V l H Q l F V R k J n V U Z C U V V G Q m d V R E J R W U d C Z 1 l H Q m d Z R 0 J n W U d C Z 1 l H Q m d Z R 0 J n W U d C Z 1 l H Q m d Z R 0 J n W U d C Z 1 l H Q m d Z R 0 J n W U d C Z 1 l H Q m d Z R 0 J n W U d C Z 1 l H Q m d Z R 0 J n W U d C Z 1 l H Q m d V R k J R V U Z C U V l H I i 8 + P E V u d H J 5 I F R 5 c G U 9 I k Z p b G x D b 2 x 1 b W 5 O Y W 1 l c y I g V m F s d W U 9 I n N b J n F 1 b 3 Q 7 R G F 0 Y S Z x d W 9 0 O y w m c X V v d D t O b 2 1 l I G R v I E F y c X V p d m 8 m c X V v d D s s J n F 1 b 3 Q 7 R n V u Z G 8 m c X V v d D s s J n F 1 b 3 Q 7 Q 0 M m c X V v d D s s J n F 1 b 3 Q 7 R n V u Z G 8 g R E k m c X V v d D s s J n F 1 b 3 Q 7 U m V u Z G E g R m l 4 Y S Z x d W 9 0 O y w m c X V v d D t D b 3 R h I G R l I E Z 1 b m R v J n F 1 b 3 Q 7 L C Z x d W 9 0 O 0 R D I F R v d G F s J n F 1 b 3 Q 7 L C Z x d W 9 0 O 0 R D I M O g I F Z l b m N l c i Z x d W 9 0 O y w m c X V v d D t E Q y B W Z W 5 j a W R v J n F 1 b 3 Q 7 L C Z x d W 9 0 O 1 B E R C Z x d W 9 0 O y w m c X V v d D t H Y X J h b n R p Y X M g Q X V 0 b y Z x d W 9 0 O y w m c X V v d D t H Y X J h b n R p Y X M g S G 9 t Z S Z x d W 9 0 O y w m c X V v d D t Q T C B T c j E m c X V v d D s s J n F 1 b 3 Q 7 T s K w I E N v d G F z I F N y M S Z x d W 9 0 O y w m c X V v d D t W b C B D b 3 R h I F N y M S Z x d W 9 0 O y w m c X V v d D t Q T C B T c j I m c X V v d D s s J n F 1 b 3 Q 7 T s K w I E N v d G F z I F N y M i Z x d W 9 0 O y w m c X V v d D t W b C B D b 3 R h I F N y M i Z x d W 9 0 O y w m c X V v d D t Q T C B T c j M m c X V v d D s s J n F 1 b 3 Q 7 T s K w I E N v d G F z I F N y M y Z x d W 9 0 O y w m c X V v d D t W b C B D b 3 R h I F N y M y Z x d W 9 0 O y w m c X V v d D t Q T C B T c j Q m c X V v d D s s J n F 1 b 3 Q 7 T s K w I E N v d G F z I F N y N C Z x d W 9 0 O y w m c X V v d D t W b C B D b 3 R h I F N y N C Z x d W 9 0 O y w m c X V v d D t Q T C B T c j U m c X V v d D s s J n F 1 b 3 Q 7 T s K w I E N v d G F z I F N y N S Z x d W 9 0 O y w m c X V v d D t W b C B D b 3 R h I F N y N S Z x d W 9 0 O y w m c X V v d D t Q T C B T c j Y m c X V v d D s s J n F 1 b 3 Q 7 T s K w I E N v d G F z I F N y N i Z x d W 9 0 O y w m c X V v d D t W b C B D b 3 R h I F N y N i Z x d W 9 0 O y w m c X V v d D t Q T C B T c j c m c X V v d D s s J n F 1 b 3 Q 7 T s K w I E N v d G F z I F N y N y Z x d W 9 0 O y w m c X V v d D t W b C B D b 3 R h I F N y N y Z x d W 9 0 O y w m c X V v d D t Q T C B T c j g m c X V v d D s s J n F 1 b 3 Q 7 T s K w I E N v d G F z I F N y O C Z x d W 9 0 O y w m c X V v d D t W b C B D b 3 R h I F N y O C Z x d W 9 0 O y w m c X V v d D t Q T C B T c j k m c X V v d D s s J n F 1 b 3 Q 7 T s K w I E N v d G F z I F N y O S Z x d W 9 0 O y w m c X V v d D t W b C B D b 3 R h I F N y O S Z x d W 9 0 O y w m c X V v d D t Q T C B T c j E w J n F 1 b 3 Q 7 L C Z x d W 9 0 O 0 7 C s C B D b 3 R h c y B T c j E w J n F 1 b 3 Q 7 L C Z x d W 9 0 O 1 Z s I E N v d G E g U 3 I x M C Z x d W 9 0 O y w m c X V v d D t Q T C B N e j E m c X V v d D s s J n F 1 b 3 Q 7 T s K w I E N v d G F z I E 1 6 M S Z x d W 9 0 O y w m c X V v d D t W b C B D b 3 R h I E 1 6 M S Z x d W 9 0 O y w m c X V v d D t Q T C B N e j I m c X V v d D s s J n F 1 b 3 Q 7 T s K w I E N v d G F z I E 1 6 M i Z x d W 9 0 O y w m c X V v d D t W b C B D b 3 R h I E 1 6 M i Z x d W 9 0 O y w m c X V v d D t Q T C B N e j M m c X V v d D s s J n F 1 b 3 Q 7 T s K w I E N v d G F z I E 1 6 M y Z x d W 9 0 O y w m c X V v d D t W b C B D b 3 R h I E 1 6 M y Z x d W 9 0 O y w m c X V v d D t Q T C B N e j Q m c X V v d D s s J n F 1 b 3 Q 7 T s K w I E N v d G F z I E 1 6 N C Z x d W 9 0 O y w m c X V v d D t W b C B D b 3 R h I E 1 6 N C Z x d W 9 0 O y w m c X V v d D t Q T C B N e j U m c X V v d D s s J n F 1 b 3 Q 7 T s K w I E N v d G F z I E 1 6 N S Z x d W 9 0 O y w m c X V v d D t W b C B D b 3 R h I E 1 6 N S Z x d W 9 0 O y w m c X V v d D t Q T C B N e j Y m c X V v d D s s J n F 1 b 3 Q 7 T s K w I E N v d G F z I E 1 6 N i Z x d W 9 0 O y w m c X V v d D t W b C B D b 3 R h I E 1 6 N i Z x d W 9 0 O y w m c X V v d D t Q T C B N e j c m c X V v d D s s J n F 1 b 3 Q 7 T s K w I E N v d G F z I E 1 6 N y Z x d W 9 0 O y w m c X V v d D t W b C B D b 3 R h I E 1 6 N y Z x d W 9 0 O y w m c X V v d D t Q T C B N e j g m c X V v d D s s J n F 1 b 3 Q 7 T s K w I E N v d G F z I E 1 6 O C Z x d W 9 0 O y w m c X V v d D t W b C B D b 3 R h I E 1 6 O C Z x d W 9 0 O y w m c X V v d D t Q T C B N e j k m c X V v d D s s J n F 1 b 3 Q 7 T s K w I E N v d G F z I E 1 6 O S Z x d W 9 0 O y w m c X V v d D t W b C B D b 3 R h I E 1 6 O S Z x d W 9 0 O y w m c X V v d D t Q T C B N e j E w J n F 1 b 3 Q 7 L C Z x d W 9 0 O 0 7 C s C B D b 3 R h c y B N e j E w J n F 1 b 3 Q 7 L C Z x d W 9 0 O 1 Z s I E N v d G E g T X o x M C Z x d W 9 0 O y w m c X V v d D t Q T C B N e k I m c X V v d D s s J n F 1 b 3 Q 7 T s K w I E N v d G F z I E 1 6 Q i Z x d W 9 0 O y w m c X V v d D t W b C B D b 3 R h I E 1 6 Q i Z x d W 9 0 O y w m c X V v d D t Q T C B K c i Z x d W 9 0 O y w m c X V v d D t O w r A g Q 2 9 0 Y X M g S n I m c X V v d D s s J n F 1 b 3 Q 7 V m w g Q 2 9 0 Y S B K c i Z x d W 9 0 O y w m c X V v d D t Q c m 9 2 a X P D t W V z J n F 1 b 3 Q 7 L C Z x d W 9 0 O 1 Z h b G 9 y Z X M g w 6 A g S W R l b n R p Z m l j Y X I m c X V v d D s s J n F 1 b 3 Q 7 V m F s b 3 J l c y D D o C B S Z W N l Y m V y J n F 1 b 3 Q 7 L C Z x d W 9 0 O 0 F q d X N 0 Z S B D c m F 2 Y S B D b 3 R h J n F 1 b 3 Q 7 L C Z x d W 9 0 O 0 F t b 3 J 0 a X p h w 6 f D o 2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E w Y j J j M m M w L T l h N D Y t N D k 4 N C 1 i M T A 1 L T E 5 N z M 2 Y 2 I 2 Y z Q w Z i I v P j x F b n R y e S B U e X B l P S J S Z W x h d G l v b n N o a X B J b m Z v Q 2 9 u d G F p b m V y I i B W Y W x 1 Z T 0 i c 3 s m c X V v d D t j b 2 x 1 b W 5 D b 3 V u d C Z x d W 9 0 O z o 4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3 N 2 X 3 V u a W R v X 2 Z p Z G N z L 0 F 1 d G 9 S Z W 1 v d m V k Q 2 9 s d W 1 u c z E u e 0 R h d G E s M H 0 m c X V v d D s s J n F 1 b 3 Q 7 U 2 V j d G l v b j E v Y 3 N 2 X 3 V u a W R v X 2 Z p Z G N z L 0 F 1 d G 9 S Z W 1 v d m V k Q 2 9 s d W 1 u c z E u e 0 5 v b W U g Z G 8 g Q X J x d W l 2 b y w x f S Z x d W 9 0 O y w m c X V v d D t T Z W N 0 a W 9 u M S 9 j c 3 Z f d W 5 p Z G 9 f Z m l k Y 3 M v Q X V 0 b 1 J l b W 9 2 Z W R D b 2 x 1 b W 5 z M S 5 7 R n V u Z G 8 s M n 0 m c X V v d D s s J n F 1 b 3 Q 7 U 2 V j d G l v b j E v Y 3 N 2 X 3 V u a W R v X 2 Z p Z G N z L 0 F 1 d G 9 S Z W 1 v d m V k Q 2 9 s d W 1 u c z E u e 0 N D L D N 9 J n F 1 b 3 Q 7 L C Z x d W 9 0 O 1 N l Y 3 R p b 2 4 x L 2 N z d l 9 1 b m l k b 1 9 m a W R j c y 9 B d X R v U m V t b 3 Z l Z E N v b H V t b n M x L n t G d W 5 k b y B E S S w 0 f S Z x d W 9 0 O y w m c X V v d D t T Z W N 0 a W 9 u M S 9 j c 3 Z f d W 5 p Z G 9 f Z m l k Y 3 M v Q X V 0 b 1 J l b W 9 2 Z W R D b 2 x 1 b W 5 z M S 5 7 U m V u Z G E g R m l 4 Y S w 1 f S Z x d W 9 0 O y w m c X V v d D t T Z W N 0 a W 9 u M S 9 j c 3 Z f d W 5 p Z G 9 f Z m l k Y 3 M v Q X V 0 b 1 J l b W 9 2 Z W R D b 2 x 1 b W 5 z M S 5 7 Q 2 9 0 Y S B k Z S B G d W 5 k b y w 2 f S Z x d W 9 0 O y w m c X V v d D t T Z W N 0 a W 9 u M S 9 j c 3 Z f d W 5 p Z G 9 f Z m l k Y 3 M v Q X V 0 b 1 J l b W 9 2 Z W R D b 2 x 1 b W 5 z M S 5 7 R E M g V G 9 0 Y W w s N 3 0 m c X V v d D s s J n F 1 b 3 Q 7 U 2 V j d G l v b j E v Y 3 N 2 X 3 V u a W R v X 2 Z p Z G N z L 0 F 1 d G 9 S Z W 1 v d m V k Q 2 9 s d W 1 u c z E u e 0 R D I M O g I F Z l b m N l c i w 4 f S Z x d W 9 0 O y w m c X V v d D t T Z W N 0 a W 9 u M S 9 j c 3 Z f d W 5 p Z G 9 f Z m l k Y 3 M v Q X V 0 b 1 J l b W 9 2 Z W R D b 2 x 1 b W 5 z M S 5 7 R E M g V m V u Y 2 l k b y w 5 f S Z x d W 9 0 O y w m c X V v d D t T Z W N 0 a W 9 u M S 9 j c 3 Z f d W 5 p Z G 9 f Z m l k Y 3 M v Q X V 0 b 1 J l b W 9 2 Z W R D b 2 x 1 b W 5 z M S 5 7 U E R E L D E w f S Z x d W 9 0 O y w m c X V v d D t T Z W N 0 a W 9 u M S 9 j c 3 Z f d W 5 p Z G 9 f Z m l k Y 3 M v Q X V 0 b 1 J l b W 9 2 Z W R D b 2 x 1 b W 5 z M S 5 7 R 2 F y Y W 5 0 a W F z I E F 1 d G 8 s M T F 9 J n F 1 b 3 Q 7 L C Z x d W 9 0 O 1 N l Y 3 R p b 2 4 x L 2 N z d l 9 1 b m l k b 1 9 m a W R j c y 9 B d X R v U m V t b 3 Z l Z E N v b H V t b n M x L n t H Y X J h b n R p Y X M g S G 9 t Z S w x M n 0 m c X V v d D s s J n F 1 b 3 Q 7 U 2 V j d G l v b j E v Y 3 N 2 X 3 V u a W R v X 2 Z p Z G N z L 0 F 1 d G 9 S Z W 1 v d m V k Q 2 9 s d W 1 u c z E u e 1 B M I F N y M S w x M 3 0 m c X V v d D s s J n F 1 b 3 Q 7 U 2 V j d G l v b j E v Y 3 N 2 X 3 V u a W R v X 2 Z p Z G N z L 0 F 1 d G 9 S Z W 1 v d m V k Q 2 9 s d W 1 u c z E u e 0 7 C s C B D b 3 R h c y B T c j E s M T R 9 J n F 1 b 3 Q 7 L C Z x d W 9 0 O 1 N l Y 3 R p b 2 4 x L 2 N z d l 9 1 b m l k b 1 9 m a W R j c y 9 B d X R v U m V t b 3 Z l Z E N v b H V t b n M x L n t W b C B D b 3 R h I F N y M S w x N X 0 m c X V v d D s s J n F 1 b 3 Q 7 U 2 V j d G l v b j E v Y 3 N 2 X 3 V u a W R v X 2 Z p Z G N z L 0 F 1 d G 9 S Z W 1 v d m V k Q 2 9 s d W 1 u c z E u e 1 B M I F N y M i w x N n 0 m c X V v d D s s J n F 1 b 3 Q 7 U 2 V j d G l v b j E v Y 3 N 2 X 3 V u a W R v X 2 Z p Z G N z L 0 F 1 d G 9 S Z W 1 v d m V k Q 2 9 s d W 1 u c z E u e 0 7 C s C B D b 3 R h c y B T c j I s M T d 9 J n F 1 b 3 Q 7 L C Z x d W 9 0 O 1 N l Y 3 R p b 2 4 x L 2 N z d l 9 1 b m l k b 1 9 m a W R j c y 9 B d X R v U m V t b 3 Z l Z E N v b H V t b n M x L n t W b C B D b 3 R h I F N y M i w x O H 0 m c X V v d D s s J n F 1 b 3 Q 7 U 2 V j d G l v b j E v Y 3 N 2 X 3 V u a W R v X 2 Z p Z G N z L 0 F 1 d G 9 S Z W 1 v d m V k Q 2 9 s d W 1 u c z E u e 1 B M I F N y M y w x O X 0 m c X V v d D s s J n F 1 b 3 Q 7 U 2 V j d G l v b j E v Y 3 N 2 X 3 V u a W R v X 2 Z p Z G N z L 0 F 1 d G 9 S Z W 1 v d m V k Q 2 9 s d W 1 u c z E u e 0 7 C s C B D b 3 R h c y B T c j M s M j B 9 J n F 1 b 3 Q 7 L C Z x d W 9 0 O 1 N l Y 3 R p b 2 4 x L 2 N z d l 9 1 b m l k b 1 9 m a W R j c y 9 B d X R v U m V t b 3 Z l Z E N v b H V t b n M x L n t W b C B D b 3 R h I F N y M y w y M X 0 m c X V v d D s s J n F 1 b 3 Q 7 U 2 V j d G l v b j E v Y 3 N 2 X 3 V u a W R v X 2 Z p Z G N z L 0 F 1 d G 9 S Z W 1 v d m V k Q 2 9 s d W 1 u c z E u e 1 B M I F N y N C w y M n 0 m c X V v d D s s J n F 1 b 3 Q 7 U 2 V j d G l v b j E v Y 3 N 2 X 3 V u a W R v X 2 Z p Z G N z L 0 F 1 d G 9 S Z W 1 v d m V k Q 2 9 s d W 1 u c z E u e 0 7 C s C B D b 3 R h c y B T c j Q s M j N 9 J n F 1 b 3 Q 7 L C Z x d W 9 0 O 1 N l Y 3 R p b 2 4 x L 2 N z d l 9 1 b m l k b 1 9 m a W R j c y 9 B d X R v U m V t b 3 Z l Z E N v b H V t b n M x L n t W b C B D b 3 R h I F N y N C w y N H 0 m c X V v d D s s J n F 1 b 3 Q 7 U 2 V j d G l v b j E v Y 3 N 2 X 3 V u a W R v X 2 Z p Z G N z L 0 F 1 d G 9 S Z W 1 v d m V k Q 2 9 s d W 1 u c z E u e 1 B M I F N y N S w y N X 0 m c X V v d D s s J n F 1 b 3 Q 7 U 2 V j d G l v b j E v Y 3 N 2 X 3 V u a W R v X 2 Z p Z G N z L 0 F 1 d G 9 S Z W 1 v d m V k Q 2 9 s d W 1 u c z E u e 0 7 C s C B D b 3 R h c y B T c j U s M j Z 9 J n F 1 b 3 Q 7 L C Z x d W 9 0 O 1 N l Y 3 R p b 2 4 x L 2 N z d l 9 1 b m l k b 1 9 m a W R j c y 9 B d X R v U m V t b 3 Z l Z E N v b H V t b n M x L n t W b C B D b 3 R h I F N y N S w y N 3 0 m c X V v d D s s J n F 1 b 3 Q 7 U 2 V j d G l v b j E v Y 3 N 2 X 3 V u a W R v X 2 Z p Z G N z L 0 F 1 d G 9 S Z W 1 v d m V k Q 2 9 s d W 1 u c z E u e 1 B M I F N y N i w y O H 0 m c X V v d D s s J n F 1 b 3 Q 7 U 2 V j d G l v b j E v Y 3 N 2 X 3 V u a W R v X 2 Z p Z G N z L 0 F 1 d G 9 S Z W 1 v d m V k Q 2 9 s d W 1 u c z E u e 0 7 C s C B D b 3 R h c y B T c j Y s M j l 9 J n F 1 b 3 Q 7 L C Z x d W 9 0 O 1 N l Y 3 R p b 2 4 x L 2 N z d l 9 1 b m l k b 1 9 m a W R j c y 9 B d X R v U m V t b 3 Z l Z E N v b H V t b n M x L n t W b C B D b 3 R h I F N y N i w z M H 0 m c X V v d D s s J n F 1 b 3 Q 7 U 2 V j d G l v b j E v Y 3 N 2 X 3 V u a W R v X 2 Z p Z G N z L 0 F 1 d G 9 S Z W 1 v d m V k Q 2 9 s d W 1 u c z E u e 1 B M I F N y N y w z M X 0 m c X V v d D s s J n F 1 b 3 Q 7 U 2 V j d G l v b j E v Y 3 N 2 X 3 V u a W R v X 2 Z p Z G N z L 0 F 1 d G 9 S Z W 1 v d m V k Q 2 9 s d W 1 u c z E u e 0 7 C s C B D b 3 R h c y B T c j c s M z J 9 J n F 1 b 3 Q 7 L C Z x d W 9 0 O 1 N l Y 3 R p b 2 4 x L 2 N z d l 9 1 b m l k b 1 9 m a W R j c y 9 B d X R v U m V t b 3 Z l Z E N v b H V t b n M x L n t W b C B D b 3 R h I F N y N y w z M 3 0 m c X V v d D s s J n F 1 b 3 Q 7 U 2 V j d G l v b j E v Y 3 N 2 X 3 V u a W R v X 2 Z p Z G N z L 0 F 1 d G 9 S Z W 1 v d m V k Q 2 9 s d W 1 u c z E u e 1 B M I F N y O C w z N H 0 m c X V v d D s s J n F 1 b 3 Q 7 U 2 V j d G l v b j E v Y 3 N 2 X 3 V u a W R v X 2 Z p Z G N z L 0 F 1 d G 9 S Z W 1 v d m V k Q 2 9 s d W 1 u c z E u e 0 7 C s C B D b 3 R h c y B T c j g s M z V 9 J n F 1 b 3 Q 7 L C Z x d W 9 0 O 1 N l Y 3 R p b 2 4 x L 2 N z d l 9 1 b m l k b 1 9 m a W R j c y 9 B d X R v U m V t b 3 Z l Z E N v b H V t b n M x L n t W b C B D b 3 R h I F N y O C w z N n 0 m c X V v d D s s J n F 1 b 3 Q 7 U 2 V j d G l v b j E v Y 3 N 2 X 3 V u a W R v X 2 Z p Z G N z L 0 F 1 d G 9 S Z W 1 v d m V k Q 2 9 s d W 1 u c z E u e 1 B M I F N y O S w z N 3 0 m c X V v d D s s J n F 1 b 3 Q 7 U 2 V j d G l v b j E v Y 3 N 2 X 3 V u a W R v X 2 Z p Z G N z L 0 F 1 d G 9 S Z W 1 v d m V k Q 2 9 s d W 1 u c z E u e 0 7 C s C B D b 3 R h c y B T c j k s M z h 9 J n F 1 b 3 Q 7 L C Z x d W 9 0 O 1 N l Y 3 R p b 2 4 x L 2 N z d l 9 1 b m l k b 1 9 m a W R j c y 9 B d X R v U m V t b 3 Z l Z E N v b H V t b n M x L n t W b C B D b 3 R h I F N y O S w z O X 0 m c X V v d D s s J n F 1 b 3 Q 7 U 2 V j d G l v b j E v Y 3 N 2 X 3 V u a W R v X 2 Z p Z G N z L 0 F 1 d G 9 S Z W 1 v d m V k Q 2 9 s d W 1 u c z E u e 1 B M I F N y M T A s N D B 9 J n F 1 b 3 Q 7 L C Z x d W 9 0 O 1 N l Y 3 R p b 2 4 x L 2 N z d l 9 1 b m l k b 1 9 m a W R j c y 9 B d X R v U m V t b 3 Z l Z E N v b H V t b n M x L n t O w r A g Q 2 9 0 Y X M g U 3 I x M C w 0 M X 0 m c X V v d D s s J n F 1 b 3 Q 7 U 2 V j d G l v b j E v Y 3 N 2 X 3 V u a W R v X 2 Z p Z G N z L 0 F 1 d G 9 S Z W 1 v d m V k Q 2 9 s d W 1 u c z E u e 1 Z s I E N v d G E g U 3 I x M C w 0 M n 0 m c X V v d D s s J n F 1 b 3 Q 7 U 2 V j d G l v b j E v Y 3 N 2 X 3 V u a W R v X 2 Z p Z G N z L 0 F 1 d G 9 S Z W 1 v d m V k Q 2 9 s d W 1 u c z E u e 1 B M I E 1 6 M S w 0 M 3 0 m c X V v d D s s J n F 1 b 3 Q 7 U 2 V j d G l v b j E v Y 3 N 2 X 3 V u a W R v X 2 Z p Z G N z L 0 F 1 d G 9 S Z W 1 v d m V k Q 2 9 s d W 1 u c z E u e 0 7 C s C B D b 3 R h c y B N e j E s N D R 9 J n F 1 b 3 Q 7 L C Z x d W 9 0 O 1 N l Y 3 R p b 2 4 x L 2 N z d l 9 1 b m l k b 1 9 m a W R j c y 9 B d X R v U m V t b 3 Z l Z E N v b H V t b n M x L n t W b C B D b 3 R h I E 1 6 M S w 0 N X 0 m c X V v d D s s J n F 1 b 3 Q 7 U 2 V j d G l v b j E v Y 3 N 2 X 3 V u a W R v X 2 Z p Z G N z L 0 F 1 d G 9 S Z W 1 v d m V k Q 2 9 s d W 1 u c z E u e 1 B M I E 1 6 M i w 0 N n 0 m c X V v d D s s J n F 1 b 3 Q 7 U 2 V j d G l v b j E v Y 3 N 2 X 3 V u a W R v X 2 Z p Z G N z L 0 F 1 d G 9 S Z W 1 v d m V k Q 2 9 s d W 1 u c z E u e 0 7 C s C B D b 3 R h c y B N e j I s N D d 9 J n F 1 b 3 Q 7 L C Z x d W 9 0 O 1 N l Y 3 R p b 2 4 x L 2 N z d l 9 1 b m l k b 1 9 m a W R j c y 9 B d X R v U m V t b 3 Z l Z E N v b H V t b n M x L n t W b C B D b 3 R h I E 1 6 M i w 0 O H 0 m c X V v d D s s J n F 1 b 3 Q 7 U 2 V j d G l v b j E v Y 3 N 2 X 3 V u a W R v X 2 Z p Z G N z L 0 F 1 d G 9 S Z W 1 v d m V k Q 2 9 s d W 1 u c z E u e 1 B M I E 1 6 M y w 0 O X 0 m c X V v d D s s J n F 1 b 3 Q 7 U 2 V j d G l v b j E v Y 3 N 2 X 3 V u a W R v X 2 Z p Z G N z L 0 F 1 d G 9 S Z W 1 v d m V k Q 2 9 s d W 1 u c z E u e 0 7 C s C B D b 3 R h c y B N e j M s N T B 9 J n F 1 b 3 Q 7 L C Z x d W 9 0 O 1 N l Y 3 R p b 2 4 x L 2 N z d l 9 1 b m l k b 1 9 m a W R j c y 9 B d X R v U m V t b 3 Z l Z E N v b H V t b n M x L n t W b C B D b 3 R h I E 1 6 M y w 1 M X 0 m c X V v d D s s J n F 1 b 3 Q 7 U 2 V j d G l v b j E v Y 3 N 2 X 3 V u a W R v X 2 Z p Z G N z L 0 F 1 d G 9 S Z W 1 v d m V k Q 2 9 s d W 1 u c z E u e 1 B M I E 1 6 N C w 1 M n 0 m c X V v d D s s J n F 1 b 3 Q 7 U 2 V j d G l v b j E v Y 3 N 2 X 3 V u a W R v X 2 Z p Z G N z L 0 F 1 d G 9 S Z W 1 v d m V k Q 2 9 s d W 1 u c z E u e 0 7 C s C B D b 3 R h c y B N e j Q s N T N 9 J n F 1 b 3 Q 7 L C Z x d W 9 0 O 1 N l Y 3 R p b 2 4 x L 2 N z d l 9 1 b m l k b 1 9 m a W R j c y 9 B d X R v U m V t b 3 Z l Z E N v b H V t b n M x L n t W b C B D b 3 R h I E 1 6 N C w 1 N H 0 m c X V v d D s s J n F 1 b 3 Q 7 U 2 V j d G l v b j E v Y 3 N 2 X 3 V u a W R v X 2 Z p Z G N z L 0 F 1 d G 9 S Z W 1 v d m V k Q 2 9 s d W 1 u c z E u e 1 B M I E 1 6 N S w 1 N X 0 m c X V v d D s s J n F 1 b 3 Q 7 U 2 V j d G l v b j E v Y 3 N 2 X 3 V u a W R v X 2 Z p Z G N z L 0 F 1 d G 9 S Z W 1 v d m V k Q 2 9 s d W 1 u c z E u e 0 7 C s C B D b 3 R h c y B N e j U s N T Z 9 J n F 1 b 3 Q 7 L C Z x d W 9 0 O 1 N l Y 3 R p b 2 4 x L 2 N z d l 9 1 b m l k b 1 9 m a W R j c y 9 B d X R v U m V t b 3 Z l Z E N v b H V t b n M x L n t W b C B D b 3 R h I E 1 6 N S w 1 N 3 0 m c X V v d D s s J n F 1 b 3 Q 7 U 2 V j d G l v b j E v Y 3 N 2 X 3 V u a W R v X 2 Z p Z G N z L 0 F 1 d G 9 S Z W 1 v d m V k Q 2 9 s d W 1 u c z E u e 1 B M I E 1 6 N i w 1 O H 0 m c X V v d D s s J n F 1 b 3 Q 7 U 2 V j d G l v b j E v Y 3 N 2 X 3 V u a W R v X 2 Z p Z G N z L 0 F 1 d G 9 S Z W 1 v d m V k Q 2 9 s d W 1 u c z E u e 0 7 C s C B D b 3 R h c y B N e j Y s N T l 9 J n F 1 b 3 Q 7 L C Z x d W 9 0 O 1 N l Y 3 R p b 2 4 x L 2 N z d l 9 1 b m l k b 1 9 m a W R j c y 9 B d X R v U m V t b 3 Z l Z E N v b H V t b n M x L n t W b C B D b 3 R h I E 1 6 N i w 2 M H 0 m c X V v d D s s J n F 1 b 3 Q 7 U 2 V j d G l v b j E v Y 3 N 2 X 3 V u a W R v X 2 Z p Z G N z L 0 F 1 d G 9 S Z W 1 v d m V k Q 2 9 s d W 1 u c z E u e 1 B M I E 1 6 N y w 2 M X 0 m c X V v d D s s J n F 1 b 3 Q 7 U 2 V j d G l v b j E v Y 3 N 2 X 3 V u a W R v X 2 Z p Z G N z L 0 F 1 d G 9 S Z W 1 v d m V k Q 2 9 s d W 1 u c z E u e 0 7 C s C B D b 3 R h c y B N e j c s N j J 9 J n F 1 b 3 Q 7 L C Z x d W 9 0 O 1 N l Y 3 R p b 2 4 x L 2 N z d l 9 1 b m l k b 1 9 m a W R j c y 9 B d X R v U m V t b 3 Z l Z E N v b H V t b n M x L n t W b C B D b 3 R h I E 1 6 N y w 2 M 3 0 m c X V v d D s s J n F 1 b 3 Q 7 U 2 V j d G l v b j E v Y 3 N 2 X 3 V u a W R v X 2 Z p Z G N z L 0 F 1 d G 9 S Z W 1 v d m V k Q 2 9 s d W 1 u c z E u e 1 B M I E 1 6 O C w 2 N H 0 m c X V v d D s s J n F 1 b 3 Q 7 U 2 V j d G l v b j E v Y 3 N 2 X 3 V u a W R v X 2 Z p Z G N z L 0 F 1 d G 9 S Z W 1 v d m V k Q 2 9 s d W 1 u c z E u e 0 7 C s C B D b 3 R h c y B N e j g s N j V 9 J n F 1 b 3 Q 7 L C Z x d W 9 0 O 1 N l Y 3 R p b 2 4 x L 2 N z d l 9 1 b m l k b 1 9 m a W R j c y 9 B d X R v U m V t b 3 Z l Z E N v b H V t b n M x L n t W b C B D b 3 R h I E 1 6 O C w 2 N n 0 m c X V v d D s s J n F 1 b 3 Q 7 U 2 V j d G l v b j E v Y 3 N 2 X 3 V u a W R v X 2 Z p Z G N z L 0 F 1 d G 9 S Z W 1 v d m V k Q 2 9 s d W 1 u c z E u e 1 B M I E 1 6 O S w 2 N 3 0 m c X V v d D s s J n F 1 b 3 Q 7 U 2 V j d G l v b j E v Y 3 N 2 X 3 V u a W R v X 2 Z p Z G N z L 0 F 1 d G 9 S Z W 1 v d m V k Q 2 9 s d W 1 u c z E u e 0 7 C s C B D b 3 R h c y B N e j k s N j h 9 J n F 1 b 3 Q 7 L C Z x d W 9 0 O 1 N l Y 3 R p b 2 4 x L 2 N z d l 9 1 b m l k b 1 9 m a W R j c y 9 B d X R v U m V t b 3 Z l Z E N v b H V t b n M x L n t W b C B D b 3 R h I E 1 6 O S w 2 O X 0 m c X V v d D s s J n F 1 b 3 Q 7 U 2 V j d G l v b j E v Y 3 N 2 X 3 V u a W R v X 2 Z p Z G N z L 0 F 1 d G 9 S Z W 1 v d m V k Q 2 9 s d W 1 u c z E u e 1 B M I E 1 6 M T A s N z B 9 J n F 1 b 3 Q 7 L C Z x d W 9 0 O 1 N l Y 3 R p b 2 4 x L 2 N z d l 9 1 b m l k b 1 9 m a W R j c y 9 B d X R v U m V t b 3 Z l Z E N v b H V t b n M x L n t O w r A g Q 2 9 0 Y X M g T X o x M C w 3 M X 0 m c X V v d D s s J n F 1 b 3 Q 7 U 2 V j d G l v b j E v Y 3 N 2 X 3 V u a W R v X 2 Z p Z G N z L 0 F 1 d G 9 S Z W 1 v d m V k Q 2 9 s d W 1 u c z E u e 1 Z s I E N v d G E g T X o x M C w 3 M n 0 m c X V v d D s s J n F 1 b 3 Q 7 U 2 V j d G l v b j E v Y 3 N 2 X 3 V u a W R v X 2 Z p Z G N z L 0 F 1 d G 9 S Z W 1 v d m V k Q 2 9 s d W 1 u c z E u e 1 B M I E 1 6 Q i w 3 M 3 0 m c X V v d D s s J n F 1 b 3 Q 7 U 2 V j d G l v b j E v Y 3 N 2 X 3 V u a W R v X 2 Z p Z G N z L 0 F 1 d G 9 S Z W 1 v d m V k Q 2 9 s d W 1 u c z E u e 0 7 C s C B D b 3 R h c y B N e k I s N z R 9 J n F 1 b 3 Q 7 L C Z x d W 9 0 O 1 N l Y 3 R p b 2 4 x L 2 N z d l 9 1 b m l k b 1 9 m a W R j c y 9 B d X R v U m V t b 3 Z l Z E N v b H V t b n M x L n t W b C B D b 3 R h I E 1 6 Q i w 3 N X 0 m c X V v d D s s J n F 1 b 3 Q 7 U 2 V j d G l v b j E v Y 3 N 2 X 3 V u a W R v X 2 Z p Z G N z L 0 F 1 d G 9 S Z W 1 v d m V k Q 2 9 s d W 1 u c z E u e 1 B M I E p y L D c 2 f S Z x d W 9 0 O y w m c X V v d D t T Z W N 0 a W 9 u M S 9 j c 3 Z f d W 5 p Z G 9 f Z m l k Y 3 M v Q X V 0 b 1 J l b W 9 2 Z W R D b 2 x 1 b W 5 z M S 5 7 T s K w I E N v d G F z I E p y L D c 3 f S Z x d W 9 0 O y w m c X V v d D t T Z W N 0 a W 9 u M S 9 j c 3 Z f d W 5 p Z G 9 f Z m l k Y 3 M v Q X V 0 b 1 J l b W 9 2 Z W R D b 2 x 1 b W 5 z M S 5 7 V m w g Q 2 9 0 Y S B K c i w 3 O H 0 m c X V v d D s s J n F 1 b 3 Q 7 U 2 V j d G l v b j E v Y 3 N 2 X 3 V u a W R v X 2 Z p Z G N z L 0 F 1 d G 9 S Z W 1 v d m V k Q 2 9 s d W 1 u c z E u e 1 B y b 3 Z p c 8 O 1 Z X M s N z l 9 J n F 1 b 3 Q 7 L C Z x d W 9 0 O 1 N l Y 3 R p b 2 4 x L 2 N z d l 9 1 b m l k b 1 9 m a W R j c y 9 B d X R v U m V t b 3 Z l Z E N v b H V t b n M x L n t W Y W x v c m V z I M O g I E l k Z W 5 0 a W Z p Y 2 F y L D g w f S Z x d W 9 0 O y w m c X V v d D t T Z W N 0 a W 9 u M S 9 j c 3 Z f d W 5 p Z G 9 f Z m l k Y 3 M v Q X V 0 b 1 J l b W 9 2 Z W R D b 2 x 1 b W 5 z M S 5 7 V m F s b 3 J l c y D D o C B S Z W N l Y m V y L D g x f S Z x d W 9 0 O y w m c X V v d D t T Z W N 0 a W 9 u M S 9 j c 3 Z f d W 5 p Z G 9 f Z m l k Y 3 M v Q X V 0 b 1 J l b W 9 2 Z W R D b 2 x 1 b W 5 z M S 5 7 Q W p 1 c 3 R l I E N y Y X Z h I E N v d G E s O D J 9 J n F 1 b 3 Q 7 L C Z x d W 9 0 O 1 N l Y 3 R p b 2 4 x L 2 N z d l 9 1 b m l k b 1 9 m a W R j c y 9 B d X R v U m V t b 3 Z l Z E N v b H V t b n M x L n t B b W 9 y d G l 6 Y c O n w 6 N v L D g z f S Z x d W 9 0 O 1 0 s J n F 1 b 3 Q 7 Q 2 9 s d W 1 u Q 2 9 1 b n Q m c X V v d D s 6 O D Q s J n F 1 b 3 Q 7 S 2 V 5 Q 2 9 s d W 1 u T m F t Z X M m c X V v d D s 6 W 1 0 s J n F 1 b 3 Q 7 Q 2 9 s d W 1 u S W R l b n R p d G l l c y Z x d W 9 0 O z p b J n F 1 b 3 Q 7 U 2 V j d G l v b j E v Y 3 N 2 X 3 V u a W R v X 2 Z p Z G N z L 0 F 1 d G 9 S Z W 1 v d m V k Q 2 9 s d W 1 u c z E u e 0 R h d G E s M H 0 m c X V v d D s s J n F 1 b 3 Q 7 U 2 V j d G l v b j E v Y 3 N 2 X 3 V u a W R v X 2 Z p Z G N z L 0 F 1 d G 9 S Z W 1 v d m V k Q 2 9 s d W 1 u c z E u e 0 5 v b W U g Z G 8 g Q X J x d W l 2 b y w x f S Z x d W 9 0 O y w m c X V v d D t T Z W N 0 a W 9 u M S 9 j c 3 Z f d W 5 p Z G 9 f Z m l k Y 3 M v Q X V 0 b 1 J l b W 9 2 Z W R D b 2 x 1 b W 5 z M S 5 7 R n V u Z G 8 s M n 0 m c X V v d D s s J n F 1 b 3 Q 7 U 2 V j d G l v b j E v Y 3 N 2 X 3 V u a W R v X 2 Z p Z G N z L 0 F 1 d G 9 S Z W 1 v d m V k Q 2 9 s d W 1 u c z E u e 0 N D L D N 9 J n F 1 b 3 Q 7 L C Z x d W 9 0 O 1 N l Y 3 R p b 2 4 x L 2 N z d l 9 1 b m l k b 1 9 m a W R j c y 9 B d X R v U m V t b 3 Z l Z E N v b H V t b n M x L n t G d W 5 k b y B E S S w 0 f S Z x d W 9 0 O y w m c X V v d D t T Z W N 0 a W 9 u M S 9 j c 3 Z f d W 5 p Z G 9 f Z m l k Y 3 M v Q X V 0 b 1 J l b W 9 2 Z W R D b 2 x 1 b W 5 z M S 5 7 U m V u Z G E g R m l 4 Y S w 1 f S Z x d W 9 0 O y w m c X V v d D t T Z W N 0 a W 9 u M S 9 j c 3 Z f d W 5 p Z G 9 f Z m l k Y 3 M v Q X V 0 b 1 J l b W 9 2 Z W R D b 2 x 1 b W 5 z M S 5 7 Q 2 9 0 Y S B k Z S B G d W 5 k b y w 2 f S Z x d W 9 0 O y w m c X V v d D t T Z W N 0 a W 9 u M S 9 j c 3 Z f d W 5 p Z G 9 f Z m l k Y 3 M v Q X V 0 b 1 J l b W 9 2 Z W R D b 2 x 1 b W 5 z M S 5 7 R E M g V G 9 0 Y W w s N 3 0 m c X V v d D s s J n F 1 b 3 Q 7 U 2 V j d G l v b j E v Y 3 N 2 X 3 V u a W R v X 2 Z p Z G N z L 0 F 1 d G 9 S Z W 1 v d m V k Q 2 9 s d W 1 u c z E u e 0 R D I M O g I F Z l b m N l c i w 4 f S Z x d W 9 0 O y w m c X V v d D t T Z W N 0 a W 9 u M S 9 j c 3 Z f d W 5 p Z G 9 f Z m l k Y 3 M v Q X V 0 b 1 J l b W 9 2 Z W R D b 2 x 1 b W 5 z M S 5 7 R E M g V m V u Y 2 l k b y w 5 f S Z x d W 9 0 O y w m c X V v d D t T Z W N 0 a W 9 u M S 9 j c 3 Z f d W 5 p Z G 9 f Z m l k Y 3 M v Q X V 0 b 1 J l b W 9 2 Z W R D b 2 x 1 b W 5 z M S 5 7 U E R E L D E w f S Z x d W 9 0 O y w m c X V v d D t T Z W N 0 a W 9 u M S 9 j c 3 Z f d W 5 p Z G 9 f Z m l k Y 3 M v Q X V 0 b 1 J l b W 9 2 Z W R D b 2 x 1 b W 5 z M S 5 7 R 2 F y Y W 5 0 a W F z I E F 1 d G 8 s M T F 9 J n F 1 b 3 Q 7 L C Z x d W 9 0 O 1 N l Y 3 R p b 2 4 x L 2 N z d l 9 1 b m l k b 1 9 m a W R j c y 9 B d X R v U m V t b 3 Z l Z E N v b H V t b n M x L n t H Y X J h b n R p Y X M g S G 9 t Z S w x M n 0 m c X V v d D s s J n F 1 b 3 Q 7 U 2 V j d G l v b j E v Y 3 N 2 X 3 V u a W R v X 2 Z p Z G N z L 0 F 1 d G 9 S Z W 1 v d m V k Q 2 9 s d W 1 u c z E u e 1 B M I F N y M S w x M 3 0 m c X V v d D s s J n F 1 b 3 Q 7 U 2 V j d G l v b j E v Y 3 N 2 X 3 V u a W R v X 2 Z p Z G N z L 0 F 1 d G 9 S Z W 1 v d m V k Q 2 9 s d W 1 u c z E u e 0 7 C s C B D b 3 R h c y B T c j E s M T R 9 J n F 1 b 3 Q 7 L C Z x d W 9 0 O 1 N l Y 3 R p b 2 4 x L 2 N z d l 9 1 b m l k b 1 9 m a W R j c y 9 B d X R v U m V t b 3 Z l Z E N v b H V t b n M x L n t W b C B D b 3 R h I F N y M S w x N X 0 m c X V v d D s s J n F 1 b 3 Q 7 U 2 V j d G l v b j E v Y 3 N 2 X 3 V u a W R v X 2 Z p Z G N z L 0 F 1 d G 9 S Z W 1 v d m V k Q 2 9 s d W 1 u c z E u e 1 B M I F N y M i w x N n 0 m c X V v d D s s J n F 1 b 3 Q 7 U 2 V j d G l v b j E v Y 3 N 2 X 3 V u a W R v X 2 Z p Z G N z L 0 F 1 d G 9 S Z W 1 v d m V k Q 2 9 s d W 1 u c z E u e 0 7 C s C B D b 3 R h c y B T c j I s M T d 9 J n F 1 b 3 Q 7 L C Z x d W 9 0 O 1 N l Y 3 R p b 2 4 x L 2 N z d l 9 1 b m l k b 1 9 m a W R j c y 9 B d X R v U m V t b 3 Z l Z E N v b H V t b n M x L n t W b C B D b 3 R h I F N y M i w x O H 0 m c X V v d D s s J n F 1 b 3 Q 7 U 2 V j d G l v b j E v Y 3 N 2 X 3 V u a W R v X 2 Z p Z G N z L 0 F 1 d G 9 S Z W 1 v d m V k Q 2 9 s d W 1 u c z E u e 1 B M I F N y M y w x O X 0 m c X V v d D s s J n F 1 b 3 Q 7 U 2 V j d G l v b j E v Y 3 N 2 X 3 V u a W R v X 2 Z p Z G N z L 0 F 1 d G 9 S Z W 1 v d m V k Q 2 9 s d W 1 u c z E u e 0 7 C s C B D b 3 R h c y B T c j M s M j B 9 J n F 1 b 3 Q 7 L C Z x d W 9 0 O 1 N l Y 3 R p b 2 4 x L 2 N z d l 9 1 b m l k b 1 9 m a W R j c y 9 B d X R v U m V t b 3 Z l Z E N v b H V t b n M x L n t W b C B D b 3 R h I F N y M y w y M X 0 m c X V v d D s s J n F 1 b 3 Q 7 U 2 V j d G l v b j E v Y 3 N 2 X 3 V u a W R v X 2 Z p Z G N z L 0 F 1 d G 9 S Z W 1 v d m V k Q 2 9 s d W 1 u c z E u e 1 B M I F N y N C w y M n 0 m c X V v d D s s J n F 1 b 3 Q 7 U 2 V j d G l v b j E v Y 3 N 2 X 3 V u a W R v X 2 Z p Z G N z L 0 F 1 d G 9 S Z W 1 v d m V k Q 2 9 s d W 1 u c z E u e 0 7 C s C B D b 3 R h c y B T c j Q s M j N 9 J n F 1 b 3 Q 7 L C Z x d W 9 0 O 1 N l Y 3 R p b 2 4 x L 2 N z d l 9 1 b m l k b 1 9 m a W R j c y 9 B d X R v U m V t b 3 Z l Z E N v b H V t b n M x L n t W b C B D b 3 R h I F N y N C w y N H 0 m c X V v d D s s J n F 1 b 3 Q 7 U 2 V j d G l v b j E v Y 3 N 2 X 3 V u a W R v X 2 Z p Z G N z L 0 F 1 d G 9 S Z W 1 v d m V k Q 2 9 s d W 1 u c z E u e 1 B M I F N y N S w y N X 0 m c X V v d D s s J n F 1 b 3 Q 7 U 2 V j d G l v b j E v Y 3 N 2 X 3 V u a W R v X 2 Z p Z G N z L 0 F 1 d G 9 S Z W 1 v d m V k Q 2 9 s d W 1 u c z E u e 0 7 C s C B D b 3 R h c y B T c j U s M j Z 9 J n F 1 b 3 Q 7 L C Z x d W 9 0 O 1 N l Y 3 R p b 2 4 x L 2 N z d l 9 1 b m l k b 1 9 m a W R j c y 9 B d X R v U m V t b 3 Z l Z E N v b H V t b n M x L n t W b C B D b 3 R h I F N y N S w y N 3 0 m c X V v d D s s J n F 1 b 3 Q 7 U 2 V j d G l v b j E v Y 3 N 2 X 3 V u a W R v X 2 Z p Z G N z L 0 F 1 d G 9 S Z W 1 v d m V k Q 2 9 s d W 1 u c z E u e 1 B M I F N y N i w y O H 0 m c X V v d D s s J n F 1 b 3 Q 7 U 2 V j d G l v b j E v Y 3 N 2 X 3 V u a W R v X 2 Z p Z G N z L 0 F 1 d G 9 S Z W 1 v d m V k Q 2 9 s d W 1 u c z E u e 0 7 C s C B D b 3 R h c y B T c j Y s M j l 9 J n F 1 b 3 Q 7 L C Z x d W 9 0 O 1 N l Y 3 R p b 2 4 x L 2 N z d l 9 1 b m l k b 1 9 m a W R j c y 9 B d X R v U m V t b 3 Z l Z E N v b H V t b n M x L n t W b C B D b 3 R h I F N y N i w z M H 0 m c X V v d D s s J n F 1 b 3 Q 7 U 2 V j d G l v b j E v Y 3 N 2 X 3 V u a W R v X 2 Z p Z G N z L 0 F 1 d G 9 S Z W 1 v d m V k Q 2 9 s d W 1 u c z E u e 1 B M I F N y N y w z M X 0 m c X V v d D s s J n F 1 b 3 Q 7 U 2 V j d G l v b j E v Y 3 N 2 X 3 V u a W R v X 2 Z p Z G N z L 0 F 1 d G 9 S Z W 1 v d m V k Q 2 9 s d W 1 u c z E u e 0 7 C s C B D b 3 R h c y B T c j c s M z J 9 J n F 1 b 3 Q 7 L C Z x d W 9 0 O 1 N l Y 3 R p b 2 4 x L 2 N z d l 9 1 b m l k b 1 9 m a W R j c y 9 B d X R v U m V t b 3 Z l Z E N v b H V t b n M x L n t W b C B D b 3 R h I F N y N y w z M 3 0 m c X V v d D s s J n F 1 b 3 Q 7 U 2 V j d G l v b j E v Y 3 N 2 X 3 V u a W R v X 2 Z p Z G N z L 0 F 1 d G 9 S Z W 1 v d m V k Q 2 9 s d W 1 u c z E u e 1 B M I F N y O C w z N H 0 m c X V v d D s s J n F 1 b 3 Q 7 U 2 V j d G l v b j E v Y 3 N 2 X 3 V u a W R v X 2 Z p Z G N z L 0 F 1 d G 9 S Z W 1 v d m V k Q 2 9 s d W 1 u c z E u e 0 7 C s C B D b 3 R h c y B T c j g s M z V 9 J n F 1 b 3 Q 7 L C Z x d W 9 0 O 1 N l Y 3 R p b 2 4 x L 2 N z d l 9 1 b m l k b 1 9 m a W R j c y 9 B d X R v U m V t b 3 Z l Z E N v b H V t b n M x L n t W b C B D b 3 R h I F N y O C w z N n 0 m c X V v d D s s J n F 1 b 3 Q 7 U 2 V j d G l v b j E v Y 3 N 2 X 3 V u a W R v X 2 Z p Z G N z L 0 F 1 d G 9 S Z W 1 v d m V k Q 2 9 s d W 1 u c z E u e 1 B M I F N y O S w z N 3 0 m c X V v d D s s J n F 1 b 3 Q 7 U 2 V j d G l v b j E v Y 3 N 2 X 3 V u a W R v X 2 Z p Z G N z L 0 F 1 d G 9 S Z W 1 v d m V k Q 2 9 s d W 1 u c z E u e 0 7 C s C B D b 3 R h c y B T c j k s M z h 9 J n F 1 b 3 Q 7 L C Z x d W 9 0 O 1 N l Y 3 R p b 2 4 x L 2 N z d l 9 1 b m l k b 1 9 m a W R j c y 9 B d X R v U m V t b 3 Z l Z E N v b H V t b n M x L n t W b C B D b 3 R h I F N y O S w z O X 0 m c X V v d D s s J n F 1 b 3 Q 7 U 2 V j d G l v b j E v Y 3 N 2 X 3 V u a W R v X 2 Z p Z G N z L 0 F 1 d G 9 S Z W 1 v d m V k Q 2 9 s d W 1 u c z E u e 1 B M I F N y M T A s N D B 9 J n F 1 b 3 Q 7 L C Z x d W 9 0 O 1 N l Y 3 R p b 2 4 x L 2 N z d l 9 1 b m l k b 1 9 m a W R j c y 9 B d X R v U m V t b 3 Z l Z E N v b H V t b n M x L n t O w r A g Q 2 9 0 Y X M g U 3 I x M C w 0 M X 0 m c X V v d D s s J n F 1 b 3 Q 7 U 2 V j d G l v b j E v Y 3 N 2 X 3 V u a W R v X 2 Z p Z G N z L 0 F 1 d G 9 S Z W 1 v d m V k Q 2 9 s d W 1 u c z E u e 1 Z s I E N v d G E g U 3 I x M C w 0 M n 0 m c X V v d D s s J n F 1 b 3 Q 7 U 2 V j d G l v b j E v Y 3 N 2 X 3 V u a W R v X 2 Z p Z G N z L 0 F 1 d G 9 S Z W 1 v d m V k Q 2 9 s d W 1 u c z E u e 1 B M I E 1 6 M S w 0 M 3 0 m c X V v d D s s J n F 1 b 3 Q 7 U 2 V j d G l v b j E v Y 3 N 2 X 3 V u a W R v X 2 Z p Z G N z L 0 F 1 d G 9 S Z W 1 v d m V k Q 2 9 s d W 1 u c z E u e 0 7 C s C B D b 3 R h c y B N e j E s N D R 9 J n F 1 b 3 Q 7 L C Z x d W 9 0 O 1 N l Y 3 R p b 2 4 x L 2 N z d l 9 1 b m l k b 1 9 m a W R j c y 9 B d X R v U m V t b 3 Z l Z E N v b H V t b n M x L n t W b C B D b 3 R h I E 1 6 M S w 0 N X 0 m c X V v d D s s J n F 1 b 3 Q 7 U 2 V j d G l v b j E v Y 3 N 2 X 3 V u a W R v X 2 Z p Z G N z L 0 F 1 d G 9 S Z W 1 v d m V k Q 2 9 s d W 1 u c z E u e 1 B M I E 1 6 M i w 0 N n 0 m c X V v d D s s J n F 1 b 3 Q 7 U 2 V j d G l v b j E v Y 3 N 2 X 3 V u a W R v X 2 Z p Z G N z L 0 F 1 d G 9 S Z W 1 v d m V k Q 2 9 s d W 1 u c z E u e 0 7 C s C B D b 3 R h c y B N e j I s N D d 9 J n F 1 b 3 Q 7 L C Z x d W 9 0 O 1 N l Y 3 R p b 2 4 x L 2 N z d l 9 1 b m l k b 1 9 m a W R j c y 9 B d X R v U m V t b 3 Z l Z E N v b H V t b n M x L n t W b C B D b 3 R h I E 1 6 M i w 0 O H 0 m c X V v d D s s J n F 1 b 3 Q 7 U 2 V j d G l v b j E v Y 3 N 2 X 3 V u a W R v X 2 Z p Z G N z L 0 F 1 d G 9 S Z W 1 v d m V k Q 2 9 s d W 1 u c z E u e 1 B M I E 1 6 M y w 0 O X 0 m c X V v d D s s J n F 1 b 3 Q 7 U 2 V j d G l v b j E v Y 3 N 2 X 3 V u a W R v X 2 Z p Z G N z L 0 F 1 d G 9 S Z W 1 v d m V k Q 2 9 s d W 1 u c z E u e 0 7 C s C B D b 3 R h c y B N e j M s N T B 9 J n F 1 b 3 Q 7 L C Z x d W 9 0 O 1 N l Y 3 R p b 2 4 x L 2 N z d l 9 1 b m l k b 1 9 m a W R j c y 9 B d X R v U m V t b 3 Z l Z E N v b H V t b n M x L n t W b C B D b 3 R h I E 1 6 M y w 1 M X 0 m c X V v d D s s J n F 1 b 3 Q 7 U 2 V j d G l v b j E v Y 3 N 2 X 3 V u a W R v X 2 Z p Z G N z L 0 F 1 d G 9 S Z W 1 v d m V k Q 2 9 s d W 1 u c z E u e 1 B M I E 1 6 N C w 1 M n 0 m c X V v d D s s J n F 1 b 3 Q 7 U 2 V j d G l v b j E v Y 3 N 2 X 3 V u a W R v X 2 Z p Z G N z L 0 F 1 d G 9 S Z W 1 v d m V k Q 2 9 s d W 1 u c z E u e 0 7 C s C B D b 3 R h c y B N e j Q s N T N 9 J n F 1 b 3 Q 7 L C Z x d W 9 0 O 1 N l Y 3 R p b 2 4 x L 2 N z d l 9 1 b m l k b 1 9 m a W R j c y 9 B d X R v U m V t b 3 Z l Z E N v b H V t b n M x L n t W b C B D b 3 R h I E 1 6 N C w 1 N H 0 m c X V v d D s s J n F 1 b 3 Q 7 U 2 V j d G l v b j E v Y 3 N 2 X 3 V u a W R v X 2 Z p Z G N z L 0 F 1 d G 9 S Z W 1 v d m V k Q 2 9 s d W 1 u c z E u e 1 B M I E 1 6 N S w 1 N X 0 m c X V v d D s s J n F 1 b 3 Q 7 U 2 V j d G l v b j E v Y 3 N 2 X 3 V u a W R v X 2 Z p Z G N z L 0 F 1 d G 9 S Z W 1 v d m V k Q 2 9 s d W 1 u c z E u e 0 7 C s C B D b 3 R h c y B N e j U s N T Z 9 J n F 1 b 3 Q 7 L C Z x d W 9 0 O 1 N l Y 3 R p b 2 4 x L 2 N z d l 9 1 b m l k b 1 9 m a W R j c y 9 B d X R v U m V t b 3 Z l Z E N v b H V t b n M x L n t W b C B D b 3 R h I E 1 6 N S w 1 N 3 0 m c X V v d D s s J n F 1 b 3 Q 7 U 2 V j d G l v b j E v Y 3 N 2 X 3 V u a W R v X 2 Z p Z G N z L 0 F 1 d G 9 S Z W 1 v d m V k Q 2 9 s d W 1 u c z E u e 1 B M I E 1 6 N i w 1 O H 0 m c X V v d D s s J n F 1 b 3 Q 7 U 2 V j d G l v b j E v Y 3 N 2 X 3 V u a W R v X 2 Z p Z G N z L 0 F 1 d G 9 S Z W 1 v d m V k Q 2 9 s d W 1 u c z E u e 0 7 C s C B D b 3 R h c y B N e j Y s N T l 9 J n F 1 b 3 Q 7 L C Z x d W 9 0 O 1 N l Y 3 R p b 2 4 x L 2 N z d l 9 1 b m l k b 1 9 m a W R j c y 9 B d X R v U m V t b 3 Z l Z E N v b H V t b n M x L n t W b C B D b 3 R h I E 1 6 N i w 2 M H 0 m c X V v d D s s J n F 1 b 3 Q 7 U 2 V j d G l v b j E v Y 3 N 2 X 3 V u a W R v X 2 Z p Z G N z L 0 F 1 d G 9 S Z W 1 v d m V k Q 2 9 s d W 1 u c z E u e 1 B M I E 1 6 N y w 2 M X 0 m c X V v d D s s J n F 1 b 3 Q 7 U 2 V j d G l v b j E v Y 3 N 2 X 3 V u a W R v X 2 Z p Z G N z L 0 F 1 d G 9 S Z W 1 v d m V k Q 2 9 s d W 1 u c z E u e 0 7 C s C B D b 3 R h c y B N e j c s N j J 9 J n F 1 b 3 Q 7 L C Z x d W 9 0 O 1 N l Y 3 R p b 2 4 x L 2 N z d l 9 1 b m l k b 1 9 m a W R j c y 9 B d X R v U m V t b 3 Z l Z E N v b H V t b n M x L n t W b C B D b 3 R h I E 1 6 N y w 2 M 3 0 m c X V v d D s s J n F 1 b 3 Q 7 U 2 V j d G l v b j E v Y 3 N 2 X 3 V u a W R v X 2 Z p Z G N z L 0 F 1 d G 9 S Z W 1 v d m V k Q 2 9 s d W 1 u c z E u e 1 B M I E 1 6 O C w 2 N H 0 m c X V v d D s s J n F 1 b 3 Q 7 U 2 V j d G l v b j E v Y 3 N 2 X 3 V u a W R v X 2 Z p Z G N z L 0 F 1 d G 9 S Z W 1 v d m V k Q 2 9 s d W 1 u c z E u e 0 7 C s C B D b 3 R h c y B N e j g s N j V 9 J n F 1 b 3 Q 7 L C Z x d W 9 0 O 1 N l Y 3 R p b 2 4 x L 2 N z d l 9 1 b m l k b 1 9 m a W R j c y 9 B d X R v U m V t b 3 Z l Z E N v b H V t b n M x L n t W b C B D b 3 R h I E 1 6 O C w 2 N n 0 m c X V v d D s s J n F 1 b 3 Q 7 U 2 V j d G l v b j E v Y 3 N 2 X 3 V u a W R v X 2 Z p Z G N z L 0 F 1 d G 9 S Z W 1 v d m V k Q 2 9 s d W 1 u c z E u e 1 B M I E 1 6 O S w 2 N 3 0 m c X V v d D s s J n F 1 b 3 Q 7 U 2 V j d G l v b j E v Y 3 N 2 X 3 V u a W R v X 2 Z p Z G N z L 0 F 1 d G 9 S Z W 1 v d m V k Q 2 9 s d W 1 u c z E u e 0 7 C s C B D b 3 R h c y B N e j k s N j h 9 J n F 1 b 3 Q 7 L C Z x d W 9 0 O 1 N l Y 3 R p b 2 4 x L 2 N z d l 9 1 b m l k b 1 9 m a W R j c y 9 B d X R v U m V t b 3 Z l Z E N v b H V t b n M x L n t W b C B D b 3 R h I E 1 6 O S w 2 O X 0 m c X V v d D s s J n F 1 b 3 Q 7 U 2 V j d G l v b j E v Y 3 N 2 X 3 V u a W R v X 2 Z p Z G N z L 0 F 1 d G 9 S Z W 1 v d m V k Q 2 9 s d W 1 u c z E u e 1 B M I E 1 6 M T A s N z B 9 J n F 1 b 3 Q 7 L C Z x d W 9 0 O 1 N l Y 3 R p b 2 4 x L 2 N z d l 9 1 b m l k b 1 9 m a W R j c y 9 B d X R v U m V t b 3 Z l Z E N v b H V t b n M x L n t O w r A g Q 2 9 0 Y X M g T X o x M C w 3 M X 0 m c X V v d D s s J n F 1 b 3 Q 7 U 2 V j d G l v b j E v Y 3 N 2 X 3 V u a W R v X 2 Z p Z G N z L 0 F 1 d G 9 S Z W 1 v d m V k Q 2 9 s d W 1 u c z E u e 1 Z s I E N v d G E g T X o x M C w 3 M n 0 m c X V v d D s s J n F 1 b 3 Q 7 U 2 V j d G l v b j E v Y 3 N 2 X 3 V u a W R v X 2 Z p Z G N z L 0 F 1 d G 9 S Z W 1 v d m V k Q 2 9 s d W 1 u c z E u e 1 B M I E 1 6 Q i w 3 M 3 0 m c X V v d D s s J n F 1 b 3 Q 7 U 2 V j d G l v b j E v Y 3 N 2 X 3 V u a W R v X 2 Z p Z G N z L 0 F 1 d G 9 S Z W 1 v d m V k Q 2 9 s d W 1 u c z E u e 0 7 C s C B D b 3 R h c y B N e k I s N z R 9 J n F 1 b 3 Q 7 L C Z x d W 9 0 O 1 N l Y 3 R p b 2 4 x L 2 N z d l 9 1 b m l k b 1 9 m a W R j c y 9 B d X R v U m V t b 3 Z l Z E N v b H V t b n M x L n t W b C B D b 3 R h I E 1 6 Q i w 3 N X 0 m c X V v d D s s J n F 1 b 3 Q 7 U 2 V j d G l v b j E v Y 3 N 2 X 3 V u a W R v X 2 Z p Z G N z L 0 F 1 d G 9 S Z W 1 v d m V k Q 2 9 s d W 1 u c z E u e 1 B M I E p y L D c 2 f S Z x d W 9 0 O y w m c X V v d D t T Z W N 0 a W 9 u M S 9 j c 3 Z f d W 5 p Z G 9 f Z m l k Y 3 M v Q X V 0 b 1 J l b W 9 2 Z W R D b 2 x 1 b W 5 z M S 5 7 T s K w I E N v d G F z I E p y L D c 3 f S Z x d W 9 0 O y w m c X V v d D t T Z W N 0 a W 9 u M S 9 j c 3 Z f d W 5 p Z G 9 f Z m l k Y 3 M v Q X V 0 b 1 J l b W 9 2 Z W R D b 2 x 1 b W 5 z M S 5 7 V m w g Q 2 9 0 Y S B K c i w 3 O H 0 m c X V v d D s s J n F 1 b 3 Q 7 U 2 V j d G l v b j E v Y 3 N 2 X 3 V u a W R v X 2 Z p Z G N z L 0 F 1 d G 9 S Z W 1 v d m V k Q 2 9 s d W 1 u c z E u e 1 B y b 3 Z p c 8 O 1 Z X M s N z l 9 J n F 1 b 3 Q 7 L C Z x d W 9 0 O 1 N l Y 3 R p b 2 4 x L 2 N z d l 9 1 b m l k b 1 9 m a W R j c y 9 B d X R v U m V t b 3 Z l Z E N v b H V t b n M x L n t W Y W x v c m V z I M O g I E l k Z W 5 0 a W Z p Y 2 F y L D g w f S Z x d W 9 0 O y w m c X V v d D t T Z W N 0 a W 9 u M S 9 j c 3 Z f d W 5 p Z G 9 f Z m l k Y 3 M v Q X V 0 b 1 J l b W 9 2 Z W R D b 2 x 1 b W 5 z M S 5 7 V m F s b 3 J l c y D D o C B S Z W N l Y m V y L D g x f S Z x d W 9 0 O y w m c X V v d D t T Z W N 0 a W 9 u M S 9 j c 3 Z f d W 5 p Z G 9 f Z m l k Y 3 M v Q X V 0 b 1 J l b W 9 2 Z W R D b 2 x 1 b W 5 z M S 5 7 Q W p 1 c 3 R l I E N y Y X Z h I E N v d G E s O D J 9 J n F 1 b 3 Q 7 L C Z x d W 9 0 O 1 N l Y 3 R p b 2 4 x L 2 N z d l 9 1 b m l k b 1 9 m a W R j c y 9 B d X R v U m V t b 3 Z l Z E N v b H V t b n M x L n t B b W 9 y d G l 6 Y c O n w 6 N v L D g z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V n Y c O n w 6 N v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j c 3 Z f d W 5 p Z G 9 f Z m l k Y 3 M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3 N D U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y 0 w O F Q y M j o y N z o 0 M C 4 2 O T g 0 N T c x W i I v P j x F b n R y e S B U e X B l P S J G a W x s Q 2 9 s d W 1 u V H l w Z X M i I F Z h b H V l P S J z Q 1 F Z R 0 J R V U Z C Z 1 V G Q l F V R k J n V U Z C U V V G Q l F Z R 0 J n W U d C Z 1 l H Q m d Z R 0 J n W U d C Z 1 l H Q m d Z R 0 J n W U d C Z 1 V G Q l F Z R 0 J n W U d C Z 1 l H Q m d Z R 0 J n W U d C Z 1 l H Q m d Z R 0 J n W U d C Z 1 l H Q m d Z R 0 J n V U Z C U V V G Q l F V R y I v P j x F b n R y e S B U e X B l P S J G a W x s Q 2 9 s d W 1 u T m F t Z X M i I F Z h b H V l P S J z W y Z x d W 9 0 O 0 R h d G E m c X V v d D s s J n F 1 b 3 Q 7 T m 9 t Z S B k b y B B c n F 1 a X Z v J n F 1 b 3 Q 7 L C Z x d W 9 0 O 0 Z 1 b m R v J n F 1 b 3 Q 7 L C Z x d W 9 0 O 0 N D J n F 1 b 3 Q 7 L C Z x d W 9 0 O 0 Z 1 b m R v I E R J J n F 1 b 3 Q 7 L C Z x d W 9 0 O 1 J l b m R h I E Z p e G E m c X V v d D s s J n F 1 b 3 Q 7 Q 2 9 0 Y S B k Z S B G d W 5 k b y Z x d W 9 0 O y w m c X V v d D t E Q y B U b 3 R h b C Z x d W 9 0 O y w m c X V v d D t E Q y D D o C B W Z W 5 j Z X I m c X V v d D s s J n F 1 b 3 Q 7 R E M g V m V u Y 2 l k b y Z x d W 9 0 O y w m c X V v d D t Q R E Q m c X V v d D s s J n F 1 b 3 Q 7 R 2 F y Y W 5 0 a W F z I E F 1 d G 8 m c X V v d D s s J n F 1 b 3 Q 7 R 2 F y Y W 5 0 a W F z I E h v b W U m c X V v d D s s J n F 1 b 3 Q 7 U E w g U 3 I x J n F 1 b 3 Q 7 L C Z x d W 9 0 O 0 7 C s C B D b 3 R h c y B T c j E m c X V v d D s s J n F 1 b 3 Q 7 V m w g Q 2 9 0 Y S B T c j E m c X V v d D s s J n F 1 b 3 Q 7 U E w g U 3 I y J n F 1 b 3 Q 7 L C Z x d W 9 0 O 0 7 C s C B D b 3 R h c y B T c j I m c X V v d D s s J n F 1 b 3 Q 7 V m w g Q 2 9 0 Y S B T c j I m c X V v d D s s J n F 1 b 3 Q 7 U E w g U 3 I z J n F 1 b 3 Q 7 L C Z x d W 9 0 O 0 7 C s C B D b 3 R h c y B T c j M m c X V v d D s s J n F 1 b 3 Q 7 V m w g Q 2 9 0 Y S B T c j M m c X V v d D s s J n F 1 b 3 Q 7 U E w g U 3 I 0 J n F 1 b 3 Q 7 L C Z x d W 9 0 O 0 7 C s C B D b 3 R h c y B T c j Q m c X V v d D s s J n F 1 b 3 Q 7 V m w g Q 2 9 0 Y S B T c j Q m c X V v d D s s J n F 1 b 3 Q 7 U E w g U 3 I 1 J n F 1 b 3 Q 7 L C Z x d W 9 0 O 0 7 C s C B D b 3 R h c y B T c j U m c X V v d D s s J n F 1 b 3 Q 7 V m w g Q 2 9 0 Y S B T c j U m c X V v d D s s J n F 1 b 3 Q 7 U E w g U 3 I 2 J n F 1 b 3 Q 7 L C Z x d W 9 0 O 0 7 C s C B D b 3 R h c y B T c j Y m c X V v d D s s J n F 1 b 3 Q 7 V m w g Q 2 9 0 Y S B T c j Y m c X V v d D s s J n F 1 b 3 Q 7 U E w g U 3 I 3 J n F 1 b 3 Q 7 L C Z x d W 9 0 O 0 7 C s C B D b 3 R h c y B T c j c m c X V v d D s s J n F 1 b 3 Q 7 V m w g Q 2 9 0 Y S B T c j c m c X V v d D s s J n F 1 b 3 Q 7 U E w g U 3 I 4 J n F 1 b 3 Q 7 L C Z x d W 9 0 O 0 7 C s C B D b 3 R h c y B T c j g m c X V v d D s s J n F 1 b 3 Q 7 V m w g Q 2 9 0 Y S B T c j g m c X V v d D s s J n F 1 b 3 Q 7 U E w g U 3 I 5 J n F 1 b 3 Q 7 L C Z x d W 9 0 O 0 7 C s C B D b 3 R h c y B T c j k m c X V v d D s s J n F 1 b 3 Q 7 V m w g Q 2 9 0 Y S B T c j k m c X V v d D s s J n F 1 b 3 Q 7 U E w g U 3 I x M C Z x d W 9 0 O y w m c X V v d D t O w r A g Q 2 9 0 Y X M g U 3 I x M C Z x d W 9 0 O y w m c X V v d D t W b C B D b 3 R h I F N y M T A m c X V v d D s s J n F 1 b 3 Q 7 U E w g T X o x J n F 1 b 3 Q 7 L C Z x d W 9 0 O 0 7 C s C B D b 3 R h c y B N e j E m c X V v d D s s J n F 1 b 3 Q 7 V m w g Q 2 9 0 Y S B N e j E m c X V v d D s s J n F 1 b 3 Q 7 U E w g T X o y J n F 1 b 3 Q 7 L C Z x d W 9 0 O 0 7 C s C B D b 3 R h c y B N e j I m c X V v d D s s J n F 1 b 3 Q 7 V m w g Q 2 9 0 Y S B N e j I m c X V v d D s s J n F 1 b 3 Q 7 U E w g T X o z J n F 1 b 3 Q 7 L C Z x d W 9 0 O 0 7 C s C B D b 3 R h c y B N e j M m c X V v d D s s J n F 1 b 3 Q 7 V m w g Q 2 9 0 Y S B N e j M m c X V v d D s s J n F 1 b 3 Q 7 U E w g T X o 0 J n F 1 b 3 Q 7 L C Z x d W 9 0 O 0 7 C s C B D b 3 R h c y B N e j Q m c X V v d D s s J n F 1 b 3 Q 7 V m w g Q 2 9 0 Y S B N e j Q m c X V v d D s s J n F 1 b 3 Q 7 U E w g T X o 1 J n F 1 b 3 Q 7 L C Z x d W 9 0 O 0 7 C s C B D b 3 R h c y B N e j U m c X V v d D s s J n F 1 b 3 Q 7 V m w g Q 2 9 0 Y S B N e j U m c X V v d D s s J n F 1 b 3 Q 7 U E w g T X o 2 J n F 1 b 3 Q 7 L C Z x d W 9 0 O 0 7 C s C B D b 3 R h c y B N e j Y m c X V v d D s s J n F 1 b 3 Q 7 V m w g Q 2 9 0 Y S B N e j Y m c X V v d D s s J n F 1 b 3 Q 7 U E w g T X o 3 J n F 1 b 3 Q 7 L C Z x d W 9 0 O 0 7 C s C B D b 3 R h c y B N e j c m c X V v d D s s J n F 1 b 3 Q 7 V m w g Q 2 9 0 Y S B N e j c m c X V v d D s s J n F 1 b 3 Q 7 U E w g T X o 4 J n F 1 b 3 Q 7 L C Z x d W 9 0 O 0 7 C s C B D b 3 R h c y B N e j g m c X V v d D s s J n F 1 b 3 Q 7 V m w g Q 2 9 0 Y S B N e j g m c X V v d D s s J n F 1 b 3 Q 7 U E w g T X o 5 J n F 1 b 3 Q 7 L C Z x d W 9 0 O 0 7 C s C B D b 3 R h c y B N e j k m c X V v d D s s J n F 1 b 3 Q 7 V m w g Q 2 9 0 Y S B N e j k m c X V v d D s s J n F 1 b 3 Q 7 U E w g T X o x M C Z x d W 9 0 O y w m c X V v d D t O w r A g Q 2 9 0 Y X M g T X o x M C Z x d W 9 0 O y w m c X V v d D t W b C B D b 3 R h I E 1 6 M T A m c X V v d D s s J n F 1 b 3 Q 7 U E w g T X p C J n F 1 b 3 Q 7 L C Z x d W 9 0 O 0 7 C s C B D b 3 R h c y B N e k I m c X V v d D s s J n F 1 b 3 Q 7 V m w g Q 2 9 0 Y S B N e k I m c X V v d D s s J n F 1 b 3 Q 7 U E w g S n I m c X V v d D s s J n F 1 b 3 Q 7 T s K w I E N v d G F z I E p y J n F 1 b 3 Q 7 L C Z x d W 9 0 O 1 Z s I E N v d G E g S n I m c X V v d D s s J n F 1 b 3 Q 7 U H J v d m l z w 7 V l c y Z x d W 9 0 O y w m c X V v d D t W Y W x v c m V z I M O g I E l k Z W 5 0 a W Z p Y 2 F y J n F 1 b 3 Q 7 L C Z x d W 9 0 O 1 Z h b G 9 y Z X M g w 6 A g U m V j Z W J l c i Z x d W 9 0 O y w m c X V v d D t B a n V z d G U g Q 3 J h d m E g Q 2 9 0 Y S Z x d W 9 0 O y w m c X V v d D t B b W 9 y d G l 6 Y c O n w 6 N v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Y T M 4 Z W I 3 Y i 0 x N j A x L T Q 1 M z E t O G Y 0 M i 0 4 M j A 1 M 2 I 1 M T J m N W U i L z 4 8 R W 5 0 c n k g V H l w Z T 0 i U m V s Y X R p b 2 5 z a G l w S W 5 m b 0 N v b n R h a W 5 l c i I g V m F s d W U 9 I n N 7 J n F 1 b 3 Q 7 Y 2 9 s d W 1 u Q 2 9 1 b n Q m c X V v d D s 6 O D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z d l 9 1 b m l k b 1 9 m a W R j c y A o M i k v Q X V 0 b 1 J l b W 9 2 Z W R D b 2 x 1 b W 5 z M S 5 7 R G F 0 Y S w w f S Z x d W 9 0 O y w m c X V v d D t T Z W N 0 a W 9 u M S 9 j c 3 Z f d W 5 p Z G 9 f Z m l k Y 3 M g K D I p L 0 F 1 d G 9 S Z W 1 v d m V k Q 2 9 s d W 1 u c z E u e 0 5 v b W U g Z G 8 g Q X J x d W l 2 b y w x f S Z x d W 9 0 O y w m c X V v d D t T Z W N 0 a W 9 u M S 9 j c 3 Z f d W 5 p Z G 9 f Z m l k Y 3 M g K D I p L 0 F 1 d G 9 S Z W 1 v d m V k Q 2 9 s d W 1 u c z E u e 0 Z 1 b m R v L D J 9 J n F 1 b 3 Q 7 L C Z x d W 9 0 O 1 N l Y 3 R p b 2 4 x L 2 N z d l 9 1 b m l k b 1 9 m a W R j c y A o M i k v Q X V 0 b 1 J l b W 9 2 Z W R D b 2 x 1 b W 5 z M S 5 7 Q 0 M s M 3 0 m c X V v d D s s J n F 1 b 3 Q 7 U 2 V j d G l v b j E v Y 3 N 2 X 3 V u a W R v X 2 Z p Z G N z I C g y K S 9 B d X R v U m V t b 3 Z l Z E N v b H V t b n M x L n t G d W 5 k b y B E S S w 0 f S Z x d W 9 0 O y w m c X V v d D t T Z W N 0 a W 9 u M S 9 j c 3 Z f d W 5 p Z G 9 f Z m l k Y 3 M g K D I p L 0 F 1 d G 9 S Z W 1 v d m V k Q 2 9 s d W 1 u c z E u e 1 J l b m R h I E Z p e G E s N X 0 m c X V v d D s s J n F 1 b 3 Q 7 U 2 V j d G l v b j E v Y 3 N 2 X 3 V u a W R v X 2 Z p Z G N z I C g y K S 9 B d X R v U m V t b 3 Z l Z E N v b H V t b n M x L n t D b 3 R h I G R l I E Z 1 b m R v L D Z 9 J n F 1 b 3 Q 7 L C Z x d W 9 0 O 1 N l Y 3 R p b 2 4 x L 2 N z d l 9 1 b m l k b 1 9 m a W R j c y A o M i k v Q X V 0 b 1 J l b W 9 2 Z W R D b 2 x 1 b W 5 z M S 5 7 R E M g V G 9 0 Y W w s N 3 0 m c X V v d D s s J n F 1 b 3 Q 7 U 2 V j d G l v b j E v Y 3 N 2 X 3 V u a W R v X 2 Z p Z G N z I C g y K S 9 B d X R v U m V t b 3 Z l Z E N v b H V t b n M x L n t E Q y D D o C B W Z W 5 j Z X I s O H 0 m c X V v d D s s J n F 1 b 3 Q 7 U 2 V j d G l v b j E v Y 3 N 2 X 3 V u a W R v X 2 Z p Z G N z I C g y K S 9 B d X R v U m V t b 3 Z l Z E N v b H V t b n M x L n t E Q y B W Z W 5 j a W R v L D l 9 J n F 1 b 3 Q 7 L C Z x d W 9 0 O 1 N l Y 3 R p b 2 4 x L 2 N z d l 9 1 b m l k b 1 9 m a W R j c y A o M i k v Q X V 0 b 1 J l b W 9 2 Z W R D b 2 x 1 b W 5 z M S 5 7 U E R E L D E w f S Z x d W 9 0 O y w m c X V v d D t T Z W N 0 a W 9 u M S 9 j c 3 Z f d W 5 p Z G 9 f Z m l k Y 3 M g K D I p L 0 F 1 d G 9 S Z W 1 v d m V k Q 2 9 s d W 1 u c z E u e 0 d h c m F u d G l h c y B B d X R v L D E x f S Z x d W 9 0 O y w m c X V v d D t T Z W N 0 a W 9 u M S 9 j c 3 Z f d W 5 p Z G 9 f Z m l k Y 3 M g K D I p L 0 F 1 d G 9 S Z W 1 v d m V k Q 2 9 s d W 1 u c z E u e 0 d h c m F u d G l h c y B I b 2 1 l L D E y f S Z x d W 9 0 O y w m c X V v d D t T Z W N 0 a W 9 u M S 9 j c 3 Z f d W 5 p Z G 9 f Z m l k Y 3 M g K D I p L 0 F 1 d G 9 S Z W 1 v d m V k Q 2 9 s d W 1 u c z E u e 1 B M I F N y M S w x M 3 0 m c X V v d D s s J n F 1 b 3 Q 7 U 2 V j d G l v b j E v Y 3 N 2 X 3 V u a W R v X 2 Z p Z G N z I C g y K S 9 B d X R v U m V t b 3 Z l Z E N v b H V t b n M x L n t O w r A g Q 2 9 0 Y X M g U 3 I x L D E 0 f S Z x d W 9 0 O y w m c X V v d D t T Z W N 0 a W 9 u M S 9 j c 3 Z f d W 5 p Z G 9 f Z m l k Y 3 M g K D I p L 0 F 1 d G 9 S Z W 1 v d m V k Q 2 9 s d W 1 u c z E u e 1 Z s I E N v d G E g U 3 I x L D E 1 f S Z x d W 9 0 O y w m c X V v d D t T Z W N 0 a W 9 u M S 9 j c 3 Z f d W 5 p Z G 9 f Z m l k Y 3 M g K D I p L 0 F 1 d G 9 S Z W 1 v d m V k Q 2 9 s d W 1 u c z E u e 1 B M I F N y M i w x N n 0 m c X V v d D s s J n F 1 b 3 Q 7 U 2 V j d G l v b j E v Y 3 N 2 X 3 V u a W R v X 2 Z p Z G N z I C g y K S 9 B d X R v U m V t b 3 Z l Z E N v b H V t b n M x L n t O w r A g Q 2 9 0 Y X M g U 3 I y L D E 3 f S Z x d W 9 0 O y w m c X V v d D t T Z W N 0 a W 9 u M S 9 j c 3 Z f d W 5 p Z G 9 f Z m l k Y 3 M g K D I p L 0 F 1 d G 9 S Z W 1 v d m V k Q 2 9 s d W 1 u c z E u e 1 Z s I E N v d G E g U 3 I y L D E 4 f S Z x d W 9 0 O y w m c X V v d D t T Z W N 0 a W 9 u M S 9 j c 3 Z f d W 5 p Z G 9 f Z m l k Y 3 M g K D I p L 0 F 1 d G 9 S Z W 1 v d m V k Q 2 9 s d W 1 u c z E u e 1 B M I F N y M y w x O X 0 m c X V v d D s s J n F 1 b 3 Q 7 U 2 V j d G l v b j E v Y 3 N 2 X 3 V u a W R v X 2 Z p Z G N z I C g y K S 9 B d X R v U m V t b 3 Z l Z E N v b H V t b n M x L n t O w r A g Q 2 9 0 Y X M g U 3 I z L D I w f S Z x d W 9 0 O y w m c X V v d D t T Z W N 0 a W 9 u M S 9 j c 3 Z f d W 5 p Z G 9 f Z m l k Y 3 M g K D I p L 0 F 1 d G 9 S Z W 1 v d m V k Q 2 9 s d W 1 u c z E u e 1 Z s I E N v d G E g U 3 I z L D I x f S Z x d W 9 0 O y w m c X V v d D t T Z W N 0 a W 9 u M S 9 j c 3 Z f d W 5 p Z G 9 f Z m l k Y 3 M g K D I p L 0 F 1 d G 9 S Z W 1 v d m V k Q 2 9 s d W 1 u c z E u e 1 B M I F N y N C w y M n 0 m c X V v d D s s J n F 1 b 3 Q 7 U 2 V j d G l v b j E v Y 3 N 2 X 3 V u a W R v X 2 Z p Z G N z I C g y K S 9 B d X R v U m V t b 3 Z l Z E N v b H V t b n M x L n t O w r A g Q 2 9 0 Y X M g U 3 I 0 L D I z f S Z x d W 9 0 O y w m c X V v d D t T Z W N 0 a W 9 u M S 9 j c 3 Z f d W 5 p Z G 9 f Z m l k Y 3 M g K D I p L 0 F 1 d G 9 S Z W 1 v d m V k Q 2 9 s d W 1 u c z E u e 1 Z s I E N v d G E g U 3 I 0 L D I 0 f S Z x d W 9 0 O y w m c X V v d D t T Z W N 0 a W 9 u M S 9 j c 3 Z f d W 5 p Z G 9 f Z m l k Y 3 M g K D I p L 0 F 1 d G 9 S Z W 1 v d m V k Q 2 9 s d W 1 u c z E u e 1 B M I F N y N S w y N X 0 m c X V v d D s s J n F 1 b 3 Q 7 U 2 V j d G l v b j E v Y 3 N 2 X 3 V u a W R v X 2 Z p Z G N z I C g y K S 9 B d X R v U m V t b 3 Z l Z E N v b H V t b n M x L n t O w r A g Q 2 9 0 Y X M g U 3 I 1 L D I 2 f S Z x d W 9 0 O y w m c X V v d D t T Z W N 0 a W 9 u M S 9 j c 3 Z f d W 5 p Z G 9 f Z m l k Y 3 M g K D I p L 0 F 1 d G 9 S Z W 1 v d m V k Q 2 9 s d W 1 u c z E u e 1 Z s I E N v d G E g U 3 I 1 L D I 3 f S Z x d W 9 0 O y w m c X V v d D t T Z W N 0 a W 9 u M S 9 j c 3 Z f d W 5 p Z G 9 f Z m l k Y 3 M g K D I p L 0 F 1 d G 9 S Z W 1 v d m V k Q 2 9 s d W 1 u c z E u e 1 B M I F N y N i w y O H 0 m c X V v d D s s J n F 1 b 3 Q 7 U 2 V j d G l v b j E v Y 3 N 2 X 3 V u a W R v X 2 Z p Z G N z I C g y K S 9 B d X R v U m V t b 3 Z l Z E N v b H V t b n M x L n t O w r A g Q 2 9 0 Y X M g U 3 I 2 L D I 5 f S Z x d W 9 0 O y w m c X V v d D t T Z W N 0 a W 9 u M S 9 j c 3 Z f d W 5 p Z G 9 f Z m l k Y 3 M g K D I p L 0 F 1 d G 9 S Z W 1 v d m V k Q 2 9 s d W 1 u c z E u e 1 Z s I E N v d G E g U 3 I 2 L D M w f S Z x d W 9 0 O y w m c X V v d D t T Z W N 0 a W 9 u M S 9 j c 3 Z f d W 5 p Z G 9 f Z m l k Y 3 M g K D I p L 0 F 1 d G 9 S Z W 1 v d m V k Q 2 9 s d W 1 u c z E u e 1 B M I F N y N y w z M X 0 m c X V v d D s s J n F 1 b 3 Q 7 U 2 V j d G l v b j E v Y 3 N 2 X 3 V u a W R v X 2 Z p Z G N z I C g y K S 9 B d X R v U m V t b 3 Z l Z E N v b H V t b n M x L n t O w r A g Q 2 9 0 Y X M g U 3 I 3 L D M y f S Z x d W 9 0 O y w m c X V v d D t T Z W N 0 a W 9 u M S 9 j c 3 Z f d W 5 p Z G 9 f Z m l k Y 3 M g K D I p L 0 F 1 d G 9 S Z W 1 v d m V k Q 2 9 s d W 1 u c z E u e 1 Z s I E N v d G E g U 3 I 3 L D M z f S Z x d W 9 0 O y w m c X V v d D t T Z W N 0 a W 9 u M S 9 j c 3 Z f d W 5 p Z G 9 f Z m l k Y 3 M g K D I p L 0 F 1 d G 9 S Z W 1 v d m V k Q 2 9 s d W 1 u c z E u e 1 B M I F N y O C w z N H 0 m c X V v d D s s J n F 1 b 3 Q 7 U 2 V j d G l v b j E v Y 3 N 2 X 3 V u a W R v X 2 Z p Z G N z I C g y K S 9 B d X R v U m V t b 3 Z l Z E N v b H V t b n M x L n t O w r A g Q 2 9 0 Y X M g U 3 I 4 L D M 1 f S Z x d W 9 0 O y w m c X V v d D t T Z W N 0 a W 9 u M S 9 j c 3 Z f d W 5 p Z G 9 f Z m l k Y 3 M g K D I p L 0 F 1 d G 9 S Z W 1 v d m V k Q 2 9 s d W 1 u c z E u e 1 Z s I E N v d G E g U 3 I 4 L D M 2 f S Z x d W 9 0 O y w m c X V v d D t T Z W N 0 a W 9 u M S 9 j c 3 Z f d W 5 p Z G 9 f Z m l k Y 3 M g K D I p L 0 F 1 d G 9 S Z W 1 v d m V k Q 2 9 s d W 1 u c z E u e 1 B M I F N y O S w z N 3 0 m c X V v d D s s J n F 1 b 3 Q 7 U 2 V j d G l v b j E v Y 3 N 2 X 3 V u a W R v X 2 Z p Z G N z I C g y K S 9 B d X R v U m V t b 3 Z l Z E N v b H V t b n M x L n t O w r A g Q 2 9 0 Y X M g U 3 I 5 L D M 4 f S Z x d W 9 0 O y w m c X V v d D t T Z W N 0 a W 9 u M S 9 j c 3 Z f d W 5 p Z G 9 f Z m l k Y 3 M g K D I p L 0 F 1 d G 9 S Z W 1 v d m V k Q 2 9 s d W 1 u c z E u e 1 Z s I E N v d G E g U 3 I 5 L D M 5 f S Z x d W 9 0 O y w m c X V v d D t T Z W N 0 a W 9 u M S 9 j c 3 Z f d W 5 p Z G 9 f Z m l k Y 3 M g K D I p L 0 F 1 d G 9 S Z W 1 v d m V k Q 2 9 s d W 1 u c z E u e 1 B M I F N y M T A s N D B 9 J n F 1 b 3 Q 7 L C Z x d W 9 0 O 1 N l Y 3 R p b 2 4 x L 2 N z d l 9 1 b m l k b 1 9 m a W R j c y A o M i k v Q X V 0 b 1 J l b W 9 2 Z W R D b 2 x 1 b W 5 z M S 5 7 T s K w I E N v d G F z I F N y M T A s N D F 9 J n F 1 b 3 Q 7 L C Z x d W 9 0 O 1 N l Y 3 R p b 2 4 x L 2 N z d l 9 1 b m l k b 1 9 m a W R j c y A o M i k v Q X V 0 b 1 J l b W 9 2 Z W R D b 2 x 1 b W 5 z M S 5 7 V m w g Q 2 9 0 Y S B T c j E w L D Q y f S Z x d W 9 0 O y w m c X V v d D t T Z W N 0 a W 9 u M S 9 j c 3 Z f d W 5 p Z G 9 f Z m l k Y 3 M g K D I p L 0 F 1 d G 9 S Z W 1 v d m V k Q 2 9 s d W 1 u c z E u e 1 B M I E 1 6 M S w 0 M 3 0 m c X V v d D s s J n F 1 b 3 Q 7 U 2 V j d G l v b j E v Y 3 N 2 X 3 V u a W R v X 2 Z p Z G N z I C g y K S 9 B d X R v U m V t b 3 Z l Z E N v b H V t b n M x L n t O w r A g Q 2 9 0 Y X M g T X o x L D Q 0 f S Z x d W 9 0 O y w m c X V v d D t T Z W N 0 a W 9 u M S 9 j c 3 Z f d W 5 p Z G 9 f Z m l k Y 3 M g K D I p L 0 F 1 d G 9 S Z W 1 v d m V k Q 2 9 s d W 1 u c z E u e 1 Z s I E N v d G E g T X o x L D Q 1 f S Z x d W 9 0 O y w m c X V v d D t T Z W N 0 a W 9 u M S 9 j c 3 Z f d W 5 p Z G 9 f Z m l k Y 3 M g K D I p L 0 F 1 d G 9 S Z W 1 v d m V k Q 2 9 s d W 1 u c z E u e 1 B M I E 1 6 M i w 0 N n 0 m c X V v d D s s J n F 1 b 3 Q 7 U 2 V j d G l v b j E v Y 3 N 2 X 3 V u a W R v X 2 Z p Z G N z I C g y K S 9 B d X R v U m V t b 3 Z l Z E N v b H V t b n M x L n t O w r A g Q 2 9 0 Y X M g T X o y L D Q 3 f S Z x d W 9 0 O y w m c X V v d D t T Z W N 0 a W 9 u M S 9 j c 3 Z f d W 5 p Z G 9 f Z m l k Y 3 M g K D I p L 0 F 1 d G 9 S Z W 1 v d m V k Q 2 9 s d W 1 u c z E u e 1 Z s I E N v d G E g T X o y L D Q 4 f S Z x d W 9 0 O y w m c X V v d D t T Z W N 0 a W 9 u M S 9 j c 3 Z f d W 5 p Z G 9 f Z m l k Y 3 M g K D I p L 0 F 1 d G 9 S Z W 1 v d m V k Q 2 9 s d W 1 u c z E u e 1 B M I E 1 6 M y w 0 O X 0 m c X V v d D s s J n F 1 b 3 Q 7 U 2 V j d G l v b j E v Y 3 N 2 X 3 V u a W R v X 2 Z p Z G N z I C g y K S 9 B d X R v U m V t b 3 Z l Z E N v b H V t b n M x L n t O w r A g Q 2 9 0 Y X M g T X o z L D U w f S Z x d W 9 0 O y w m c X V v d D t T Z W N 0 a W 9 u M S 9 j c 3 Z f d W 5 p Z G 9 f Z m l k Y 3 M g K D I p L 0 F 1 d G 9 S Z W 1 v d m V k Q 2 9 s d W 1 u c z E u e 1 Z s I E N v d G E g T X o z L D U x f S Z x d W 9 0 O y w m c X V v d D t T Z W N 0 a W 9 u M S 9 j c 3 Z f d W 5 p Z G 9 f Z m l k Y 3 M g K D I p L 0 F 1 d G 9 S Z W 1 v d m V k Q 2 9 s d W 1 u c z E u e 1 B M I E 1 6 N C w 1 M n 0 m c X V v d D s s J n F 1 b 3 Q 7 U 2 V j d G l v b j E v Y 3 N 2 X 3 V u a W R v X 2 Z p Z G N z I C g y K S 9 B d X R v U m V t b 3 Z l Z E N v b H V t b n M x L n t O w r A g Q 2 9 0 Y X M g T X o 0 L D U z f S Z x d W 9 0 O y w m c X V v d D t T Z W N 0 a W 9 u M S 9 j c 3 Z f d W 5 p Z G 9 f Z m l k Y 3 M g K D I p L 0 F 1 d G 9 S Z W 1 v d m V k Q 2 9 s d W 1 u c z E u e 1 Z s I E N v d G E g T X o 0 L D U 0 f S Z x d W 9 0 O y w m c X V v d D t T Z W N 0 a W 9 u M S 9 j c 3 Z f d W 5 p Z G 9 f Z m l k Y 3 M g K D I p L 0 F 1 d G 9 S Z W 1 v d m V k Q 2 9 s d W 1 u c z E u e 1 B M I E 1 6 N S w 1 N X 0 m c X V v d D s s J n F 1 b 3 Q 7 U 2 V j d G l v b j E v Y 3 N 2 X 3 V u a W R v X 2 Z p Z G N z I C g y K S 9 B d X R v U m V t b 3 Z l Z E N v b H V t b n M x L n t O w r A g Q 2 9 0 Y X M g T X o 1 L D U 2 f S Z x d W 9 0 O y w m c X V v d D t T Z W N 0 a W 9 u M S 9 j c 3 Z f d W 5 p Z G 9 f Z m l k Y 3 M g K D I p L 0 F 1 d G 9 S Z W 1 v d m V k Q 2 9 s d W 1 u c z E u e 1 Z s I E N v d G E g T X o 1 L D U 3 f S Z x d W 9 0 O y w m c X V v d D t T Z W N 0 a W 9 u M S 9 j c 3 Z f d W 5 p Z G 9 f Z m l k Y 3 M g K D I p L 0 F 1 d G 9 S Z W 1 v d m V k Q 2 9 s d W 1 u c z E u e 1 B M I E 1 6 N i w 1 O H 0 m c X V v d D s s J n F 1 b 3 Q 7 U 2 V j d G l v b j E v Y 3 N 2 X 3 V u a W R v X 2 Z p Z G N z I C g y K S 9 B d X R v U m V t b 3 Z l Z E N v b H V t b n M x L n t O w r A g Q 2 9 0 Y X M g T X o 2 L D U 5 f S Z x d W 9 0 O y w m c X V v d D t T Z W N 0 a W 9 u M S 9 j c 3 Z f d W 5 p Z G 9 f Z m l k Y 3 M g K D I p L 0 F 1 d G 9 S Z W 1 v d m V k Q 2 9 s d W 1 u c z E u e 1 Z s I E N v d G E g T X o 2 L D Y w f S Z x d W 9 0 O y w m c X V v d D t T Z W N 0 a W 9 u M S 9 j c 3 Z f d W 5 p Z G 9 f Z m l k Y 3 M g K D I p L 0 F 1 d G 9 S Z W 1 v d m V k Q 2 9 s d W 1 u c z E u e 1 B M I E 1 6 N y w 2 M X 0 m c X V v d D s s J n F 1 b 3 Q 7 U 2 V j d G l v b j E v Y 3 N 2 X 3 V u a W R v X 2 Z p Z G N z I C g y K S 9 B d X R v U m V t b 3 Z l Z E N v b H V t b n M x L n t O w r A g Q 2 9 0 Y X M g T X o 3 L D Y y f S Z x d W 9 0 O y w m c X V v d D t T Z W N 0 a W 9 u M S 9 j c 3 Z f d W 5 p Z G 9 f Z m l k Y 3 M g K D I p L 0 F 1 d G 9 S Z W 1 v d m V k Q 2 9 s d W 1 u c z E u e 1 Z s I E N v d G E g T X o 3 L D Y z f S Z x d W 9 0 O y w m c X V v d D t T Z W N 0 a W 9 u M S 9 j c 3 Z f d W 5 p Z G 9 f Z m l k Y 3 M g K D I p L 0 F 1 d G 9 S Z W 1 v d m V k Q 2 9 s d W 1 u c z E u e 1 B M I E 1 6 O C w 2 N H 0 m c X V v d D s s J n F 1 b 3 Q 7 U 2 V j d G l v b j E v Y 3 N 2 X 3 V u a W R v X 2 Z p Z G N z I C g y K S 9 B d X R v U m V t b 3 Z l Z E N v b H V t b n M x L n t O w r A g Q 2 9 0 Y X M g T X o 4 L D Y 1 f S Z x d W 9 0 O y w m c X V v d D t T Z W N 0 a W 9 u M S 9 j c 3 Z f d W 5 p Z G 9 f Z m l k Y 3 M g K D I p L 0 F 1 d G 9 S Z W 1 v d m V k Q 2 9 s d W 1 u c z E u e 1 Z s I E N v d G E g T X o 4 L D Y 2 f S Z x d W 9 0 O y w m c X V v d D t T Z W N 0 a W 9 u M S 9 j c 3 Z f d W 5 p Z G 9 f Z m l k Y 3 M g K D I p L 0 F 1 d G 9 S Z W 1 v d m V k Q 2 9 s d W 1 u c z E u e 1 B M I E 1 6 O S w 2 N 3 0 m c X V v d D s s J n F 1 b 3 Q 7 U 2 V j d G l v b j E v Y 3 N 2 X 3 V u a W R v X 2 Z p Z G N z I C g y K S 9 B d X R v U m V t b 3 Z l Z E N v b H V t b n M x L n t O w r A g Q 2 9 0 Y X M g T X o 5 L D Y 4 f S Z x d W 9 0 O y w m c X V v d D t T Z W N 0 a W 9 u M S 9 j c 3 Z f d W 5 p Z G 9 f Z m l k Y 3 M g K D I p L 0 F 1 d G 9 S Z W 1 v d m V k Q 2 9 s d W 1 u c z E u e 1 Z s I E N v d G E g T X o 5 L D Y 5 f S Z x d W 9 0 O y w m c X V v d D t T Z W N 0 a W 9 u M S 9 j c 3 Z f d W 5 p Z G 9 f Z m l k Y 3 M g K D I p L 0 F 1 d G 9 S Z W 1 v d m V k Q 2 9 s d W 1 u c z E u e 1 B M I E 1 6 M T A s N z B 9 J n F 1 b 3 Q 7 L C Z x d W 9 0 O 1 N l Y 3 R p b 2 4 x L 2 N z d l 9 1 b m l k b 1 9 m a W R j c y A o M i k v Q X V 0 b 1 J l b W 9 2 Z W R D b 2 x 1 b W 5 z M S 5 7 T s K w I E N v d G F z I E 1 6 M T A s N z F 9 J n F 1 b 3 Q 7 L C Z x d W 9 0 O 1 N l Y 3 R p b 2 4 x L 2 N z d l 9 1 b m l k b 1 9 m a W R j c y A o M i k v Q X V 0 b 1 J l b W 9 2 Z W R D b 2 x 1 b W 5 z M S 5 7 V m w g Q 2 9 0 Y S B N e j E w L D c y f S Z x d W 9 0 O y w m c X V v d D t T Z W N 0 a W 9 u M S 9 j c 3 Z f d W 5 p Z G 9 f Z m l k Y 3 M g K D I p L 0 F 1 d G 9 S Z W 1 v d m V k Q 2 9 s d W 1 u c z E u e 1 B M I E 1 6 Q i w 3 M 3 0 m c X V v d D s s J n F 1 b 3 Q 7 U 2 V j d G l v b j E v Y 3 N 2 X 3 V u a W R v X 2 Z p Z G N z I C g y K S 9 B d X R v U m V t b 3 Z l Z E N v b H V t b n M x L n t O w r A g Q 2 9 0 Y X M g T X p C L D c 0 f S Z x d W 9 0 O y w m c X V v d D t T Z W N 0 a W 9 u M S 9 j c 3 Z f d W 5 p Z G 9 f Z m l k Y 3 M g K D I p L 0 F 1 d G 9 S Z W 1 v d m V k Q 2 9 s d W 1 u c z E u e 1 Z s I E N v d G E g T X p C L D c 1 f S Z x d W 9 0 O y w m c X V v d D t T Z W N 0 a W 9 u M S 9 j c 3 Z f d W 5 p Z G 9 f Z m l k Y 3 M g K D I p L 0 F 1 d G 9 S Z W 1 v d m V k Q 2 9 s d W 1 u c z E u e 1 B M I E p y L D c 2 f S Z x d W 9 0 O y w m c X V v d D t T Z W N 0 a W 9 u M S 9 j c 3 Z f d W 5 p Z G 9 f Z m l k Y 3 M g K D I p L 0 F 1 d G 9 S Z W 1 v d m V k Q 2 9 s d W 1 u c z E u e 0 7 C s C B D b 3 R h c y B K c i w 3 N 3 0 m c X V v d D s s J n F 1 b 3 Q 7 U 2 V j d G l v b j E v Y 3 N 2 X 3 V u a W R v X 2 Z p Z G N z I C g y K S 9 B d X R v U m V t b 3 Z l Z E N v b H V t b n M x L n t W b C B D b 3 R h I E p y L D c 4 f S Z x d W 9 0 O y w m c X V v d D t T Z W N 0 a W 9 u M S 9 j c 3 Z f d W 5 p Z G 9 f Z m l k Y 3 M g K D I p L 0 F 1 d G 9 S Z W 1 v d m V k Q 2 9 s d W 1 u c z E u e 1 B y b 3 Z p c 8 O 1 Z X M s N z l 9 J n F 1 b 3 Q 7 L C Z x d W 9 0 O 1 N l Y 3 R p b 2 4 x L 2 N z d l 9 1 b m l k b 1 9 m a W R j c y A o M i k v Q X V 0 b 1 J l b W 9 2 Z W R D b 2 x 1 b W 5 z M S 5 7 V m F s b 3 J l c y D D o C B J Z G V u d G l m a W N h c i w 4 M H 0 m c X V v d D s s J n F 1 b 3 Q 7 U 2 V j d G l v b j E v Y 3 N 2 X 3 V u a W R v X 2 Z p Z G N z I C g y K S 9 B d X R v U m V t b 3 Z l Z E N v b H V t b n M x L n t W Y W x v c m V z I M O g I F J l Y 2 V i Z X I s O D F 9 J n F 1 b 3 Q 7 L C Z x d W 9 0 O 1 N l Y 3 R p b 2 4 x L 2 N z d l 9 1 b m l k b 1 9 m a W R j c y A o M i k v Q X V 0 b 1 J l b W 9 2 Z W R D b 2 x 1 b W 5 z M S 5 7 Q W p 1 c 3 R l I E N y Y X Z h I E N v d G E s O D J 9 J n F 1 b 3 Q 7 L C Z x d W 9 0 O 1 N l Y 3 R p b 2 4 x L 2 N z d l 9 1 b m l k b 1 9 m a W R j c y A o M i k v Q X V 0 b 1 J l b W 9 2 Z W R D b 2 x 1 b W 5 z M S 5 7 Q W 1 v c n R p e m H D p 8 O j b y w 4 M 3 0 m c X V v d D t d L C Z x d W 9 0 O 0 N v b H V t b k N v d W 5 0 J n F 1 b 3 Q 7 O j g 0 L C Z x d W 9 0 O 0 t l e U N v b H V t b k 5 h b W V z J n F 1 b 3 Q 7 O l t d L C Z x d W 9 0 O 0 N v b H V t b k l k Z W 5 0 a X R p Z X M m c X V v d D s 6 W y Z x d W 9 0 O 1 N l Y 3 R p b 2 4 x L 2 N z d l 9 1 b m l k b 1 9 m a W R j c y A o M i k v Q X V 0 b 1 J l b W 9 2 Z W R D b 2 x 1 b W 5 z M S 5 7 R G F 0 Y S w w f S Z x d W 9 0 O y w m c X V v d D t T Z W N 0 a W 9 u M S 9 j c 3 Z f d W 5 p Z G 9 f Z m l k Y 3 M g K D I p L 0 F 1 d G 9 S Z W 1 v d m V k Q 2 9 s d W 1 u c z E u e 0 5 v b W U g Z G 8 g Q X J x d W l 2 b y w x f S Z x d W 9 0 O y w m c X V v d D t T Z W N 0 a W 9 u M S 9 j c 3 Z f d W 5 p Z G 9 f Z m l k Y 3 M g K D I p L 0 F 1 d G 9 S Z W 1 v d m V k Q 2 9 s d W 1 u c z E u e 0 Z 1 b m R v L D J 9 J n F 1 b 3 Q 7 L C Z x d W 9 0 O 1 N l Y 3 R p b 2 4 x L 2 N z d l 9 1 b m l k b 1 9 m a W R j c y A o M i k v Q X V 0 b 1 J l b W 9 2 Z W R D b 2 x 1 b W 5 z M S 5 7 Q 0 M s M 3 0 m c X V v d D s s J n F 1 b 3 Q 7 U 2 V j d G l v b j E v Y 3 N 2 X 3 V u a W R v X 2 Z p Z G N z I C g y K S 9 B d X R v U m V t b 3 Z l Z E N v b H V t b n M x L n t G d W 5 k b y B E S S w 0 f S Z x d W 9 0 O y w m c X V v d D t T Z W N 0 a W 9 u M S 9 j c 3 Z f d W 5 p Z G 9 f Z m l k Y 3 M g K D I p L 0 F 1 d G 9 S Z W 1 v d m V k Q 2 9 s d W 1 u c z E u e 1 J l b m R h I E Z p e G E s N X 0 m c X V v d D s s J n F 1 b 3 Q 7 U 2 V j d G l v b j E v Y 3 N 2 X 3 V u a W R v X 2 Z p Z G N z I C g y K S 9 B d X R v U m V t b 3 Z l Z E N v b H V t b n M x L n t D b 3 R h I G R l I E Z 1 b m R v L D Z 9 J n F 1 b 3 Q 7 L C Z x d W 9 0 O 1 N l Y 3 R p b 2 4 x L 2 N z d l 9 1 b m l k b 1 9 m a W R j c y A o M i k v Q X V 0 b 1 J l b W 9 2 Z W R D b 2 x 1 b W 5 z M S 5 7 R E M g V G 9 0 Y W w s N 3 0 m c X V v d D s s J n F 1 b 3 Q 7 U 2 V j d G l v b j E v Y 3 N 2 X 3 V u a W R v X 2 Z p Z G N z I C g y K S 9 B d X R v U m V t b 3 Z l Z E N v b H V t b n M x L n t E Q y D D o C B W Z W 5 j Z X I s O H 0 m c X V v d D s s J n F 1 b 3 Q 7 U 2 V j d G l v b j E v Y 3 N 2 X 3 V u a W R v X 2 Z p Z G N z I C g y K S 9 B d X R v U m V t b 3 Z l Z E N v b H V t b n M x L n t E Q y B W Z W 5 j a W R v L D l 9 J n F 1 b 3 Q 7 L C Z x d W 9 0 O 1 N l Y 3 R p b 2 4 x L 2 N z d l 9 1 b m l k b 1 9 m a W R j c y A o M i k v Q X V 0 b 1 J l b W 9 2 Z W R D b 2 x 1 b W 5 z M S 5 7 U E R E L D E w f S Z x d W 9 0 O y w m c X V v d D t T Z W N 0 a W 9 u M S 9 j c 3 Z f d W 5 p Z G 9 f Z m l k Y 3 M g K D I p L 0 F 1 d G 9 S Z W 1 v d m V k Q 2 9 s d W 1 u c z E u e 0 d h c m F u d G l h c y B B d X R v L D E x f S Z x d W 9 0 O y w m c X V v d D t T Z W N 0 a W 9 u M S 9 j c 3 Z f d W 5 p Z G 9 f Z m l k Y 3 M g K D I p L 0 F 1 d G 9 S Z W 1 v d m V k Q 2 9 s d W 1 u c z E u e 0 d h c m F u d G l h c y B I b 2 1 l L D E y f S Z x d W 9 0 O y w m c X V v d D t T Z W N 0 a W 9 u M S 9 j c 3 Z f d W 5 p Z G 9 f Z m l k Y 3 M g K D I p L 0 F 1 d G 9 S Z W 1 v d m V k Q 2 9 s d W 1 u c z E u e 1 B M I F N y M S w x M 3 0 m c X V v d D s s J n F 1 b 3 Q 7 U 2 V j d G l v b j E v Y 3 N 2 X 3 V u a W R v X 2 Z p Z G N z I C g y K S 9 B d X R v U m V t b 3 Z l Z E N v b H V t b n M x L n t O w r A g Q 2 9 0 Y X M g U 3 I x L D E 0 f S Z x d W 9 0 O y w m c X V v d D t T Z W N 0 a W 9 u M S 9 j c 3 Z f d W 5 p Z G 9 f Z m l k Y 3 M g K D I p L 0 F 1 d G 9 S Z W 1 v d m V k Q 2 9 s d W 1 u c z E u e 1 Z s I E N v d G E g U 3 I x L D E 1 f S Z x d W 9 0 O y w m c X V v d D t T Z W N 0 a W 9 u M S 9 j c 3 Z f d W 5 p Z G 9 f Z m l k Y 3 M g K D I p L 0 F 1 d G 9 S Z W 1 v d m V k Q 2 9 s d W 1 u c z E u e 1 B M I F N y M i w x N n 0 m c X V v d D s s J n F 1 b 3 Q 7 U 2 V j d G l v b j E v Y 3 N 2 X 3 V u a W R v X 2 Z p Z G N z I C g y K S 9 B d X R v U m V t b 3 Z l Z E N v b H V t b n M x L n t O w r A g Q 2 9 0 Y X M g U 3 I y L D E 3 f S Z x d W 9 0 O y w m c X V v d D t T Z W N 0 a W 9 u M S 9 j c 3 Z f d W 5 p Z G 9 f Z m l k Y 3 M g K D I p L 0 F 1 d G 9 S Z W 1 v d m V k Q 2 9 s d W 1 u c z E u e 1 Z s I E N v d G E g U 3 I y L D E 4 f S Z x d W 9 0 O y w m c X V v d D t T Z W N 0 a W 9 u M S 9 j c 3 Z f d W 5 p Z G 9 f Z m l k Y 3 M g K D I p L 0 F 1 d G 9 S Z W 1 v d m V k Q 2 9 s d W 1 u c z E u e 1 B M I F N y M y w x O X 0 m c X V v d D s s J n F 1 b 3 Q 7 U 2 V j d G l v b j E v Y 3 N 2 X 3 V u a W R v X 2 Z p Z G N z I C g y K S 9 B d X R v U m V t b 3 Z l Z E N v b H V t b n M x L n t O w r A g Q 2 9 0 Y X M g U 3 I z L D I w f S Z x d W 9 0 O y w m c X V v d D t T Z W N 0 a W 9 u M S 9 j c 3 Z f d W 5 p Z G 9 f Z m l k Y 3 M g K D I p L 0 F 1 d G 9 S Z W 1 v d m V k Q 2 9 s d W 1 u c z E u e 1 Z s I E N v d G E g U 3 I z L D I x f S Z x d W 9 0 O y w m c X V v d D t T Z W N 0 a W 9 u M S 9 j c 3 Z f d W 5 p Z G 9 f Z m l k Y 3 M g K D I p L 0 F 1 d G 9 S Z W 1 v d m V k Q 2 9 s d W 1 u c z E u e 1 B M I F N y N C w y M n 0 m c X V v d D s s J n F 1 b 3 Q 7 U 2 V j d G l v b j E v Y 3 N 2 X 3 V u a W R v X 2 Z p Z G N z I C g y K S 9 B d X R v U m V t b 3 Z l Z E N v b H V t b n M x L n t O w r A g Q 2 9 0 Y X M g U 3 I 0 L D I z f S Z x d W 9 0 O y w m c X V v d D t T Z W N 0 a W 9 u M S 9 j c 3 Z f d W 5 p Z G 9 f Z m l k Y 3 M g K D I p L 0 F 1 d G 9 S Z W 1 v d m V k Q 2 9 s d W 1 u c z E u e 1 Z s I E N v d G E g U 3 I 0 L D I 0 f S Z x d W 9 0 O y w m c X V v d D t T Z W N 0 a W 9 u M S 9 j c 3 Z f d W 5 p Z G 9 f Z m l k Y 3 M g K D I p L 0 F 1 d G 9 S Z W 1 v d m V k Q 2 9 s d W 1 u c z E u e 1 B M I F N y N S w y N X 0 m c X V v d D s s J n F 1 b 3 Q 7 U 2 V j d G l v b j E v Y 3 N 2 X 3 V u a W R v X 2 Z p Z G N z I C g y K S 9 B d X R v U m V t b 3 Z l Z E N v b H V t b n M x L n t O w r A g Q 2 9 0 Y X M g U 3 I 1 L D I 2 f S Z x d W 9 0 O y w m c X V v d D t T Z W N 0 a W 9 u M S 9 j c 3 Z f d W 5 p Z G 9 f Z m l k Y 3 M g K D I p L 0 F 1 d G 9 S Z W 1 v d m V k Q 2 9 s d W 1 u c z E u e 1 Z s I E N v d G E g U 3 I 1 L D I 3 f S Z x d W 9 0 O y w m c X V v d D t T Z W N 0 a W 9 u M S 9 j c 3 Z f d W 5 p Z G 9 f Z m l k Y 3 M g K D I p L 0 F 1 d G 9 S Z W 1 v d m V k Q 2 9 s d W 1 u c z E u e 1 B M I F N y N i w y O H 0 m c X V v d D s s J n F 1 b 3 Q 7 U 2 V j d G l v b j E v Y 3 N 2 X 3 V u a W R v X 2 Z p Z G N z I C g y K S 9 B d X R v U m V t b 3 Z l Z E N v b H V t b n M x L n t O w r A g Q 2 9 0 Y X M g U 3 I 2 L D I 5 f S Z x d W 9 0 O y w m c X V v d D t T Z W N 0 a W 9 u M S 9 j c 3 Z f d W 5 p Z G 9 f Z m l k Y 3 M g K D I p L 0 F 1 d G 9 S Z W 1 v d m V k Q 2 9 s d W 1 u c z E u e 1 Z s I E N v d G E g U 3 I 2 L D M w f S Z x d W 9 0 O y w m c X V v d D t T Z W N 0 a W 9 u M S 9 j c 3 Z f d W 5 p Z G 9 f Z m l k Y 3 M g K D I p L 0 F 1 d G 9 S Z W 1 v d m V k Q 2 9 s d W 1 u c z E u e 1 B M I F N y N y w z M X 0 m c X V v d D s s J n F 1 b 3 Q 7 U 2 V j d G l v b j E v Y 3 N 2 X 3 V u a W R v X 2 Z p Z G N z I C g y K S 9 B d X R v U m V t b 3 Z l Z E N v b H V t b n M x L n t O w r A g Q 2 9 0 Y X M g U 3 I 3 L D M y f S Z x d W 9 0 O y w m c X V v d D t T Z W N 0 a W 9 u M S 9 j c 3 Z f d W 5 p Z G 9 f Z m l k Y 3 M g K D I p L 0 F 1 d G 9 S Z W 1 v d m V k Q 2 9 s d W 1 u c z E u e 1 Z s I E N v d G E g U 3 I 3 L D M z f S Z x d W 9 0 O y w m c X V v d D t T Z W N 0 a W 9 u M S 9 j c 3 Z f d W 5 p Z G 9 f Z m l k Y 3 M g K D I p L 0 F 1 d G 9 S Z W 1 v d m V k Q 2 9 s d W 1 u c z E u e 1 B M I F N y O C w z N H 0 m c X V v d D s s J n F 1 b 3 Q 7 U 2 V j d G l v b j E v Y 3 N 2 X 3 V u a W R v X 2 Z p Z G N z I C g y K S 9 B d X R v U m V t b 3 Z l Z E N v b H V t b n M x L n t O w r A g Q 2 9 0 Y X M g U 3 I 4 L D M 1 f S Z x d W 9 0 O y w m c X V v d D t T Z W N 0 a W 9 u M S 9 j c 3 Z f d W 5 p Z G 9 f Z m l k Y 3 M g K D I p L 0 F 1 d G 9 S Z W 1 v d m V k Q 2 9 s d W 1 u c z E u e 1 Z s I E N v d G E g U 3 I 4 L D M 2 f S Z x d W 9 0 O y w m c X V v d D t T Z W N 0 a W 9 u M S 9 j c 3 Z f d W 5 p Z G 9 f Z m l k Y 3 M g K D I p L 0 F 1 d G 9 S Z W 1 v d m V k Q 2 9 s d W 1 u c z E u e 1 B M I F N y O S w z N 3 0 m c X V v d D s s J n F 1 b 3 Q 7 U 2 V j d G l v b j E v Y 3 N 2 X 3 V u a W R v X 2 Z p Z G N z I C g y K S 9 B d X R v U m V t b 3 Z l Z E N v b H V t b n M x L n t O w r A g Q 2 9 0 Y X M g U 3 I 5 L D M 4 f S Z x d W 9 0 O y w m c X V v d D t T Z W N 0 a W 9 u M S 9 j c 3 Z f d W 5 p Z G 9 f Z m l k Y 3 M g K D I p L 0 F 1 d G 9 S Z W 1 v d m V k Q 2 9 s d W 1 u c z E u e 1 Z s I E N v d G E g U 3 I 5 L D M 5 f S Z x d W 9 0 O y w m c X V v d D t T Z W N 0 a W 9 u M S 9 j c 3 Z f d W 5 p Z G 9 f Z m l k Y 3 M g K D I p L 0 F 1 d G 9 S Z W 1 v d m V k Q 2 9 s d W 1 u c z E u e 1 B M I F N y M T A s N D B 9 J n F 1 b 3 Q 7 L C Z x d W 9 0 O 1 N l Y 3 R p b 2 4 x L 2 N z d l 9 1 b m l k b 1 9 m a W R j c y A o M i k v Q X V 0 b 1 J l b W 9 2 Z W R D b 2 x 1 b W 5 z M S 5 7 T s K w I E N v d G F z I F N y M T A s N D F 9 J n F 1 b 3 Q 7 L C Z x d W 9 0 O 1 N l Y 3 R p b 2 4 x L 2 N z d l 9 1 b m l k b 1 9 m a W R j c y A o M i k v Q X V 0 b 1 J l b W 9 2 Z W R D b 2 x 1 b W 5 z M S 5 7 V m w g Q 2 9 0 Y S B T c j E w L D Q y f S Z x d W 9 0 O y w m c X V v d D t T Z W N 0 a W 9 u M S 9 j c 3 Z f d W 5 p Z G 9 f Z m l k Y 3 M g K D I p L 0 F 1 d G 9 S Z W 1 v d m V k Q 2 9 s d W 1 u c z E u e 1 B M I E 1 6 M S w 0 M 3 0 m c X V v d D s s J n F 1 b 3 Q 7 U 2 V j d G l v b j E v Y 3 N 2 X 3 V u a W R v X 2 Z p Z G N z I C g y K S 9 B d X R v U m V t b 3 Z l Z E N v b H V t b n M x L n t O w r A g Q 2 9 0 Y X M g T X o x L D Q 0 f S Z x d W 9 0 O y w m c X V v d D t T Z W N 0 a W 9 u M S 9 j c 3 Z f d W 5 p Z G 9 f Z m l k Y 3 M g K D I p L 0 F 1 d G 9 S Z W 1 v d m V k Q 2 9 s d W 1 u c z E u e 1 Z s I E N v d G E g T X o x L D Q 1 f S Z x d W 9 0 O y w m c X V v d D t T Z W N 0 a W 9 u M S 9 j c 3 Z f d W 5 p Z G 9 f Z m l k Y 3 M g K D I p L 0 F 1 d G 9 S Z W 1 v d m V k Q 2 9 s d W 1 u c z E u e 1 B M I E 1 6 M i w 0 N n 0 m c X V v d D s s J n F 1 b 3 Q 7 U 2 V j d G l v b j E v Y 3 N 2 X 3 V u a W R v X 2 Z p Z G N z I C g y K S 9 B d X R v U m V t b 3 Z l Z E N v b H V t b n M x L n t O w r A g Q 2 9 0 Y X M g T X o y L D Q 3 f S Z x d W 9 0 O y w m c X V v d D t T Z W N 0 a W 9 u M S 9 j c 3 Z f d W 5 p Z G 9 f Z m l k Y 3 M g K D I p L 0 F 1 d G 9 S Z W 1 v d m V k Q 2 9 s d W 1 u c z E u e 1 Z s I E N v d G E g T X o y L D Q 4 f S Z x d W 9 0 O y w m c X V v d D t T Z W N 0 a W 9 u M S 9 j c 3 Z f d W 5 p Z G 9 f Z m l k Y 3 M g K D I p L 0 F 1 d G 9 S Z W 1 v d m V k Q 2 9 s d W 1 u c z E u e 1 B M I E 1 6 M y w 0 O X 0 m c X V v d D s s J n F 1 b 3 Q 7 U 2 V j d G l v b j E v Y 3 N 2 X 3 V u a W R v X 2 Z p Z G N z I C g y K S 9 B d X R v U m V t b 3 Z l Z E N v b H V t b n M x L n t O w r A g Q 2 9 0 Y X M g T X o z L D U w f S Z x d W 9 0 O y w m c X V v d D t T Z W N 0 a W 9 u M S 9 j c 3 Z f d W 5 p Z G 9 f Z m l k Y 3 M g K D I p L 0 F 1 d G 9 S Z W 1 v d m V k Q 2 9 s d W 1 u c z E u e 1 Z s I E N v d G E g T X o z L D U x f S Z x d W 9 0 O y w m c X V v d D t T Z W N 0 a W 9 u M S 9 j c 3 Z f d W 5 p Z G 9 f Z m l k Y 3 M g K D I p L 0 F 1 d G 9 S Z W 1 v d m V k Q 2 9 s d W 1 u c z E u e 1 B M I E 1 6 N C w 1 M n 0 m c X V v d D s s J n F 1 b 3 Q 7 U 2 V j d G l v b j E v Y 3 N 2 X 3 V u a W R v X 2 Z p Z G N z I C g y K S 9 B d X R v U m V t b 3 Z l Z E N v b H V t b n M x L n t O w r A g Q 2 9 0 Y X M g T X o 0 L D U z f S Z x d W 9 0 O y w m c X V v d D t T Z W N 0 a W 9 u M S 9 j c 3 Z f d W 5 p Z G 9 f Z m l k Y 3 M g K D I p L 0 F 1 d G 9 S Z W 1 v d m V k Q 2 9 s d W 1 u c z E u e 1 Z s I E N v d G E g T X o 0 L D U 0 f S Z x d W 9 0 O y w m c X V v d D t T Z W N 0 a W 9 u M S 9 j c 3 Z f d W 5 p Z G 9 f Z m l k Y 3 M g K D I p L 0 F 1 d G 9 S Z W 1 v d m V k Q 2 9 s d W 1 u c z E u e 1 B M I E 1 6 N S w 1 N X 0 m c X V v d D s s J n F 1 b 3 Q 7 U 2 V j d G l v b j E v Y 3 N 2 X 3 V u a W R v X 2 Z p Z G N z I C g y K S 9 B d X R v U m V t b 3 Z l Z E N v b H V t b n M x L n t O w r A g Q 2 9 0 Y X M g T X o 1 L D U 2 f S Z x d W 9 0 O y w m c X V v d D t T Z W N 0 a W 9 u M S 9 j c 3 Z f d W 5 p Z G 9 f Z m l k Y 3 M g K D I p L 0 F 1 d G 9 S Z W 1 v d m V k Q 2 9 s d W 1 u c z E u e 1 Z s I E N v d G E g T X o 1 L D U 3 f S Z x d W 9 0 O y w m c X V v d D t T Z W N 0 a W 9 u M S 9 j c 3 Z f d W 5 p Z G 9 f Z m l k Y 3 M g K D I p L 0 F 1 d G 9 S Z W 1 v d m V k Q 2 9 s d W 1 u c z E u e 1 B M I E 1 6 N i w 1 O H 0 m c X V v d D s s J n F 1 b 3 Q 7 U 2 V j d G l v b j E v Y 3 N 2 X 3 V u a W R v X 2 Z p Z G N z I C g y K S 9 B d X R v U m V t b 3 Z l Z E N v b H V t b n M x L n t O w r A g Q 2 9 0 Y X M g T X o 2 L D U 5 f S Z x d W 9 0 O y w m c X V v d D t T Z W N 0 a W 9 u M S 9 j c 3 Z f d W 5 p Z G 9 f Z m l k Y 3 M g K D I p L 0 F 1 d G 9 S Z W 1 v d m V k Q 2 9 s d W 1 u c z E u e 1 Z s I E N v d G E g T X o 2 L D Y w f S Z x d W 9 0 O y w m c X V v d D t T Z W N 0 a W 9 u M S 9 j c 3 Z f d W 5 p Z G 9 f Z m l k Y 3 M g K D I p L 0 F 1 d G 9 S Z W 1 v d m V k Q 2 9 s d W 1 u c z E u e 1 B M I E 1 6 N y w 2 M X 0 m c X V v d D s s J n F 1 b 3 Q 7 U 2 V j d G l v b j E v Y 3 N 2 X 3 V u a W R v X 2 Z p Z G N z I C g y K S 9 B d X R v U m V t b 3 Z l Z E N v b H V t b n M x L n t O w r A g Q 2 9 0 Y X M g T X o 3 L D Y y f S Z x d W 9 0 O y w m c X V v d D t T Z W N 0 a W 9 u M S 9 j c 3 Z f d W 5 p Z G 9 f Z m l k Y 3 M g K D I p L 0 F 1 d G 9 S Z W 1 v d m V k Q 2 9 s d W 1 u c z E u e 1 Z s I E N v d G E g T X o 3 L D Y z f S Z x d W 9 0 O y w m c X V v d D t T Z W N 0 a W 9 u M S 9 j c 3 Z f d W 5 p Z G 9 f Z m l k Y 3 M g K D I p L 0 F 1 d G 9 S Z W 1 v d m V k Q 2 9 s d W 1 u c z E u e 1 B M I E 1 6 O C w 2 N H 0 m c X V v d D s s J n F 1 b 3 Q 7 U 2 V j d G l v b j E v Y 3 N 2 X 3 V u a W R v X 2 Z p Z G N z I C g y K S 9 B d X R v U m V t b 3 Z l Z E N v b H V t b n M x L n t O w r A g Q 2 9 0 Y X M g T X o 4 L D Y 1 f S Z x d W 9 0 O y w m c X V v d D t T Z W N 0 a W 9 u M S 9 j c 3 Z f d W 5 p Z G 9 f Z m l k Y 3 M g K D I p L 0 F 1 d G 9 S Z W 1 v d m V k Q 2 9 s d W 1 u c z E u e 1 Z s I E N v d G E g T X o 4 L D Y 2 f S Z x d W 9 0 O y w m c X V v d D t T Z W N 0 a W 9 u M S 9 j c 3 Z f d W 5 p Z G 9 f Z m l k Y 3 M g K D I p L 0 F 1 d G 9 S Z W 1 v d m V k Q 2 9 s d W 1 u c z E u e 1 B M I E 1 6 O S w 2 N 3 0 m c X V v d D s s J n F 1 b 3 Q 7 U 2 V j d G l v b j E v Y 3 N 2 X 3 V u a W R v X 2 Z p Z G N z I C g y K S 9 B d X R v U m V t b 3 Z l Z E N v b H V t b n M x L n t O w r A g Q 2 9 0 Y X M g T X o 5 L D Y 4 f S Z x d W 9 0 O y w m c X V v d D t T Z W N 0 a W 9 u M S 9 j c 3 Z f d W 5 p Z G 9 f Z m l k Y 3 M g K D I p L 0 F 1 d G 9 S Z W 1 v d m V k Q 2 9 s d W 1 u c z E u e 1 Z s I E N v d G E g T X o 5 L D Y 5 f S Z x d W 9 0 O y w m c X V v d D t T Z W N 0 a W 9 u M S 9 j c 3 Z f d W 5 p Z G 9 f Z m l k Y 3 M g K D I p L 0 F 1 d G 9 S Z W 1 v d m V k Q 2 9 s d W 1 u c z E u e 1 B M I E 1 6 M T A s N z B 9 J n F 1 b 3 Q 7 L C Z x d W 9 0 O 1 N l Y 3 R p b 2 4 x L 2 N z d l 9 1 b m l k b 1 9 m a W R j c y A o M i k v Q X V 0 b 1 J l b W 9 2 Z W R D b 2 x 1 b W 5 z M S 5 7 T s K w I E N v d G F z I E 1 6 M T A s N z F 9 J n F 1 b 3 Q 7 L C Z x d W 9 0 O 1 N l Y 3 R p b 2 4 x L 2 N z d l 9 1 b m l k b 1 9 m a W R j c y A o M i k v Q X V 0 b 1 J l b W 9 2 Z W R D b 2 x 1 b W 5 z M S 5 7 V m w g Q 2 9 0 Y S B N e j E w L D c y f S Z x d W 9 0 O y w m c X V v d D t T Z W N 0 a W 9 u M S 9 j c 3 Z f d W 5 p Z G 9 f Z m l k Y 3 M g K D I p L 0 F 1 d G 9 S Z W 1 v d m V k Q 2 9 s d W 1 u c z E u e 1 B M I E 1 6 Q i w 3 M 3 0 m c X V v d D s s J n F 1 b 3 Q 7 U 2 V j d G l v b j E v Y 3 N 2 X 3 V u a W R v X 2 Z p Z G N z I C g y K S 9 B d X R v U m V t b 3 Z l Z E N v b H V t b n M x L n t O w r A g Q 2 9 0 Y X M g T X p C L D c 0 f S Z x d W 9 0 O y w m c X V v d D t T Z W N 0 a W 9 u M S 9 j c 3 Z f d W 5 p Z G 9 f Z m l k Y 3 M g K D I p L 0 F 1 d G 9 S Z W 1 v d m V k Q 2 9 s d W 1 u c z E u e 1 Z s I E N v d G E g T X p C L D c 1 f S Z x d W 9 0 O y w m c X V v d D t T Z W N 0 a W 9 u M S 9 j c 3 Z f d W 5 p Z G 9 f Z m l k Y 3 M g K D I p L 0 F 1 d G 9 S Z W 1 v d m V k Q 2 9 s d W 1 u c z E u e 1 B M I E p y L D c 2 f S Z x d W 9 0 O y w m c X V v d D t T Z W N 0 a W 9 u M S 9 j c 3 Z f d W 5 p Z G 9 f Z m l k Y 3 M g K D I p L 0 F 1 d G 9 S Z W 1 v d m V k Q 2 9 s d W 1 u c z E u e 0 7 C s C B D b 3 R h c y B K c i w 3 N 3 0 m c X V v d D s s J n F 1 b 3 Q 7 U 2 V j d G l v b j E v Y 3 N 2 X 3 V u a W R v X 2 Z p Z G N z I C g y K S 9 B d X R v U m V t b 3 Z l Z E N v b H V t b n M x L n t W b C B D b 3 R h I E p y L D c 4 f S Z x d W 9 0 O y w m c X V v d D t T Z W N 0 a W 9 u M S 9 j c 3 Z f d W 5 p Z G 9 f Z m l k Y 3 M g K D I p L 0 F 1 d G 9 S Z W 1 v d m V k Q 2 9 s d W 1 u c z E u e 1 B y b 3 Z p c 8 O 1 Z X M s N z l 9 J n F 1 b 3 Q 7 L C Z x d W 9 0 O 1 N l Y 3 R p b 2 4 x L 2 N z d l 9 1 b m l k b 1 9 m a W R j c y A o M i k v Q X V 0 b 1 J l b W 9 2 Z W R D b 2 x 1 b W 5 z M S 5 7 V m F s b 3 J l c y D D o C B J Z G V u d G l m a W N h c i w 4 M H 0 m c X V v d D s s J n F 1 b 3 Q 7 U 2 V j d G l v b j E v Y 3 N 2 X 3 V u a W R v X 2 Z p Z G N z I C g y K S 9 B d X R v U m V t b 3 Z l Z E N v b H V t b n M x L n t W Y W x v c m V z I M O g I F J l Y 2 V i Z X I s O D F 9 J n F 1 b 3 Q 7 L C Z x d W 9 0 O 1 N l Y 3 R p b 2 4 x L 2 N z d l 9 1 b m l k b 1 9 m a W R j c y A o M i k v Q X V 0 b 1 J l b W 9 2 Z W R D b 2 x 1 b W 5 z M S 5 7 Q W p 1 c 3 R l I E N y Y X Z h I E N v d G E s O D J 9 J n F 1 b 3 Q 7 L C Z x d W 9 0 O 1 N l Y 3 R p b 2 4 x L 2 N z d l 9 1 b m l k b 1 9 m a W R j c y A o M i k v Q X V 0 b 1 J l b W 9 2 Z W R D b 2 x 1 b W 5 z M S 5 7 Q W 1 v c n R p e m H D p 8 O j b y w 4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j c 3 Z f d W 5 p Z G 9 f Z m l k Y 3 M l M j A o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3 L T A 4 V D I y O j I 5 O j E z L j A 1 M j k 5 M j N a I i 8 + P E V u d H J 5 I F R 5 c G U 9 I k Z p b G x D b 2 x 1 b W 5 U e X B l c y I g V m F s d W U 9 I n N D U V l H Q l F V R k J R V U Z C U V V G Q l F V R k J R V U Z C U T 0 9 I i 8 + P E V u d H J 5 I F R 5 c G U 9 I k Z p b G x D b 2 x 1 b W 5 O Y W 1 l c y I g V m F s d W U 9 I n N b J n F 1 b 3 Q 7 R G F 0 Y S Z x d W 9 0 O y w m c X V v d D t O b 2 1 l I G R v I E F y c X V p d m 8 m c X V v d D s s J n F 1 b 3 Q 7 R n V u Z G 8 m c X V v d D s s J n F 1 b 3 Q 7 Q 0 M m c X V v d D s s J n F 1 b 3 Q 7 R n V u Z G 8 g U 2 9 i Z X J h b m 8 m c X V v d D s s J n F 1 b 3 Q 7 U m V u Z G E g R m l 4 Y S Z x d W 9 0 O y w m c X V v d D t D b 3 R h I G R l I E Z 1 b m R v J n F 1 b 3 Q 7 L C Z x d W 9 0 O 0 R D I F R v d G F s J n F 1 b 3 Q 7 L C Z x d W 9 0 O 0 R D I M O g I F Z l b m N l c i Z x d W 9 0 O y w m c X V v d D t E Q y B W Z W 5 j a W R v J n F 1 b 3 Q 7 L C Z x d W 9 0 O 1 B E R C Z x d W 9 0 O y w m c X V v d D t H Y X J h b n R p Y X M g Q X V 0 b y Z x d W 9 0 O y w m c X V v d D t Q T C B T c j E m c X V v d D s s J n F 1 b 3 Q 7 U E w g U 3 I y J n F 1 b 3 Q 7 L C Z x d W 9 0 O 1 B M I E 1 6 M S Z x d W 9 0 O y w m c X V v d D t Q T C B N e j I m c X V v d D s s J n F 1 b 3 Q 7 U E w g T X p C M S Z x d W 9 0 O y w m c X V v d D t Q T C B N e k I y J n F 1 b 3 Q 7 L C Z x d W 9 0 O 1 B M I E p y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F y Z 2 V 0 T m F t Z U N 1 c 3 R v b W l 6 Z W Q i I F Z h b H V l P S J s M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3 O W R k M m R h Y y 0 x Z W F j L T Q 5 O G I t Y T I 1 N C 0 w Z T A 1 Y j N h Z D k x M T E i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z d l 9 1 b m l k b 1 9 m a W R j c y A o M y k v Q X V 0 b 1 J l b W 9 2 Z W R D b 2 x 1 b W 5 z M S 5 7 R G F 0 Y S w w f S Z x d W 9 0 O y w m c X V v d D t T Z W N 0 a W 9 u M S 9 j c 3 Z f d W 5 p Z G 9 f Z m l k Y 3 M g K D M p L 0 F 1 d G 9 S Z W 1 v d m V k Q 2 9 s d W 1 u c z E u e 0 5 v b W U g Z G 8 g Q X J x d W l 2 b y w x f S Z x d W 9 0 O y w m c X V v d D t T Z W N 0 a W 9 u M S 9 j c 3 Z f d W 5 p Z G 9 f Z m l k Y 3 M g K D M p L 0 F 1 d G 9 S Z W 1 v d m V k Q 2 9 s d W 1 u c z E u e 0 Z 1 b m R v L D J 9 J n F 1 b 3 Q 7 L C Z x d W 9 0 O 1 N l Y 3 R p b 2 4 x L 2 N z d l 9 1 b m l k b 1 9 m a W R j c y A o M y k v Q X V 0 b 1 J l b W 9 2 Z W R D b 2 x 1 b W 5 z M S 5 7 Q 0 M s M 3 0 m c X V v d D s s J n F 1 b 3 Q 7 U 2 V j d G l v b j E v Y 3 N 2 X 3 V u a W R v X 2 Z p Z G N z I C g z K S 9 B d X R v U m V t b 3 Z l Z E N v b H V t b n M x L n t G d W 5 k b y B T b 2 J l c m F u b y w 0 f S Z x d W 9 0 O y w m c X V v d D t T Z W N 0 a W 9 u M S 9 j c 3 Z f d W 5 p Z G 9 f Z m l k Y 3 M g K D M p L 0 F 1 d G 9 S Z W 1 v d m V k Q 2 9 s d W 1 u c z E u e 1 J l b m R h I E Z p e G E s N X 0 m c X V v d D s s J n F 1 b 3 Q 7 U 2 V j d G l v b j E v Y 3 N 2 X 3 V u a W R v X 2 Z p Z G N z I C g z K S 9 B d X R v U m V t b 3 Z l Z E N v b H V t b n M x L n t D b 3 R h I G R l I E Z 1 b m R v L D Z 9 J n F 1 b 3 Q 7 L C Z x d W 9 0 O 1 N l Y 3 R p b 2 4 x L 2 N z d l 9 1 b m l k b 1 9 m a W R j c y A o M y k v Q X V 0 b 1 J l b W 9 2 Z W R D b 2 x 1 b W 5 z M S 5 7 R E M g V G 9 0 Y W w s N 3 0 m c X V v d D s s J n F 1 b 3 Q 7 U 2 V j d G l v b j E v Y 3 N 2 X 3 V u a W R v X 2 Z p Z G N z I C g z K S 9 B d X R v U m V t b 3 Z l Z E N v b H V t b n M x L n t E Q y D D o C B W Z W 5 j Z X I s O H 0 m c X V v d D s s J n F 1 b 3 Q 7 U 2 V j d G l v b j E v Y 3 N 2 X 3 V u a W R v X 2 Z p Z G N z I C g z K S 9 B d X R v U m V t b 3 Z l Z E N v b H V t b n M x L n t E Q y B W Z W 5 j a W R v L D l 9 J n F 1 b 3 Q 7 L C Z x d W 9 0 O 1 N l Y 3 R p b 2 4 x L 2 N z d l 9 1 b m l k b 1 9 m a W R j c y A o M y k v Q X V 0 b 1 J l b W 9 2 Z W R D b 2 x 1 b W 5 z M S 5 7 U E R E L D E w f S Z x d W 9 0 O y w m c X V v d D t T Z W N 0 a W 9 u M S 9 j c 3 Z f d W 5 p Z G 9 f Z m l k Y 3 M g K D M p L 0 F 1 d G 9 S Z W 1 v d m V k Q 2 9 s d W 1 u c z E u e 0 d h c m F u d G l h c y B B d X R v L D E x f S Z x d W 9 0 O y w m c X V v d D t T Z W N 0 a W 9 u M S 9 j c 3 Z f d W 5 p Z G 9 f Z m l k Y 3 M g K D M p L 0 F 1 d G 9 S Z W 1 v d m V k Q 2 9 s d W 1 u c z E u e 1 B M I F N y M S w x M n 0 m c X V v d D s s J n F 1 b 3 Q 7 U 2 V j d G l v b j E v Y 3 N 2 X 3 V u a W R v X 2 Z p Z G N z I C g z K S 9 B d X R v U m V t b 3 Z l Z E N v b H V t b n M x L n t Q T C B T c j I s M T N 9 J n F 1 b 3 Q 7 L C Z x d W 9 0 O 1 N l Y 3 R p b 2 4 x L 2 N z d l 9 1 b m l k b 1 9 m a W R j c y A o M y k v Q X V 0 b 1 J l b W 9 2 Z W R D b 2 x 1 b W 5 z M S 5 7 U E w g T X o x L D E 0 f S Z x d W 9 0 O y w m c X V v d D t T Z W N 0 a W 9 u M S 9 j c 3 Z f d W 5 p Z G 9 f Z m l k Y 3 M g K D M p L 0 F 1 d G 9 S Z W 1 v d m V k Q 2 9 s d W 1 u c z E u e 1 B M I E 1 6 M i w x N X 0 m c X V v d D s s J n F 1 b 3 Q 7 U 2 V j d G l v b j E v Y 3 N 2 X 3 V u a W R v X 2 Z p Z G N z I C g z K S 9 B d X R v U m V t b 3 Z l Z E N v b H V t b n M x L n t Q T C B N e k I x L D E 2 f S Z x d W 9 0 O y w m c X V v d D t T Z W N 0 a W 9 u M S 9 j c 3 Z f d W 5 p Z G 9 f Z m l k Y 3 M g K D M p L 0 F 1 d G 9 S Z W 1 v d m V k Q 2 9 s d W 1 u c z E u e 1 B M I E 1 6 Q j I s M T d 9 J n F 1 b 3 Q 7 L C Z x d W 9 0 O 1 N l Y 3 R p b 2 4 x L 2 N z d l 9 1 b m l k b 1 9 m a W R j c y A o M y k v Q X V 0 b 1 J l b W 9 2 Z W R D b 2 x 1 b W 5 z M S 5 7 U E w g S n I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j c 3 Z f d W 5 p Z G 9 f Z m l k Y 3 M g K D M p L 0 F 1 d G 9 S Z W 1 v d m V k Q 2 9 s d W 1 u c z E u e 0 R h d G E s M H 0 m c X V v d D s s J n F 1 b 3 Q 7 U 2 V j d G l v b j E v Y 3 N 2 X 3 V u a W R v X 2 Z p Z G N z I C g z K S 9 B d X R v U m V t b 3 Z l Z E N v b H V t b n M x L n t O b 2 1 l I G R v I E F y c X V p d m 8 s M X 0 m c X V v d D s s J n F 1 b 3 Q 7 U 2 V j d G l v b j E v Y 3 N 2 X 3 V u a W R v X 2 Z p Z G N z I C g z K S 9 B d X R v U m V t b 3 Z l Z E N v b H V t b n M x L n t G d W 5 k b y w y f S Z x d W 9 0 O y w m c X V v d D t T Z W N 0 a W 9 u M S 9 j c 3 Z f d W 5 p Z G 9 f Z m l k Y 3 M g K D M p L 0 F 1 d G 9 S Z W 1 v d m V k Q 2 9 s d W 1 u c z E u e 0 N D L D N 9 J n F 1 b 3 Q 7 L C Z x d W 9 0 O 1 N l Y 3 R p b 2 4 x L 2 N z d l 9 1 b m l k b 1 9 m a W R j c y A o M y k v Q X V 0 b 1 J l b W 9 2 Z W R D b 2 x 1 b W 5 z M S 5 7 R n V u Z G 8 g U 2 9 i Z X J h b m 8 s N H 0 m c X V v d D s s J n F 1 b 3 Q 7 U 2 V j d G l v b j E v Y 3 N 2 X 3 V u a W R v X 2 Z p Z G N z I C g z K S 9 B d X R v U m V t b 3 Z l Z E N v b H V t b n M x L n t S Z W 5 k Y S B G a X h h L D V 9 J n F 1 b 3 Q 7 L C Z x d W 9 0 O 1 N l Y 3 R p b 2 4 x L 2 N z d l 9 1 b m l k b 1 9 m a W R j c y A o M y k v Q X V 0 b 1 J l b W 9 2 Z W R D b 2 x 1 b W 5 z M S 5 7 Q 2 9 0 Y S B k Z S B G d W 5 k b y w 2 f S Z x d W 9 0 O y w m c X V v d D t T Z W N 0 a W 9 u M S 9 j c 3 Z f d W 5 p Z G 9 f Z m l k Y 3 M g K D M p L 0 F 1 d G 9 S Z W 1 v d m V k Q 2 9 s d W 1 u c z E u e 0 R D I F R v d G F s L D d 9 J n F 1 b 3 Q 7 L C Z x d W 9 0 O 1 N l Y 3 R p b 2 4 x L 2 N z d l 9 1 b m l k b 1 9 m a W R j c y A o M y k v Q X V 0 b 1 J l b W 9 2 Z W R D b 2 x 1 b W 5 z M S 5 7 R E M g w 6 A g V m V u Y 2 V y L D h 9 J n F 1 b 3 Q 7 L C Z x d W 9 0 O 1 N l Y 3 R p b 2 4 x L 2 N z d l 9 1 b m l k b 1 9 m a W R j c y A o M y k v Q X V 0 b 1 J l b W 9 2 Z W R D b 2 x 1 b W 5 z M S 5 7 R E M g V m V u Y 2 l k b y w 5 f S Z x d W 9 0 O y w m c X V v d D t T Z W N 0 a W 9 u M S 9 j c 3 Z f d W 5 p Z G 9 f Z m l k Y 3 M g K D M p L 0 F 1 d G 9 S Z W 1 v d m V k Q 2 9 s d W 1 u c z E u e 1 B E R C w x M H 0 m c X V v d D s s J n F 1 b 3 Q 7 U 2 V j d G l v b j E v Y 3 N 2 X 3 V u a W R v X 2 Z p Z G N z I C g z K S 9 B d X R v U m V t b 3 Z l Z E N v b H V t b n M x L n t H Y X J h b n R p Y X M g Q X V 0 b y w x M X 0 m c X V v d D s s J n F 1 b 3 Q 7 U 2 V j d G l v b j E v Y 3 N 2 X 3 V u a W R v X 2 Z p Z G N z I C g z K S 9 B d X R v U m V t b 3 Z l Z E N v b H V t b n M x L n t Q T C B T c j E s M T J 9 J n F 1 b 3 Q 7 L C Z x d W 9 0 O 1 N l Y 3 R p b 2 4 x L 2 N z d l 9 1 b m l k b 1 9 m a W R j c y A o M y k v Q X V 0 b 1 J l b W 9 2 Z W R D b 2 x 1 b W 5 z M S 5 7 U E w g U 3 I y L D E z f S Z x d W 9 0 O y w m c X V v d D t T Z W N 0 a W 9 u M S 9 j c 3 Z f d W 5 p Z G 9 f Z m l k Y 3 M g K D M p L 0 F 1 d G 9 S Z W 1 v d m V k Q 2 9 s d W 1 u c z E u e 1 B M I E 1 6 M S w x N H 0 m c X V v d D s s J n F 1 b 3 Q 7 U 2 V j d G l v b j E v Y 3 N 2 X 3 V u a W R v X 2 Z p Z G N z I C g z K S 9 B d X R v U m V t b 3 Z l Z E N v b H V t b n M x L n t Q T C B N e j I s M T V 9 J n F 1 b 3 Q 7 L C Z x d W 9 0 O 1 N l Y 3 R p b 2 4 x L 2 N z d l 9 1 b m l k b 1 9 m a W R j c y A o M y k v Q X V 0 b 1 J l b W 9 2 Z W R D b 2 x 1 b W 5 z M S 5 7 U E w g T X p C M S w x N n 0 m c X V v d D s s J n F 1 b 3 Q 7 U 2 V j d G l v b j E v Y 3 N 2 X 3 V u a W R v X 2 Z p Z G N z I C g z K S 9 B d X R v U m V t b 3 Z l Z E N v b H V t b n M x L n t Q T C B N e k I y L D E 3 f S Z x d W 9 0 O y w m c X V v d D t T Z W N 0 a W 9 u M S 9 j c 3 Z f d W 5 p Z G 9 f Z m l k Y 3 M g K D M p L 0 F 1 d G 9 S Z W 1 v d m V k Q 2 9 s d W 1 u c z E u e 1 B M I E p y L D E 4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F 1 d G 9 f b m 9 2 b 3 N f c G F y Y 2 V s Y X N f Y W d y d X B h Z G F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2 N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y 0 w O F Q y M j o y N z o 0 M C 4 3 M D E y N j E y W i I v P j x F b n R y e S B U e X B l P S J G a W x s Q 2 9 s d W 1 u V H l w Z X M i I F Z h b H V l P S J z Q 1 F Z R E F 3 P T 0 i L z 4 8 R W 5 0 c n k g V H l w Z T 0 i R m l s b E N v b H V t b k 5 h b W V z I i B W Y W x 1 Z T 0 i c 1 s m c X V v d D t k Y X R h X 3 Z l b m N p b W V u d G 8 m c X V v d D s s J n F 1 b 3 Q 7 b m 9 t Z V 9 m d W 5 k b y Z x d W 9 0 O y w m c X V v d D t 2 Y W x v c l 9 u b 2 1 p b m F s J n F 1 b 3 Q 7 L C Z x d W 9 0 O 3 Z h b G 9 y X 3 B y Z X N l b n R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1 N 2 V i Y j d j M C 1 j Y m Z k L T Q 5 N m I t O D k 4 Y S 0 1 Z G I y Y W Q y Z W Z j M j I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X V 0 b 1 9 u b 3 Z v c 1 9 w Y X J j Z W x h c 1 9 h Z 3 J 1 c G F k Y X M v Q X V 0 b 1 J l b W 9 2 Z W R D b 2 x 1 b W 5 z M S 5 7 Z G F 0 Y V 9 2 Z W 5 j a W 1 l b n R v L D B 9 J n F 1 b 3 Q 7 L C Z x d W 9 0 O 1 N l Y 3 R p b 2 4 x L 2 F 1 d G 9 f b m 9 2 b 3 N f c G F y Y 2 V s Y X N f Y W d y d X B h Z G F z L 0 F 1 d G 9 S Z W 1 v d m V k Q 2 9 s d W 1 u c z E u e 2 5 v b W V f Z n V u Z G 8 s M X 0 m c X V v d D s s J n F 1 b 3 Q 7 U 2 V j d G l v b j E v Y X V 0 b 1 9 u b 3 Z v c 1 9 w Y X J j Z W x h c 1 9 h Z 3 J 1 c G F k Y X M v Q X V 0 b 1 J l b W 9 2 Z W R D b 2 x 1 b W 5 z M S 5 7 d m F s b 3 J f b m 9 t a W 5 h b C w y f S Z x d W 9 0 O y w m c X V v d D t T Z W N 0 a W 9 u M S 9 h d X R v X 2 5 v d m 9 z X 3 B h c m N l b G F z X 2 F n c n V w Y W R h c y 9 B d X R v U m V t b 3 Z l Z E N v b H V t b n M x L n t 2 Y W x v c l 9 w c m V z Z W 5 0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h d X R v X 2 5 v d m 9 z X 3 B h c m N l b G F z X 2 F n c n V w Y W R h c y 9 B d X R v U m V t b 3 Z l Z E N v b H V t b n M x L n t k Y X R h X 3 Z l b m N p b W V u d G 8 s M H 0 m c X V v d D s s J n F 1 b 3 Q 7 U 2 V j d G l v b j E v Y X V 0 b 1 9 u b 3 Z v c 1 9 w Y X J j Z W x h c 1 9 h Z 3 J 1 c G F k Y X M v Q X V 0 b 1 J l b W 9 2 Z W R D b 2 x 1 b W 5 z M S 5 7 b m 9 t Z V 9 m d W 5 k b y w x f S Z x d W 9 0 O y w m c X V v d D t T Z W N 0 a W 9 u M S 9 h d X R v X 2 5 v d m 9 z X 3 B h c m N l b G F z X 2 F n c n V w Y W R h c y 9 B d X R v U m V t b 3 Z l Z E N v b H V t b n M x L n t 2 Y W x v c l 9 u b 2 1 p b m F s L D J 9 J n F 1 b 3 Q 7 L C Z x d W 9 0 O 1 N l Y 3 R p b 2 4 x L 2 F 1 d G 9 f b m 9 2 b 3 N f c G F y Y 2 V s Y X N f Y W d y d X B h Z G F z L 0 F 1 d G 9 S Z W 1 v d m V k Q 2 9 s d W 1 u c z E u e 3 Z h b G 9 y X 3 B y Z X N l b n R l L D N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H D p 8 O j b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Z X N 0 b 3 F 1 Z V 9 j b 2 5 z b 2 x p Z G F k b 1 9 B d X R v X 1 h f M j A y N S 0 x M C 0 z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c t M D h U M j I 6 M j c 6 N D U u N j Q 0 N j I 5 N 1 o i L z 4 8 R W 5 0 c n k g V H l w Z T 0 i R m l s b E N v b H V t b l R 5 c G V z I i B W Y W x 1 Z T 0 i c 0 J n a 0 d C Z 2 t H Q X d r R k J R V U V B d 0 1 E Q 1 F V R E J R V U U i L z 4 8 R W 5 0 c n k g V H l w Z T 0 i R m l s b E N v b H V t b k 5 h b W V z I i B W Y W x 1 Z T 0 i c 1 s m c X V v d D t m d W 5 k X 2 5 h b W U m c X V v d D s s J n F 1 b 3 Q 7 Z G F 0 Y V 9 i Y X N l J n F 1 b 3 Q 7 L C Z x d W 9 0 O 3 B y b 2 R 1 d G 8 m c X V v d D s s J n F 1 b 3 Q 7 Y 2 N 4 X 2 5 1 b W J l c i Z x d W 9 0 O y w m c X V v d D t j b 2 h v c n R f b W 9 u d G g m c X V v d D s s J n F 1 b 3 Q 7 Z m F p e G F f c G R k J n F 1 b 3 Q 7 L C Z x d W 9 0 O 2 F 0 c m F z b y Z x d W 9 0 O y w m c X V v d D t w c m 9 4 a W 1 v X 3 Z l b m N p b W V u d G 8 m c X V v d D s s J n F 1 b 3 Q 7 d m F s b 3 J f c G R k J n F 1 b 3 Q 7 L C Z x d W 9 0 O 3 Z h b G 9 y X 3 B y Z X N l b n R l J n F 1 b 3 Q 7 L C Z x d W 9 0 O 3 B t d C Z x d W 9 0 O y w m c X V v d D t 0 Y X h h J n F 1 b 3 Q 7 L C Z x d W 9 0 O 2 N v b n R f Y 2 N u J n F 1 b 3 Q 7 L C Z x d W 9 0 O 3 B h c m N l b G F z X 2 F i Z X J 0 Y X M m c X V v d D s s J n F 1 b 3 Q 7 c G F y Y 2 V s Y X N f d m V u Y 2 l k Y X M m c X V v d D s s J n F 1 b 3 Q 7 d W x 0 a W 1 v X 3 Z l b m N p b W V u d G 8 m c X V v d D s s J n F 1 b 3 Q 7 d m F s b 3 J f b m 9 t a W 5 h b C Z x d W 9 0 O y w m c X V v d D t h d H J h c 2 9 f Z G l m Z l 9 k Y X R h X 3 J l Z i Z x d W 9 0 O y w m c X V v d D t w Y X l t Z W 5 0 X 2 Z p b m F u Y 2 V k X 2 F t b 3 V u d C Z x d W 9 0 O y w m c X V v d D t j b 2 x s Y X R l c m F s X 3 Z h b H V l J n F 1 b 3 Q 7 L C Z x d W 9 0 O 2 l u a X R p Y W x f b H R 2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F y Z 2 V 0 T m F t Z U N 1 c 3 R v b W l 6 Z W Q i I F Z h b H V l P S J s M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y M T R k M T h i N y 1 l N G F k L T Q z M j U t O D E 5 O S 1 m M T I 4 M T Z h N W U 4 N D A i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z d G 9 x d W V f Y 2 9 u c 2 9 s a W R h Z G 9 f Q X V 0 b 1 9 Y X z I w M j U t M T A t M z E v Q X V 0 b 1 J l b W 9 2 Z W R D b 2 x 1 b W 5 z M S 5 7 Z n V u Z F 9 u Y W 1 l L D B 9 J n F 1 b 3 Q 7 L C Z x d W 9 0 O 1 N l Y 3 R p b 2 4 x L 2 V z d G 9 x d W V f Y 2 9 u c 2 9 s a W R h Z G 9 f Q X V 0 b 1 9 Y X z I w M j U t M T A t M z E v Q X V 0 b 1 J l b W 9 2 Z W R D b 2 x 1 b W 5 z M S 5 7 Z G F 0 Y V 9 i Y X N l L D F 9 J n F 1 b 3 Q 7 L C Z x d W 9 0 O 1 N l Y 3 R p b 2 4 x L 2 V z d G 9 x d W V f Y 2 9 u c 2 9 s a W R h Z G 9 f Q X V 0 b 1 9 Y X z I w M j U t M T A t M z E v Q X V 0 b 1 J l b W 9 2 Z W R D b 2 x 1 b W 5 z M S 5 7 c H J v Z H V 0 b y w y f S Z x d W 9 0 O y w m c X V v d D t T Z W N 0 a W 9 u M S 9 l c 3 R v c X V l X 2 N v b n N v b G l k Y W R v X 0 F 1 d G 9 f W F 8 y M D I 1 L T E w L T M x L 0 F 1 d G 9 S Z W 1 v d m V k Q 2 9 s d W 1 u c z E u e 2 N j e F 9 u d W 1 i Z X I s M 3 0 m c X V v d D s s J n F 1 b 3 Q 7 U 2 V j d G l v b j E v Z X N 0 b 3 F 1 Z V 9 j b 2 5 z b 2 x p Z G F k b 1 9 B d X R v X 1 h f M j A y N S 0 x M C 0 z M S 9 B d X R v U m V t b 3 Z l Z E N v b H V t b n M x L n t j b 2 h v c n R f b W 9 u d G g s N H 0 m c X V v d D s s J n F 1 b 3 Q 7 U 2 V j d G l v b j E v Z X N 0 b 3 F 1 Z V 9 j b 2 5 z b 2 x p Z G F k b 1 9 B d X R v X 1 h f M j A y N S 0 x M C 0 z M S 9 B d X R v U m V t b 3 Z l Z E N v b H V t b n M x L n t m Y W l 4 Y V 9 w Z G Q s N X 0 m c X V v d D s s J n F 1 b 3 Q 7 U 2 V j d G l v b j E v Z X N 0 b 3 F 1 Z V 9 j b 2 5 z b 2 x p Z G F k b 1 9 B d X R v X 1 h f M j A y N S 0 x M C 0 z M S 9 B d X R v U m V t b 3 Z l Z E N v b H V t b n M x L n t h d H J h c 2 8 s N n 0 m c X V v d D s s J n F 1 b 3 Q 7 U 2 V j d G l v b j E v Z X N 0 b 3 F 1 Z V 9 j b 2 5 z b 2 x p Z G F k b 1 9 B d X R v X 1 h f M j A y N S 0 x M C 0 z M S 9 B d X R v U m V t b 3 Z l Z E N v b H V t b n M x L n t w c m 9 4 a W 1 v X 3 Z l b m N p b W V u d G 8 s N 3 0 m c X V v d D s s J n F 1 b 3 Q 7 U 2 V j d G l v b j E v Z X N 0 b 3 F 1 Z V 9 j b 2 5 z b 2 x p Z G F k b 1 9 B d X R v X 1 h f M j A y N S 0 x M C 0 z M S 9 B d X R v U m V t b 3 Z l Z E N v b H V t b n M x L n t 2 Y W x v c l 9 w Z G Q s O H 0 m c X V v d D s s J n F 1 b 3 Q 7 U 2 V j d G l v b j E v Z X N 0 b 3 F 1 Z V 9 j b 2 5 z b 2 x p Z G F k b 1 9 B d X R v X 1 h f M j A y N S 0 x M C 0 z M S 9 B d X R v U m V t b 3 Z l Z E N v b H V t b n M x L n t 2 Y W x v c l 9 w c m V z Z W 5 0 Z S w 5 f S Z x d W 9 0 O y w m c X V v d D t T Z W N 0 a W 9 u M S 9 l c 3 R v c X V l X 2 N v b n N v b G l k Y W R v X 0 F 1 d G 9 f W F 8 y M D I 1 L T E w L T M x L 0 F 1 d G 9 S Z W 1 v d m V k Q 2 9 s d W 1 u c z E u e 3 B t d C w x M H 0 m c X V v d D s s J n F 1 b 3 Q 7 U 2 V j d G l v b j E v Z X N 0 b 3 F 1 Z V 9 j b 2 5 z b 2 x p Z G F k b 1 9 B d X R v X 1 h f M j A y N S 0 x M C 0 z M S 9 B d X R v U m V t b 3 Z l Z E N v b H V t b n M x L n t 0 Y X h h L D E x f S Z x d W 9 0 O y w m c X V v d D t T Z W N 0 a W 9 u M S 9 l c 3 R v c X V l X 2 N v b n N v b G l k Y W R v X 0 F 1 d G 9 f W F 8 y M D I 1 L T E w L T M x L 0 F 1 d G 9 S Z W 1 v d m V k Q 2 9 s d W 1 u c z E u e 2 N v b n R f Y 2 N u L D E y f S Z x d W 9 0 O y w m c X V v d D t T Z W N 0 a W 9 u M S 9 l c 3 R v c X V l X 2 N v b n N v b G l k Y W R v X 0 F 1 d G 9 f W F 8 y M D I 1 L T E w L T M x L 0 F 1 d G 9 S Z W 1 v d m V k Q 2 9 s d W 1 u c z E u e 3 B h c m N l b G F z X 2 F i Z X J 0 Y X M s M T N 9 J n F 1 b 3 Q 7 L C Z x d W 9 0 O 1 N l Y 3 R p b 2 4 x L 2 V z d G 9 x d W V f Y 2 9 u c 2 9 s a W R h Z G 9 f Q X V 0 b 1 9 Y X z I w M j U t M T A t M z E v Q X V 0 b 1 J l b W 9 2 Z W R D b 2 x 1 b W 5 z M S 5 7 c G F y Y 2 V s Y X N f d m V u Y 2 l k Y X M s M T R 9 J n F 1 b 3 Q 7 L C Z x d W 9 0 O 1 N l Y 3 R p b 2 4 x L 2 V z d G 9 x d W V f Y 2 9 u c 2 9 s a W R h Z G 9 f Q X V 0 b 1 9 Y X z I w M j U t M T A t M z E v Q X V 0 b 1 J l b W 9 2 Z W R D b 2 x 1 b W 5 z M S 5 7 d W x 0 a W 1 v X 3 Z l b m N p b W V u d G 8 s M T V 9 J n F 1 b 3 Q 7 L C Z x d W 9 0 O 1 N l Y 3 R p b 2 4 x L 2 V z d G 9 x d W V f Y 2 9 u c 2 9 s a W R h Z G 9 f Q X V 0 b 1 9 Y X z I w M j U t M T A t M z E v Q X V 0 b 1 J l b W 9 2 Z W R D b 2 x 1 b W 5 z M S 5 7 d m F s b 3 J f b m 9 t a W 5 h b C w x N n 0 m c X V v d D s s J n F 1 b 3 Q 7 U 2 V j d G l v b j E v Z X N 0 b 3 F 1 Z V 9 j b 2 5 z b 2 x p Z G F k b 1 9 B d X R v X 1 h f M j A y N S 0 x M C 0 z M S 9 B d X R v U m V t b 3 Z l Z E N v b H V t b n M x L n t h d H J h c 2 9 f Z G l m Z l 9 k Y X R h X 3 J l Z i w x N 3 0 m c X V v d D s s J n F 1 b 3 Q 7 U 2 V j d G l v b j E v Z X N 0 b 3 F 1 Z V 9 j b 2 5 z b 2 x p Z G F k b 1 9 B d X R v X 1 h f M j A y N S 0 x M C 0 z M S 9 B d X R v U m V t b 3 Z l Z E N v b H V t b n M x L n t w Y X l t Z W 5 0 X 2 Z p b m F u Y 2 V k X 2 F t b 3 V u d C w x O H 0 m c X V v d D s s J n F 1 b 3 Q 7 U 2 V j d G l v b j E v Z X N 0 b 3 F 1 Z V 9 j b 2 5 z b 2 x p Z G F k b 1 9 B d X R v X 1 h f M j A y N S 0 x M C 0 z M S 9 B d X R v U m V t b 3 Z l Z E N v b H V t b n M x L n t j b 2 x s Y X R l c m F s X 3 Z h b H V l L D E 5 f S Z x d W 9 0 O y w m c X V v d D t T Z W N 0 a W 9 u M S 9 l c 3 R v c X V l X 2 N v b n N v b G l k Y W R v X 0 F 1 d G 9 f W F 8 y M D I 1 L T E w L T M x L 0 F 1 d G 9 S Z W 1 v d m V k Q 2 9 s d W 1 u c z E u e 2 l u a X R p Y W x f b H R 2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Z X N 0 b 3 F 1 Z V 9 j b 2 5 z b 2 x p Z G F k b 1 9 B d X R v X 1 h f M j A y N S 0 x M C 0 z M S 9 B d X R v U m V t b 3 Z l Z E N v b H V t b n M x L n t m d W 5 k X 2 5 h b W U s M H 0 m c X V v d D s s J n F 1 b 3 Q 7 U 2 V j d G l v b j E v Z X N 0 b 3 F 1 Z V 9 j b 2 5 z b 2 x p Z G F k b 1 9 B d X R v X 1 h f M j A y N S 0 x M C 0 z M S 9 B d X R v U m V t b 3 Z l Z E N v b H V t b n M x L n t k Y X R h X 2 J h c 2 U s M X 0 m c X V v d D s s J n F 1 b 3 Q 7 U 2 V j d G l v b j E v Z X N 0 b 3 F 1 Z V 9 j b 2 5 z b 2 x p Z G F k b 1 9 B d X R v X 1 h f M j A y N S 0 x M C 0 z M S 9 B d X R v U m V t b 3 Z l Z E N v b H V t b n M x L n t w c m 9 k d X R v L D J 9 J n F 1 b 3 Q 7 L C Z x d W 9 0 O 1 N l Y 3 R p b 2 4 x L 2 V z d G 9 x d W V f Y 2 9 u c 2 9 s a W R h Z G 9 f Q X V 0 b 1 9 Y X z I w M j U t M T A t M z E v Q X V 0 b 1 J l b W 9 2 Z W R D b 2 x 1 b W 5 z M S 5 7 Y 2 N 4 X 2 5 1 b W J l c i w z f S Z x d W 9 0 O y w m c X V v d D t T Z W N 0 a W 9 u M S 9 l c 3 R v c X V l X 2 N v b n N v b G l k Y W R v X 0 F 1 d G 9 f W F 8 y M D I 1 L T E w L T M x L 0 F 1 d G 9 S Z W 1 v d m V k Q 2 9 s d W 1 u c z E u e 2 N v a G 9 y d F 9 t b 2 5 0 a C w 0 f S Z x d W 9 0 O y w m c X V v d D t T Z W N 0 a W 9 u M S 9 l c 3 R v c X V l X 2 N v b n N v b G l k Y W R v X 0 F 1 d G 9 f W F 8 y M D I 1 L T E w L T M x L 0 F 1 d G 9 S Z W 1 v d m V k Q 2 9 s d W 1 u c z E u e 2 Z h a X h h X 3 B k Z C w 1 f S Z x d W 9 0 O y w m c X V v d D t T Z W N 0 a W 9 u M S 9 l c 3 R v c X V l X 2 N v b n N v b G l k Y W R v X 0 F 1 d G 9 f W F 8 y M D I 1 L T E w L T M x L 0 F 1 d G 9 S Z W 1 v d m V k Q 2 9 s d W 1 u c z E u e 2 F 0 c m F z b y w 2 f S Z x d W 9 0 O y w m c X V v d D t T Z W N 0 a W 9 u M S 9 l c 3 R v c X V l X 2 N v b n N v b G l k Y W R v X 0 F 1 d G 9 f W F 8 y M D I 1 L T E w L T M x L 0 F 1 d G 9 S Z W 1 v d m V k Q 2 9 s d W 1 u c z E u e 3 B y b 3 h p b W 9 f d m V u Y 2 l t Z W 5 0 b y w 3 f S Z x d W 9 0 O y w m c X V v d D t T Z W N 0 a W 9 u M S 9 l c 3 R v c X V l X 2 N v b n N v b G l k Y W R v X 0 F 1 d G 9 f W F 8 y M D I 1 L T E w L T M x L 0 F 1 d G 9 S Z W 1 v d m V k Q 2 9 s d W 1 u c z E u e 3 Z h b G 9 y X 3 B k Z C w 4 f S Z x d W 9 0 O y w m c X V v d D t T Z W N 0 a W 9 u M S 9 l c 3 R v c X V l X 2 N v b n N v b G l k Y W R v X 0 F 1 d G 9 f W F 8 y M D I 1 L T E w L T M x L 0 F 1 d G 9 S Z W 1 v d m V k Q 2 9 s d W 1 u c z E u e 3 Z h b G 9 y X 3 B y Z X N l b n R l L D l 9 J n F 1 b 3 Q 7 L C Z x d W 9 0 O 1 N l Y 3 R p b 2 4 x L 2 V z d G 9 x d W V f Y 2 9 u c 2 9 s a W R h Z G 9 f Q X V 0 b 1 9 Y X z I w M j U t M T A t M z E v Q X V 0 b 1 J l b W 9 2 Z W R D b 2 x 1 b W 5 z M S 5 7 c G 1 0 L D E w f S Z x d W 9 0 O y w m c X V v d D t T Z W N 0 a W 9 u M S 9 l c 3 R v c X V l X 2 N v b n N v b G l k Y W R v X 0 F 1 d G 9 f W F 8 y M D I 1 L T E w L T M x L 0 F 1 d G 9 S Z W 1 v d m V k Q 2 9 s d W 1 u c z E u e 3 R h e G E s M T F 9 J n F 1 b 3 Q 7 L C Z x d W 9 0 O 1 N l Y 3 R p b 2 4 x L 2 V z d G 9 x d W V f Y 2 9 u c 2 9 s a W R h Z G 9 f Q X V 0 b 1 9 Y X z I w M j U t M T A t M z E v Q X V 0 b 1 J l b W 9 2 Z W R D b 2 x 1 b W 5 z M S 5 7 Y 2 9 u d F 9 j Y 2 4 s M T J 9 J n F 1 b 3 Q 7 L C Z x d W 9 0 O 1 N l Y 3 R p b 2 4 x L 2 V z d G 9 x d W V f Y 2 9 u c 2 9 s a W R h Z G 9 f Q X V 0 b 1 9 Y X z I w M j U t M T A t M z E v Q X V 0 b 1 J l b W 9 2 Z W R D b 2 x 1 b W 5 z M S 5 7 c G F y Y 2 V s Y X N f Y W J l c n R h c y w x M 3 0 m c X V v d D s s J n F 1 b 3 Q 7 U 2 V j d G l v b j E v Z X N 0 b 3 F 1 Z V 9 j b 2 5 z b 2 x p Z G F k b 1 9 B d X R v X 1 h f M j A y N S 0 x M C 0 z M S 9 B d X R v U m V t b 3 Z l Z E N v b H V t b n M x L n t w Y X J j Z W x h c 1 9 2 Z W 5 j a W R h c y w x N H 0 m c X V v d D s s J n F 1 b 3 Q 7 U 2 V j d G l v b j E v Z X N 0 b 3 F 1 Z V 9 j b 2 5 z b 2 x p Z G F k b 1 9 B d X R v X 1 h f M j A y N S 0 x M C 0 z M S 9 B d X R v U m V t b 3 Z l Z E N v b H V t b n M x L n t 1 b H R p b W 9 f d m V u Y 2 l t Z W 5 0 b y w x N X 0 m c X V v d D s s J n F 1 b 3 Q 7 U 2 V j d G l v b j E v Z X N 0 b 3 F 1 Z V 9 j b 2 5 z b 2 x p Z G F k b 1 9 B d X R v X 1 h f M j A y N S 0 x M C 0 z M S 9 B d X R v U m V t b 3 Z l Z E N v b H V t b n M x L n t 2 Y W x v c l 9 u b 2 1 p b m F s L D E 2 f S Z x d W 9 0 O y w m c X V v d D t T Z W N 0 a W 9 u M S 9 l c 3 R v c X V l X 2 N v b n N v b G l k Y W R v X 0 F 1 d G 9 f W F 8 y M D I 1 L T E w L T M x L 0 F 1 d G 9 S Z W 1 v d m V k Q 2 9 s d W 1 u c z E u e 2 F 0 c m F z b 1 9 k a W Z m X 2 R h d G F f c m V m L D E 3 f S Z x d W 9 0 O y w m c X V v d D t T Z W N 0 a W 9 u M S 9 l c 3 R v c X V l X 2 N v b n N v b G l k Y W R v X 0 F 1 d G 9 f W F 8 y M D I 1 L T E w L T M x L 0 F 1 d G 9 S Z W 1 v d m V k Q 2 9 s d W 1 u c z E u e 3 B h e W 1 l b n R f Z m l u Y W 5 j Z W R f Y W 1 v d W 5 0 L D E 4 f S Z x d W 9 0 O y w m c X V v d D t T Z W N 0 a W 9 u M S 9 l c 3 R v c X V l X 2 N v b n N v b G l k Y W R v X 0 F 1 d G 9 f W F 8 y M D I 1 L T E w L T M x L 0 F 1 d G 9 S Z W 1 v d m V k Q 2 9 s d W 1 u c z E u e 2 N v b G x h d G V y Y W x f d m F s d W U s M T l 9 J n F 1 b 3 Q 7 L C Z x d W 9 0 O 1 N l Y 3 R p b 2 4 x L 2 V z d G 9 x d W V f Y 2 9 u c 2 9 s a W R h Z G 9 f Q X V 0 b 1 9 Y X z I w M j U t M T A t M z E v Q X V 0 b 1 J l b W 9 2 Z W R D b 2 x 1 b W 5 z M S 5 7 a W 5 p d G l h b F 9 s d H Y s M j B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H D p 8 O j b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G F y Y 2 V s Y X N f Q X V 0 b 1 9 Y X z I w M j U t M T A t M z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3 L T A 4 V D I y O j I 3 O j Q z L j U 5 O T g y M T l a I i 8 + P E V u d H J 5 I F R 5 c G U 9 I k Z p b G x D b 2 x 1 b W 5 U e X B l c y I g V m F s d W U 9 I n N C Z 2 t K Q l F V R i I v P j x F b n R y e S B U e X B l P S J G a W x s Q 2 9 s d W 1 u T m F t Z X M i I F Z h b H V l P S J z W y Z x d W 9 0 O 2 Z 1 b m R f b m F t Z S Z x d W 9 0 O y w m c X V v d D t k Y X R h X 2 J h c 2 U m c X V v d D s s J n F 1 b 3 Q 7 Z G F 0 Y V 9 2 Z W 5 j a W 1 l b n R v X 2 F q d X N 0 Y W R h J n F 1 b 3 Q 7 L C Z x d W 9 0 O 3 Z h b G 9 y X 3 B k Z C Z x d W 9 0 O y w m c X V v d D t 2 Y W x v c l 9 w c m V z Z W 5 0 Z S Z x d W 9 0 O y w m c X V v d D t 2 Y W x v c l 9 u b 2 1 p b m F s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F y Z 2 V 0 T m F t Z U N 1 c 3 R v b W l 6 Z W Q i I F Z h b H V l P S J s M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5 N G U 3 O G Y w O C 0 0 Z m R i L T Q 2 N j g t Y j Z j M S 0 3 Y j Y w Y j Y 5 M T k 1 Z D I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F y Y 2 V s Y X N f Q X V 0 b 1 9 Y X z I w M j U t M T A t M z E v Q X V 0 b 1 J l b W 9 2 Z W R D b 2 x 1 b W 5 z M S 5 7 Z n V u Z F 9 u Y W 1 l L D B 9 J n F 1 b 3 Q 7 L C Z x d W 9 0 O 1 N l Y 3 R p b 2 4 x L 3 B h c m N l b G F z X 0 F 1 d G 9 f W F 8 y M D I 1 L T E w L T M x L 0 F 1 d G 9 S Z W 1 v d m V k Q 2 9 s d W 1 u c z E u e 2 R h d G F f Y m F z Z S w x f S Z x d W 9 0 O y w m c X V v d D t T Z W N 0 a W 9 u M S 9 w Y X J j Z W x h c 1 9 B d X R v X 1 h f M j A y N S 0 x M C 0 z M S 9 B d X R v U m V t b 3 Z l Z E N v b H V t b n M x L n t k Y X R h X 3 Z l b m N p b W V u d G 9 f Y W p 1 c 3 R h Z G E s M n 0 m c X V v d D s s J n F 1 b 3 Q 7 U 2 V j d G l v b j E v c G F y Y 2 V s Y X N f Q X V 0 b 1 9 Y X z I w M j U t M T A t M z E v Q X V 0 b 1 J l b W 9 2 Z W R D b 2 x 1 b W 5 z M S 5 7 d m F s b 3 J f c G R k L D N 9 J n F 1 b 3 Q 7 L C Z x d W 9 0 O 1 N l Y 3 R p b 2 4 x L 3 B h c m N l b G F z X 0 F 1 d G 9 f W F 8 y M D I 1 L T E w L T M x L 0 F 1 d G 9 S Z W 1 v d m V k Q 2 9 s d W 1 u c z E u e 3 Z h b G 9 y X 3 B y Z X N l b n R l L D R 9 J n F 1 b 3 Q 7 L C Z x d W 9 0 O 1 N l Y 3 R p b 2 4 x L 3 B h c m N l b G F z X 0 F 1 d G 9 f W F 8 y M D I 1 L T E w L T M x L 0 F 1 d G 9 S Z W 1 v d m V k Q 2 9 s d W 1 u c z E u e 3 Z h b G 9 y X 2 5 v b W l u Y W w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c G F y Y 2 V s Y X N f Q X V 0 b 1 9 Y X z I w M j U t M T A t M z E v Q X V 0 b 1 J l b W 9 2 Z W R D b 2 x 1 b W 5 z M S 5 7 Z n V u Z F 9 u Y W 1 l L D B 9 J n F 1 b 3 Q 7 L C Z x d W 9 0 O 1 N l Y 3 R p b 2 4 x L 3 B h c m N l b G F z X 0 F 1 d G 9 f W F 8 y M D I 1 L T E w L T M x L 0 F 1 d G 9 S Z W 1 v d m V k Q 2 9 s d W 1 u c z E u e 2 R h d G F f Y m F z Z S w x f S Z x d W 9 0 O y w m c X V v d D t T Z W N 0 a W 9 u M S 9 w Y X J j Z W x h c 1 9 B d X R v X 1 h f M j A y N S 0 x M C 0 z M S 9 B d X R v U m V t b 3 Z l Z E N v b H V t b n M x L n t k Y X R h X 3 Z l b m N p b W V u d G 9 f Y W p 1 c 3 R h Z G E s M n 0 m c X V v d D s s J n F 1 b 3 Q 7 U 2 V j d G l v b j E v c G F y Y 2 V s Y X N f Q X V 0 b 1 9 Y X z I w M j U t M T A t M z E v Q X V 0 b 1 J l b W 9 2 Z W R D b 2 x 1 b W 5 z M S 5 7 d m F s b 3 J f c G R k L D N 9 J n F 1 b 3 Q 7 L C Z x d W 9 0 O 1 N l Y 3 R p b 2 4 x L 3 B h c m N l b G F z X 0 F 1 d G 9 f W F 8 y M D I 1 L T E w L T M x L 0 F 1 d G 9 S Z W 1 v d m V k Q 2 9 s d W 1 u c z E u e 3 Z h b G 9 y X 3 B y Z X N l b n R l L D R 9 J n F 1 b 3 Q 7 L C Z x d W 9 0 O 1 N l Y 3 R p b 2 4 x L 3 B h c m N l b G F z X 0 F 1 d G 9 f W F 8 y M D I 1 L T E w L T M x L 0 F 1 d G 9 S Z W 1 v d m V k Q 2 9 s d W 1 u c z E u e 3 Z h b G 9 y X 2 5 v b W l u Y W w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c O n w 6 N v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j c 3 Z f d W 5 p Z G 9 f Z m l k Y 3 M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N z d l 9 1 b m l k b 1 9 m a W R j c y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c 3 Z f d W 5 p Z G 9 f Z m l k Y 3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c 3 Z f d W 5 p Z G 9 f Z m l k Y 3 M l M j A o M i k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N z d l 9 1 b m l k b 1 9 m a W R j c y U y M C g y K S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c 3 Z f d W 5 p Z G 9 f Z m l k Y 3 M l M j A o M i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c 3 Z f d W 5 p Z G 9 f Z m l k Y 3 M l M j A o M y k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N z d l 9 1 b m l k b 1 9 m a W R j c y U y M C g z K S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d X R v X 2 5 v d m 9 z X 3 B h c m N l b G F z X 2 F n c n V w Y W R h c y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Y X V 0 b 1 9 u b 3 Z v c 1 9 w Y X J j Z W x h c 1 9 h Z 3 J 1 c G F k Y X M v Q 2 F i Z S V D M y V B N 2 F s a G 9 z J T I w U H J v b W 9 2 a W R v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Y X V 0 b 1 9 u b 3 Z v c 1 9 w Y X J j Z W x h c 1 9 h Z 3 J 1 c G F k Y X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d X R v X 2 5 v d m 9 z X 3 B h c m N l b G F z X 2 F n c n V w Y W R h c y 9 M a W 5 o Y X M l M j B G a W x 0 c m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V z d G 9 x d W V f Y 2 9 u c 2 9 s a W R h Z G 9 f Q X V 0 b 1 9 Y X z I w M j U t M T A t M z E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V z d G 9 x d W V f Y 2 9 u c 2 9 s a W R h Z G 9 f Q X V 0 b 1 9 Y X z I w M j U t M T A t M z E v Q 2 F i Z S V D M y V B N 2 F s a G 9 z J T I w U H J v b W 9 2 a W R v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X N 0 b 3 F 1 Z V 9 j b 2 5 z b 2 x p Z G F k b 1 9 B d X R v X 1 h f M j A y N S 0 x M C 0 z M S 9 B c n F 1 a X Z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c 3 R v c X V l X 2 N v b n N v b G l k Y W R v X 0 F 1 d G 9 f W F 8 y M D I 1 L T E w L T M x L 1 R p c G 8 l M j B B b H R l c m F k b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B h c m N l b G F z X 0 F 1 d G 9 f W F 8 y M D I 1 L T E w L T M x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w Y X J j Z W x h c 1 9 B d X R v X 1 h f M j A y N S 0 x M C 0 z M S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w Y X J j Z W x h c 1 9 B d X R v X 1 h f M j A y N S 0 x M C 0 z M S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B h c m N l b G F z X 0 F 1 d G 9 f W F 8 y M D I 1 L T E w L T M x L 0 F y c X V p d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B h c m N l b G F z X 0 F 1 d G 9 f W F 8 y M D I 1 L T E w L T M x L 0 N v b H V u Y X M l M j B S Z W 1 v d m l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N z d l 9 1 b m l k b 1 9 m a W R j c y U y M C g z K S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N z d l 9 1 b m l k b 1 9 m a W R j c y U y M C g z K S 9 M a W 5 o Y X M l M j B G a W x 0 c m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N z d l 9 1 b m l k b 1 9 m a W R j c y U y M C g z K S 9 D b 2 x 1 b m F z J T I w U m V t b 3 Z p Z G F z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7 T + l N G W X J R 6 c f 0 L m a V A e f A A A A A A I A A A A A A B B m A A A A A Q A A I A A A A I I 8 L w X W V 5 / z i q u C / o N 5 B 8 I z b S 1 z J 2 o 0 1 X R D q O E v + t i f A A A A A A 6 A A A A A A g A A I A A A A H P W s 9 l 9 6 z D L m 0 P r Q M z C U f a x 1 g g r 1 q 6 6 Z j l t z C P d F P Y s U A A A A H D S h H e n M E v 1 7 2 H h D Z G 6 v P F a d 0 d 0 8 K M Q E B W M H L c u j X w F N 6 q i f v 9 F C u + u N E u C t g f A 9 c M c u k n O Z h c B 6 r / v 5 k 8 L p 7 4 j x O y v + T n 4 F c K t a f 8 h C t k r Q A A A A B n i U t w F j P j 9 B k M U J 1 P g H 3 W C h B W W 7 J V Z U M l R a S d R h Q 1 H f s v x p r i s 8 9 Q 6 b O M L b l 5 Y D Q l 3 i R Y m 9 J / R 7 u 7 m v v H N D D 0 = < / D a t a M a s h u p > 
</file>

<file path=customXml/itemProps1.xml><?xml version="1.0" encoding="utf-8"?>
<ds:datastoreItem xmlns:ds="http://schemas.openxmlformats.org/officeDocument/2006/customXml" ds:itemID="{77BEDCDB-34F7-41E8-B3DC-86A3A2F1DA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</vt:i4>
      </vt:variant>
    </vt:vector>
  </HeadingPairs>
  <TitlesOfParts>
    <vt:vector size="8" baseType="lpstr">
      <vt:lpstr>Menu</vt:lpstr>
      <vt:lpstr>Glossário</vt:lpstr>
      <vt:lpstr>Dados Cadastrais</vt:lpstr>
      <vt:lpstr>Características do Fundo</vt:lpstr>
      <vt:lpstr>Aging</vt:lpstr>
      <vt:lpstr>Monitoramento de Indicadores</vt:lpstr>
      <vt:lpstr>Métricas Gerais</vt:lpstr>
      <vt:lpstr>data_ref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Franco</dc:creator>
  <cp:lastModifiedBy>Guilherme Souza</cp:lastModifiedBy>
  <cp:lastPrinted>2025-06-20T18:30:18Z</cp:lastPrinted>
  <dcterms:created xsi:type="dcterms:W3CDTF">2025-05-20T13:09:31Z</dcterms:created>
  <dcterms:modified xsi:type="dcterms:W3CDTF">2026-07-17T17:11:33Z</dcterms:modified>
</cp:coreProperties>
</file>