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202300"/>
  <mc:AlternateContent xmlns:mc="http://schemas.openxmlformats.org/markup-compatibility/2006">
    <mc:Choice Requires="x15">
      <x15ac:absPath xmlns:x15ac="http://schemas.microsoft.com/office/spreadsheetml/2010/11/ac" url="C:\Users\shirlei.silva_credit\Creditas Dropbox\Shirlei Silva\Creditas IR\21. Results Release\2025-Q2\"/>
    </mc:Choice>
  </mc:AlternateContent>
  <xr:revisionPtr revIDLastSave="0" documentId="13_ncr:1_{5F10FFD7-D780-4F2B-B713-5718BF1E66E5}" xr6:coauthVersionLast="47" xr6:coauthVersionMax="47" xr10:uidLastSave="{00000000-0000-0000-0000-000000000000}"/>
  <bookViews>
    <workbookView xWindow="-110" yWindow="-110" windowWidth="19420" windowHeight="10300" xr2:uid="{C834D423-258E-4E15-91F5-5A7EECE74CD0}"/>
  </bookViews>
  <sheets>
    <sheet name="Historical financials" sheetId="1" r:id="rId1"/>
    <sheet name="Definitions" sheetId="2" r:id="rId2"/>
  </sheets>
  <definedNames>
    <definedName name="____tab1" localSheetId="1">#REF!</definedName>
    <definedName name="____tab1">#REF!</definedName>
    <definedName name="____tab10" localSheetId="1">#REF!</definedName>
    <definedName name="____tab10">#REF!</definedName>
    <definedName name="____tab2" localSheetId="1">#REF!</definedName>
    <definedName name="____tab2">#REF!</definedName>
    <definedName name="____tab3">#REF!</definedName>
    <definedName name="____tab4">#REF!</definedName>
    <definedName name="____tab6">#REF!</definedName>
    <definedName name="____tab7">#REF!</definedName>
    <definedName name="____tab8">#REF!</definedName>
    <definedName name="____tab9">#REF!</definedName>
    <definedName name="___tab1">#REF!</definedName>
    <definedName name="___tab10">#REF!</definedName>
    <definedName name="___tab2">#REF!</definedName>
    <definedName name="___tab3">#REF!</definedName>
    <definedName name="___tab4">#REF!</definedName>
    <definedName name="___tab5">#REF!</definedName>
    <definedName name="___tab6">#REF!</definedName>
    <definedName name="___tab7">#REF!</definedName>
    <definedName name="___tab8">#REF!</definedName>
    <definedName name="___tab9">#REF!</definedName>
    <definedName name="__tab1">#REF!</definedName>
    <definedName name="__tab10">#REF!</definedName>
    <definedName name="__tab2">#REF!</definedName>
    <definedName name="__tab3">#REF!</definedName>
    <definedName name="__tab4">#REF!</definedName>
    <definedName name="__tab5">#REF!</definedName>
    <definedName name="__tab6">#REF!</definedName>
    <definedName name="__tab7">#REF!</definedName>
    <definedName name="__tab8">#REF!</definedName>
    <definedName name="__tab9">#REF!</definedName>
    <definedName name="_IV400000" localSheetId="1">#REF!</definedName>
    <definedName name="_IV400000">#REF!</definedName>
    <definedName name="_Regression_Int" hidden="1">1</definedName>
    <definedName name="_tab1" localSheetId="1">#REF!</definedName>
    <definedName name="_tab1">#REF!</definedName>
    <definedName name="_tab10" localSheetId="1">#REF!</definedName>
    <definedName name="_tab10">#REF!</definedName>
    <definedName name="_tab2" localSheetId="1">#REF!</definedName>
    <definedName name="_tab2">#REF!</definedName>
    <definedName name="_tab3">#REF!</definedName>
    <definedName name="_tab4">#REF!</definedName>
    <definedName name="_tab5">#REF!</definedName>
    <definedName name="_tab6">#REF!</definedName>
    <definedName name="_tab7">#REF!</definedName>
    <definedName name="_tab8">#REF!</definedName>
    <definedName name="_tab9">#REF!</definedName>
    <definedName name="a">#REF!</definedName>
    <definedName name="accrual">#REF!</definedName>
    <definedName name="Agente_Fiduciario">#REF!</definedName>
    <definedName name="asdf">#REF!</definedName>
    <definedName name="Ativo_C_Aplicacoes">#REF!</definedName>
    <definedName name="Ativo_C_Creditos">#REF!</definedName>
    <definedName name="Ativo_C_Disponibilidades">#REF!</definedName>
    <definedName name="Ativo_C_Outros">#REF!</definedName>
    <definedName name="Ativo_NC_Aplicacoes">#REF!</definedName>
    <definedName name="Ativo_NC_Creditos">#REF!</definedName>
    <definedName name="Ativo_NC_Outros">#REF!</definedName>
    <definedName name="Base">#REF!</definedName>
    <definedName name="bk">#REF!</definedName>
    <definedName name="bk_new">#REF!</definedName>
    <definedName name="Caixa">#REF!</definedName>
    <definedName name="Cargo_Diretor_Responsavel">#REF!</definedName>
    <definedName name="Cargos">#REF!</definedName>
    <definedName name="cc">#REF!</definedName>
    <definedName name="CDI_Mensal" localSheetId="1">OFFSET(#REF!,0,1,1,#REF!)</definedName>
    <definedName name="CDI_Mensal">OFFSET(#REF!,0,1,1,#REF!)</definedName>
    <definedName name="Cliente" localSheetId="1">#REF!</definedName>
    <definedName name="Cliente">#REF!</definedName>
    <definedName name="CNPJ_Agencia_Classificadora" localSheetId="1">#REF!</definedName>
    <definedName name="CNPJ_Agencia_Classificadora">#REF!</definedName>
    <definedName name="CNPJ_AgenteFiduciario" localSheetId="1">#REF!</definedName>
    <definedName name="CNPJ_AgenteFiduciario">#REF!</definedName>
    <definedName name="CNPJ_Custodiante">#REF!</definedName>
    <definedName name="CNPJ_Securitizadora">#REF!</definedName>
    <definedName name="Codigo_Identificacao_Certificado">#REF!</definedName>
    <definedName name="Collateral" localSheetId="1">OFFSET(#REF!,1,0,#REF!,1)</definedName>
    <definedName name="Collateral">OFFSET(#REF!,1,0,#REF!,1)</definedName>
    <definedName name="Cosif_Todo" localSheetId="1">#REF!</definedName>
    <definedName name="Cosif_Todo">#REF!</definedName>
    <definedName name="Custodiante" localSheetId="1">#REF!</definedName>
    <definedName name="Custodiante">#REF!</definedName>
    <definedName name="CV_Inadimplentes_121a150Dias" localSheetId="1">#REF!</definedName>
    <definedName name="CV_Inadimplentes_121a150Dias">#REF!</definedName>
    <definedName name="CV_Inadimplentes_151a180Dias">#REF!</definedName>
    <definedName name="CV_Inadimplentes_31a60Dias">#REF!</definedName>
    <definedName name="CV_Inadimplentes_61a90Dias">#REF!</definedName>
    <definedName name="CV_Inadimplentes_91a120Dias">#REF!</definedName>
    <definedName name="CV_Inadimplentes_Acima180Dias">#REF!</definedName>
    <definedName name="CV_Inadimplentes_Ate30Dias">#REF!</definedName>
    <definedName name="CV_Pagos_Antecipadamente_121a150Dias">#REF!</definedName>
    <definedName name="CV_Pagos_Antecipadamente_151a180Dias">#REF!</definedName>
    <definedName name="CV_Pagos_Antecipadamente_31a60Dias">#REF!</definedName>
    <definedName name="CV_Pagos_Antecipadamente_61a90Dias">#REF!</definedName>
    <definedName name="CV_Pagos_Antecipadamente_91a120Dias">#REF!</definedName>
    <definedName name="CV_Pagos_Antecipadamente_Antes180Dias">#REF!</definedName>
    <definedName name="CV_Pagos_Antecipadamente_Ate30Dias">#REF!</definedName>
    <definedName name="CV_Prazo_121a150Dias">#REF!</definedName>
    <definedName name="CV_Prazo_151a180Dias">#REF!</definedName>
    <definedName name="CV_Prazo_31a60Dias">#REF!</definedName>
    <definedName name="CV_Prazo_61a90Dias">#REF!</definedName>
    <definedName name="CV_Prazo_91a120Dias">#REF!</definedName>
    <definedName name="CV_Prazo_Acima180Dias">#REF!</definedName>
    <definedName name="CV_Prazo_Ate30Dias">#REF!</definedName>
    <definedName name="Data_Competencia">#REF!</definedName>
    <definedName name="Data_Emissao">#REF!</definedName>
    <definedName name="Data_LTV">#REF!</definedName>
    <definedName name="Descontos">#REF!</definedName>
    <definedName name="DIASÚTEIS">#REF!</definedName>
    <definedName name="Diretor_Responsável">#REF!</definedName>
    <definedName name="DtVcto">#REF!</definedName>
    <definedName name="EmissãoNF">#REF!</definedName>
    <definedName name="ês">#REF!</definedName>
    <definedName name="EstRecLiq">#REF!</definedName>
    <definedName name="F">#REF!</definedName>
    <definedName name="Feriados">#REF!</definedName>
    <definedName name="Forma_Calculo_Duration">#REF!</definedName>
    <definedName name="IGP">#REF!</definedName>
    <definedName name="IGPM">#REF!</definedName>
    <definedName name="Indice_LTV">#REF!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43839.5434606482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unho11" localSheetId="1">#REF!</definedName>
    <definedName name="Junho11">#REF!</definedName>
    <definedName name="maio">#REF!</definedName>
    <definedName name="maturity2">#REF!</definedName>
    <definedName name="mes">#REF!</definedName>
    <definedName name="mês">#REF!</definedName>
    <definedName name="Mezz" localSheetId="1">OFFSET(#REF!,0,1,1,#REF!)</definedName>
    <definedName name="Mezz">OFFSET(#REF!,0,1,1,#REF!)</definedName>
    <definedName name="MF_Amortizcao_Senior" localSheetId="1">#REF!</definedName>
    <definedName name="MF_Amortizcao_Senior">#REF!</definedName>
    <definedName name="MF_Descricao_Outros" localSheetId="1">#REF!</definedName>
    <definedName name="MF_Descricao_Outros">#REF!</definedName>
    <definedName name="MF_Juros_Senior" localSheetId="1">#REF!</definedName>
    <definedName name="MF_Juros_Senior">#REF!</definedName>
    <definedName name="MF_Outros">#REF!</definedName>
    <definedName name="MF_Outros_Pgtos_Receb">#REF!</definedName>
    <definedName name="MF_Pgtos_Contratuais">#REF!</definedName>
    <definedName name="MF_Pgtos_Despesas_Comissoes">#REF!</definedName>
    <definedName name="MF_Suf_Insuf_Caixa">#REF!</definedName>
    <definedName name="MF_Total_Recebimentos">#REF!</definedName>
    <definedName name="MF_Valor_Fundo_Despesa">#REF!</definedName>
    <definedName name="MF_Valor_Fundo_Reforço">#REF!</definedName>
    <definedName name="MF_Valor_Securitizadora">#REF!</definedName>
    <definedName name="Mon_Rev" localSheetId="1">OFFSET(#REF!,0,1,1,#REF!)</definedName>
    <definedName name="Mon_Rev">OFFSET(#REF!,0,1,1,#REF!)</definedName>
    <definedName name="Mon_Rev_Cum">OFFSET(#REF!,0,1,1,#REF!)</definedName>
    <definedName name="Mon_Rev_Cum_CDI">OFFSET(#REF!,0,1,1,#REF!)</definedName>
    <definedName name="Nome_Securitizadora" localSheetId="1">#REF!</definedName>
    <definedName name="Nome_Securitizadora">#REF!</definedName>
    <definedName name="Numero_Emissao" localSheetId="1">#REF!</definedName>
    <definedName name="Numero_Emissao">#REF!</definedName>
    <definedName name="origem" localSheetId="1">#REF!</definedName>
    <definedName name="origem">#REF!</definedName>
    <definedName name="Outros_Segmentos_Creditos">#REF!</definedName>
    <definedName name="Passivo_C_Outros">#REF!</definedName>
    <definedName name="Passivo_C_ValoresMobiliarios">#REF!</definedName>
    <definedName name="Passivo_NC_Outros">#REF!</definedName>
    <definedName name="Passivo_NC_ValoresMobiliarios">#REF!</definedName>
    <definedName name="PRICE_LTV" localSheetId="1">OFFSET(#REF!,1,0,#REF!,1)</definedName>
    <definedName name="PRICE_LTV">OFFSET(#REF!,1,0,#REF!,1)</definedName>
    <definedName name="PRICE_Out" localSheetId="1">OFFSET(#REF!,1,0,#REF!,1)</definedName>
    <definedName name="PRICE_Out">OFFSET(#REF!,1,0,#REF!,1)</definedName>
    <definedName name="Produto" localSheetId="1">#REF!</definedName>
    <definedName name="Produto">#REF!</definedName>
    <definedName name="projrate2" localSheetId="1">#REF!</definedName>
    <definedName name="projrate2">#REF!</definedName>
    <definedName name="ProvRec" localSheetId="1">#REF!</definedName>
    <definedName name="ProvRec">#REF!</definedName>
    <definedName name="Qtd_Anos_Duration">#REF!</definedName>
    <definedName name="Qtd_Meses_Duration">#REF!</definedName>
    <definedName name="Qtd_Series">#REF!</definedName>
    <definedName name="QtdSeries">#REF!</definedName>
    <definedName name="rate">#REF!</definedName>
    <definedName name="RecBruta">#REF!</definedName>
    <definedName name="RecBrutaComDescontos">#REF!</definedName>
    <definedName name="Regime_Fiduciario">#REF!</definedName>
    <definedName name="rng_Cohort_Dropdown_Auto">#REF!</definedName>
    <definedName name="rng_Cohort_Dropdown_Home">#REF!</definedName>
    <definedName name="rng_Months_Dropdown_Auto">#REF!</definedName>
    <definedName name="rng_Months_Dropdown_Home">#REF!</definedName>
    <definedName name="SAC_LTV" localSheetId="1">OFFSET(#REF!,1,0,#REF!,1)</definedName>
    <definedName name="SAC_LTV">OFFSET(#REF!,1,0,#REF!,1)</definedName>
    <definedName name="SAC_Out">OFFSET(#REF!,1,0,#REF!,1)</definedName>
    <definedName name="score2" localSheetId="1">#REF!</definedName>
    <definedName name="score2">#REF!</definedName>
    <definedName name="Segmento_Creditos" localSheetId="1">#REF!</definedName>
    <definedName name="Segmento_Creditos">#REF!</definedName>
    <definedName name="Senior" localSheetId="1">OFFSET(#REF!,0,1,1,#REF!)</definedName>
    <definedName name="Senior">OFFSET(#REF!,0,1,1,#REF!)</definedName>
    <definedName name="Taxas_Indexadores_Creditos" localSheetId="1">#REF!</definedName>
    <definedName name="Taxas_Indexadores_Creditos">#REF!</definedName>
    <definedName name="tipo" localSheetId="1">#REF!</definedName>
    <definedName name="tipo">#REF!</definedName>
    <definedName name="Tipos_Garantias_Securitizadora" localSheetId="1">#REF!</definedName>
    <definedName name="Tipos_Garantias_Securitizadora">#REF!</definedName>
    <definedName name="Tipos_Garantias_Terceiros">#REF!</definedName>
    <definedName name="Valor_Aquisicao_Creditos">#REF!</definedName>
    <definedName name="VlrRecebido">#REF!</definedName>
    <definedName name="zzz5000">#REF!</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T22" i="1" l="1"/>
  <c r="AT21" i="1"/>
  <c r="AT20" i="1"/>
  <c r="AT19" i="1"/>
  <c r="AT18" i="1"/>
  <c r="K16" i="1"/>
  <c r="K15" i="1"/>
  <c r="K14" i="1"/>
  <c r="K13" i="1"/>
  <c r="K12" i="1"/>
  <c r="K11" i="1"/>
  <c r="AS22" i="1" l="1"/>
  <c r="AR22" i="1"/>
  <c r="AQ22" i="1"/>
  <c r="AP22" i="1"/>
  <c r="AO22" i="1"/>
  <c r="AN22" i="1"/>
  <c r="AM22" i="1"/>
  <c r="AL22" i="1"/>
  <c r="AK22" i="1"/>
  <c r="AJ22" i="1"/>
  <c r="AI22" i="1"/>
  <c r="AH22" i="1"/>
  <c r="AG22" i="1"/>
  <c r="AF22" i="1"/>
  <c r="AE22" i="1"/>
  <c r="AD22" i="1"/>
  <c r="AC22" i="1"/>
  <c r="AB22" i="1"/>
  <c r="AA22" i="1"/>
  <c r="Z22" i="1"/>
  <c r="Y22" i="1"/>
  <c r="X22" i="1"/>
  <c r="W22" i="1"/>
  <c r="V22" i="1"/>
  <c r="U22" i="1"/>
  <c r="T22" i="1"/>
  <c r="S22" i="1"/>
  <c r="R22" i="1"/>
  <c r="AS21" i="1"/>
  <c r="AS20" i="1"/>
  <c r="AS19" i="1"/>
  <c r="AS18" i="1"/>
  <c r="AR21" i="1"/>
  <c r="AR20" i="1"/>
  <c r="AR19" i="1"/>
  <c r="AR18" i="1"/>
  <c r="D11" i="1"/>
  <c r="E11" i="1"/>
  <c r="F11" i="1"/>
  <c r="G11" i="1"/>
  <c r="H11" i="1"/>
  <c r="I11" i="1"/>
  <c r="J11" i="1"/>
  <c r="D12" i="1"/>
  <c r="E12" i="1"/>
  <c r="F12" i="1"/>
  <c r="G12" i="1"/>
  <c r="H12" i="1"/>
  <c r="I12" i="1"/>
  <c r="J12" i="1"/>
  <c r="D13" i="1"/>
  <c r="E13" i="1"/>
  <c r="F13" i="1"/>
  <c r="G13" i="1"/>
  <c r="H13" i="1"/>
  <c r="I13" i="1"/>
  <c r="J13" i="1"/>
  <c r="D14" i="1"/>
  <c r="E14" i="1"/>
  <c r="F14" i="1"/>
  <c r="G14" i="1"/>
  <c r="H14" i="1"/>
  <c r="I14" i="1"/>
  <c r="J14" i="1"/>
  <c r="E15" i="1"/>
  <c r="F15" i="1"/>
  <c r="G15" i="1"/>
  <c r="H15" i="1"/>
  <c r="I15" i="1"/>
  <c r="J15" i="1"/>
  <c r="D16" i="1"/>
  <c r="E16" i="1"/>
  <c r="F16" i="1"/>
  <c r="G16" i="1"/>
  <c r="H16" i="1"/>
  <c r="I16" i="1"/>
  <c r="J16" i="1"/>
  <c r="P19" i="1"/>
  <c r="O19" i="1"/>
  <c r="N19" i="1"/>
  <c r="M19" i="1"/>
  <c r="AQ21" i="1"/>
  <c r="AP21" i="1"/>
  <c r="AO21" i="1"/>
  <c r="AN21" i="1"/>
  <c r="AM21" i="1"/>
  <c r="AL21" i="1"/>
  <c r="AK21" i="1"/>
  <c r="AJ21" i="1"/>
  <c r="AI21" i="1"/>
  <c r="AH21" i="1"/>
  <c r="AG21" i="1"/>
  <c r="AF21" i="1"/>
  <c r="AE21" i="1"/>
  <c r="AD21" i="1"/>
  <c r="AC21" i="1"/>
  <c r="AB21" i="1"/>
  <c r="AA21" i="1"/>
  <c r="Z21" i="1"/>
  <c r="Y21" i="1"/>
  <c r="X21" i="1"/>
  <c r="W21" i="1"/>
  <c r="V21" i="1"/>
  <c r="U21" i="1"/>
  <c r="T21" i="1"/>
  <c r="S21" i="1"/>
  <c r="R21" i="1"/>
  <c r="AQ20" i="1"/>
  <c r="AP20" i="1"/>
  <c r="AO20" i="1"/>
  <c r="AN20" i="1"/>
  <c r="AM20" i="1"/>
  <c r="AL20" i="1"/>
  <c r="AK20" i="1"/>
  <c r="AJ20" i="1"/>
  <c r="AI20" i="1"/>
  <c r="AH20" i="1"/>
  <c r="AG20" i="1"/>
  <c r="AF20" i="1"/>
  <c r="AE20" i="1"/>
  <c r="AD20" i="1"/>
  <c r="AC20" i="1"/>
  <c r="AB20" i="1"/>
  <c r="AA20" i="1"/>
  <c r="Z20" i="1"/>
  <c r="Y20" i="1"/>
  <c r="X20" i="1"/>
  <c r="W20" i="1"/>
  <c r="V20" i="1"/>
  <c r="U20" i="1"/>
  <c r="T20" i="1"/>
  <c r="S20" i="1"/>
  <c r="R20" i="1"/>
  <c r="AQ19" i="1"/>
  <c r="AP19" i="1"/>
  <c r="AO19" i="1"/>
  <c r="AN19" i="1"/>
  <c r="AM19" i="1"/>
  <c r="AL19" i="1"/>
  <c r="AK19" i="1"/>
  <c r="AJ19" i="1"/>
  <c r="AI19" i="1"/>
  <c r="AH19" i="1"/>
  <c r="AG19" i="1"/>
  <c r="AF19" i="1"/>
  <c r="AE19" i="1"/>
  <c r="AD19" i="1"/>
  <c r="AC19" i="1"/>
  <c r="AB19" i="1"/>
  <c r="AA19" i="1"/>
  <c r="Z19" i="1"/>
  <c r="Y19" i="1"/>
  <c r="X19" i="1"/>
  <c r="W19" i="1"/>
  <c r="V19" i="1"/>
  <c r="U19" i="1"/>
  <c r="T19" i="1"/>
  <c r="S19" i="1"/>
  <c r="R19" i="1"/>
  <c r="AQ18" i="1"/>
  <c r="AP18" i="1"/>
  <c r="AO18" i="1"/>
  <c r="AN18" i="1"/>
  <c r="AM18" i="1"/>
  <c r="AL18" i="1"/>
  <c r="AK18" i="1"/>
  <c r="AJ18" i="1"/>
  <c r="AI18" i="1"/>
  <c r="AH18" i="1"/>
  <c r="AG18" i="1"/>
  <c r="AF18" i="1"/>
  <c r="AE18" i="1"/>
  <c r="AD18" i="1"/>
  <c r="AC18" i="1"/>
  <c r="AB18" i="1"/>
  <c r="AA18" i="1"/>
  <c r="Z18" i="1"/>
  <c r="Y18" i="1"/>
  <c r="X18" i="1"/>
  <c r="W18" i="1"/>
  <c r="V18" i="1"/>
  <c r="U18" i="1"/>
  <c r="T18" i="1"/>
  <c r="S18" i="1"/>
  <c r="R18" i="1"/>
  <c r="AS25" i="1" l="1"/>
  <c r="J19" i="1"/>
  <c r="K22" i="1"/>
  <c r="Q20" i="1"/>
  <c r="K19" i="1" l="1"/>
  <c r="K18" i="1"/>
  <c r="K21" i="1"/>
  <c r="K20" i="1"/>
  <c r="P21" i="1"/>
  <c r="O21" i="1"/>
  <c r="N21" i="1"/>
  <c r="M21" i="1"/>
  <c r="P18" i="1"/>
  <c r="O18" i="1"/>
  <c r="N18" i="1"/>
  <c r="M18" i="1"/>
  <c r="H20" i="1"/>
  <c r="Q22" i="1"/>
  <c r="J20" i="1" l="1"/>
  <c r="D18" i="1"/>
  <c r="D21" i="1"/>
  <c r="F20" i="1"/>
  <c r="D19" i="1"/>
  <c r="H19" i="1"/>
  <c r="Q21" i="1"/>
  <c r="E20" i="1"/>
  <c r="Q19" i="1"/>
  <c r="I20" i="1"/>
  <c r="I21" i="1" l="1"/>
  <c r="G19" i="1"/>
  <c r="G20" i="1"/>
  <c r="J22" i="1"/>
  <c r="F19" i="1"/>
  <c r="E22" i="1"/>
  <c r="E19" i="1"/>
  <c r="J21" i="1"/>
  <c r="F21" i="1"/>
  <c r="I19" i="1"/>
  <c r="F22" i="1"/>
  <c r="H21" i="1"/>
  <c r="G22" i="1"/>
  <c r="H22" i="1"/>
  <c r="E21" i="1"/>
  <c r="I22" i="1"/>
  <c r="G21" i="1"/>
  <c r="Q18" i="1" l="1"/>
  <c r="E18" i="1" l="1"/>
  <c r="F18" i="1" l="1"/>
  <c r="G18" i="1" l="1"/>
  <c r="H18" i="1" l="1"/>
  <c r="I18" i="1" l="1"/>
  <c r="J18" i="1" l="1"/>
</calcChain>
</file>

<file path=xl/sharedStrings.xml><?xml version="1.0" encoding="utf-8"?>
<sst xmlns="http://schemas.openxmlformats.org/spreadsheetml/2006/main" count="81" uniqueCount="66">
  <si>
    <t>Creditas Consolidated - Historical financial series</t>
  </si>
  <si>
    <t>Annual</t>
  </si>
  <si>
    <t>Quarterly</t>
  </si>
  <si>
    <t>In R$ million</t>
  </si>
  <si>
    <t>FY 2017</t>
  </si>
  <si>
    <t>FY 2018</t>
  </si>
  <si>
    <t>FY 2019</t>
  </si>
  <si>
    <t>FY 2020</t>
  </si>
  <si>
    <t>FY 2021</t>
  </si>
  <si>
    <t>FY 2022</t>
  </si>
  <si>
    <t>FY 2023</t>
  </si>
  <si>
    <t>Q1-17</t>
  </si>
  <si>
    <t>Q2-17</t>
  </si>
  <si>
    <t>Q3-17</t>
  </si>
  <si>
    <t>Q4-17</t>
  </si>
  <si>
    <t>Q1-18</t>
  </si>
  <si>
    <t>Q2-18</t>
  </si>
  <si>
    <t>Q3-18</t>
  </si>
  <si>
    <t>Q4-18</t>
  </si>
  <si>
    <t>Q1-19</t>
  </si>
  <si>
    <t>Q2-19</t>
  </si>
  <si>
    <t>Q3-19</t>
  </si>
  <si>
    <t>Q4-19</t>
  </si>
  <si>
    <t>Q1-20</t>
  </si>
  <si>
    <t>Q2-20</t>
  </si>
  <si>
    <t>Q3-20</t>
  </si>
  <si>
    <t>Q4-20</t>
  </si>
  <si>
    <t>Q1-21</t>
  </si>
  <si>
    <t>Q2-21</t>
  </si>
  <si>
    <t>Q3-21</t>
  </si>
  <si>
    <t>Q4-21</t>
  </si>
  <si>
    <t>Q1-22</t>
  </si>
  <si>
    <t>Q2-22</t>
  </si>
  <si>
    <t>Q3-22</t>
  </si>
  <si>
    <t>Q4-22</t>
  </si>
  <si>
    <t>Q1-23</t>
  </si>
  <si>
    <t>Q2-23</t>
  </si>
  <si>
    <t>Q3-23</t>
  </si>
  <si>
    <t>Q4-23</t>
  </si>
  <si>
    <t>Q1-24</t>
  </si>
  <si>
    <t>Portfolio under management</t>
  </si>
  <si>
    <t>New origination</t>
  </si>
  <si>
    <t>Revenues</t>
  </si>
  <si>
    <t>Gross Profit</t>
  </si>
  <si>
    <t>Revenues / Portfolio</t>
  </si>
  <si>
    <t>Gross Profit / Revenues</t>
  </si>
  <si>
    <t>Revenues growth YoY</t>
  </si>
  <si>
    <t>Definitions</t>
  </si>
  <si>
    <t>We present all our financials under IFRS (International Financial Reporting Standards). The key definitions of our financial and operating metrics are below:</t>
  </si>
  <si>
    <t>Q2-24</t>
  </si>
  <si>
    <t>Adjusted Net income</t>
  </si>
  <si>
    <t>Adjusted Net income / Revenues</t>
  </si>
  <si>
    <t>Q3-24</t>
  </si>
  <si>
    <t>Operating Profit</t>
  </si>
  <si>
    <t>Operating Profit / Revenues</t>
  </si>
  <si>
    <t>n.a.</t>
  </si>
  <si>
    <t>Q4-24</t>
  </si>
  <si>
    <t>FY 2024</t>
  </si>
  <si>
    <t>Income received from our operating activities including (i) recurrent interest from the credit portfolio, (ii) recurrent servicing fees paid by the customers from the credit portfolio related to our collections activities, (iii) up-front fees charged to our customers at the time of origination, (iv) take rate on the insurance premiums issued, (v) other revenues from both lending and non-lending products. (Note: before Q2-2023 we were reporting revenues from cars sold which, giving the change in strategy, it is not included since Q2-2023.)</t>
  </si>
  <si>
    <t>Gross Profit calculation adds or deducts from our revenues (i) funding costs of our portfolio comprising interest paid to investors, and (ii) cost of credit including credit provisions and write-offs related to our credit portfolio which under IFRS are significantly frontloaded to account for future losses. An enhancement to the IFRS provisioning model resulted in a -R$24.8 million impact on the 2023 cost of credit, reflecting an acceleration of costs. This adjustment does not affect our credit assessment of the portfolio.</t>
  </si>
  <si>
    <t>Operating profit deducts from our Gross Profit (i) costs of servicing our portfolio, including headcount, (ii) funds’ operational costs (e.g., auditors, rating, administration fees, etc.), (iii) general and administrative expenses, including overhead, (iv) customer acquisition costs, (v) sales taxes, and (iv) other operating income and expenses. This metric represents a closer view of the company’s operational cash generation, though it is still influenced by IFRS accounting items, such as the frontloading of provisions, customer acquisition costs (CAC) recognized at the time of origination, and the non-capitalization of technology investments, including third-party services, platforms, and the salaries of our product and technology teams.</t>
  </si>
  <si>
    <t>Adjusted Net Income adds (i) expenses related to long-term incentive plans, as well as (ii) financial income and expenses, (iii) extraordinary operating items, and (iv) income taxes to Operating Profit.</t>
  </si>
  <si>
    <t>Q1-25</t>
  </si>
  <si>
    <t>Includes (i) Outstanding balance of all our lending products net of write-offs, (ii) outstanding premiums of our insurance business and (iii) outstanding premiums of our rentals business. Our credit portfolio is mostly securitized in ring-fenced vehicles and funded by both institutional and retail investors. Our insurance portfolio is underwritten by 14 insurance carriers. Our rentals portfolio is allocated internally, where we act as the guarantor of the lease for the client.</t>
  </si>
  <si>
    <t>Includes (i) volume of new loans granted, (ii) net insurance premiums issued in the period and (iii) rentals premiums issued in the period. If new loans refinance outstanding loans at Creditas, new loan origination reflects only the net increase in the customer loan.</t>
  </si>
  <si>
    <t>Q2-25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</si>
</sst>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0.0"/>
    <numFmt numFmtId="166" formatCode="_-* #,##0.0_-;\-* #,##0.0_-;_-* &quot;-&quot;?_-;_-@_-"/>
  </numFmts>
  <fonts count="14" x14ac:knownFonts="1">
    <font>
      <sz val="12"/>
      <color theme="1"/>
      <name val="Aptos Narrow"/>
      <family val="2"/>
      <scheme val="minor"/>
    </font>
    <font>
      <sz val="12"/>
      <color theme="1"/>
      <name val="Aptos Narrow"/>
      <family val="2"/>
      <scheme val="minor"/>
    </font>
    <font>
      <b/>
      <sz val="12"/>
      <color theme="1"/>
      <name val="Aptos Narrow"/>
      <family val="2"/>
      <scheme val="minor"/>
    </font>
    <font>
      <i/>
      <sz val="12"/>
      <color theme="1"/>
      <name val="Aptos Narrow"/>
      <family val="2"/>
      <scheme val="minor"/>
    </font>
    <font>
      <sz val="12"/>
      <color theme="0" tint="-0.249977111117893"/>
      <name val="Calibri"/>
      <family val="2"/>
    </font>
    <font>
      <sz val="12"/>
      <color theme="1"/>
      <name val="Calibri"/>
      <family val="2"/>
    </font>
    <font>
      <sz val="12"/>
      <color rgb="FFFF0000"/>
      <name val="Calibri"/>
      <family val="2"/>
    </font>
    <font>
      <b/>
      <sz val="12"/>
      <color theme="1"/>
      <name val="Calibri"/>
      <family val="2"/>
    </font>
    <font>
      <i/>
      <sz val="12"/>
      <color theme="1"/>
      <name val="Calibri"/>
      <family val="2"/>
    </font>
    <font>
      <u/>
      <sz val="12"/>
      <color theme="1"/>
      <name val="Calibri"/>
      <family val="2"/>
    </font>
    <font>
      <sz val="12"/>
      <color rgb="FF000000"/>
      <name val="Calibri"/>
      <family val="2"/>
    </font>
    <font>
      <sz val="12"/>
      <name val="Calibri"/>
      <family val="2"/>
    </font>
    <font>
      <sz val="8"/>
      <name val="Aptos Narrow"/>
      <family val="2"/>
      <scheme val="minor"/>
    </font>
    <font>
      <sz val="12"/>
      <color rgb="FF000000"/>
      <name val="Aptos Narrow"/>
      <family val="2"/>
      <scheme val="minor"/>
    </font>
  </fonts>
  <fills count="2">
    <fill>
      <patternFill patternType="none"/>
    </fill>
    <fill>
      <patternFill patternType="gray125"/>
    </fill>
  </fills>
  <borders count="1">
    <border>
      <left/>
      <right/>
      <top/>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
    <xf numFmtId="0" fontId="0" fillId="0" borderId="0" xfId="0"/>
    <xf numFmtId="0" fontId="2" fillId="0" borderId="0" xfId="0" applyFont="1"/>
    <xf numFmtId="0" fontId="4" fillId="0" borderId="0" xfId="0" applyFont="1"/>
    <xf numFmtId="0" fontId="5" fillId="0" borderId="0" xfId="0" applyFont="1"/>
    <xf numFmtId="0" fontId="6" fillId="0" borderId="0" xfId="0" applyFont="1"/>
    <xf numFmtId="0" fontId="7" fillId="0" borderId="0" xfId="0" applyFont="1"/>
    <xf numFmtId="9" fontId="5" fillId="0" borderId="0" xfId="1" applyFont="1"/>
    <xf numFmtId="0" fontId="5" fillId="0" borderId="0" xfId="0" applyFont="1" applyAlignment="1">
      <alignment horizontal="centerContinuous"/>
    </xf>
    <xf numFmtId="0" fontId="8" fillId="0" borderId="0" xfId="0" applyFont="1"/>
    <xf numFmtId="0" fontId="5" fillId="0" borderId="0" xfId="0" applyFont="1" applyAlignment="1">
      <alignment horizontal="center"/>
    </xf>
    <xf numFmtId="0" fontId="9" fillId="0" borderId="0" xfId="0" applyFont="1" applyAlignment="1">
      <alignment horizontal="center"/>
    </xf>
    <xf numFmtId="0" fontId="9" fillId="0" borderId="0" xfId="0" applyFont="1" applyAlignment="1">
      <alignment horizontal="right"/>
    </xf>
    <xf numFmtId="11" fontId="5" fillId="0" borderId="0" xfId="0" applyNumberFormat="1" applyFont="1"/>
    <xf numFmtId="164" fontId="5" fillId="0" borderId="0" xfId="1" applyNumberFormat="1" applyFont="1"/>
    <xf numFmtId="165" fontId="5" fillId="0" borderId="0" xfId="0" applyNumberFormat="1" applyFont="1"/>
    <xf numFmtId="165" fontId="10" fillId="0" borderId="0" xfId="0" applyNumberFormat="1" applyFont="1"/>
    <xf numFmtId="165" fontId="11" fillId="0" borderId="0" xfId="0" applyNumberFormat="1" applyFont="1"/>
    <xf numFmtId="164" fontId="10" fillId="0" borderId="0" xfId="1" applyNumberFormat="1" applyFont="1"/>
    <xf numFmtId="0" fontId="0" fillId="0" borderId="0" xfId="0" applyAlignment="1">
      <alignment vertical="top" wrapText="1"/>
    </xf>
    <xf numFmtId="0" fontId="3" fillId="0" borderId="0" xfId="0" applyFont="1" applyAlignment="1">
      <alignment vertical="top"/>
    </xf>
    <xf numFmtId="0" fontId="0" fillId="0" borderId="0" xfId="0" applyAlignment="1">
      <alignment vertical="top"/>
    </xf>
    <xf numFmtId="165" fontId="10" fillId="0" borderId="0" xfId="0" applyNumberFormat="1" applyFont="1" applyAlignment="1">
      <alignment horizontal="right"/>
    </xf>
    <xf numFmtId="164" fontId="5" fillId="0" borderId="0" xfId="1" applyNumberFormat="1" applyFont="1" applyAlignment="1">
      <alignment horizontal="right"/>
    </xf>
    <xf numFmtId="164" fontId="13" fillId="0" borderId="0" xfId="1" applyNumberFormat="1" applyFont="1"/>
    <xf numFmtId="166" fontId="5" fillId="0" borderId="0" xfId="0" applyNumberFormat="1" applyFont="1" applyAlignment="1">
      <alignment horizontal="centerContinuous"/>
    </xf>
    <xf numFmtId="43" fontId="5" fillId="0" borderId="0" xfId="2" applyFont="1"/>
  </cellXfs>
  <cellStyles count="3">
    <cellStyle name="Comma" xfId="2" builtinId="3"/>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xdr:col>
      <xdr:colOff>304800</xdr:colOff>
      <xdr:row>4</xdr:row>
      <xdr:rowOff>101600</xdr:rowOff>
    </xdr:to>
    <xdr:sp macro="" textlink="">
      <xdr:nvSpPr>
        <xdr:cNvPr id="1027" name="AutoShape 3">
          <a:extLst>
            <a:ext uri="{FF2B5EF4-FFF2-40B4-BE49-F238E27FC236}">
              <a16:creationId xmlns:a16="http://schemas.microsoft.com/office/drawing/2014/main" id="{AC94747A-1755-5069-6EC5-271F6365CE7F}"/>
            </a:ext>
          </a:extLst>
        </xdr:cNvPr>
        <xdr:cNvSpPr>
          <a:spLocks noChangeAspect="1" noChangeArrowheads="1"/>
        </xdr:cNvSpPr>
      </xdr:nvSpPr>
      <xdr:spPr bwMode="auto">
        <a:xfrm>
          <a:off x="266700" y="6096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176579</xdr:colOff>
      <xdr:row>0</xdr:row>
      <xdr:rowOff>155285</xdr:rowOff>
    </xdr:from>
    <xdr:to>
      <xdr:col>1</xdr:col>
      <xdr:colOff>2381134</xdr:colOff>
      <xdr:row>4</xdr:row>
      <xdr:rowOff>9245</xdr:rowOff>
    </xdr:to>
    <xdr:pic>
      <xdr:nvPicPr>
        <xdr:cNvPr id="2" name="Google Shape;77;p16">
          <a:extLst>
            <a:ext uri="{FF2B5EF4-FFF2-40B4-BE49-F238E27FC236}">
              <a16:creationId xmlns:a16="http://schemas.microsoft.com/office/drawing/2014/main" id="{5D71C07B-1025-5510-4D50-A323CFAE1D63}"/>
            </a:ext>
          </a:extLst>
        </xdr:cNvPr>
        <xdr:cNvPicPr preferRelativeResize="0"/>
      </xdr:nvPicPr>
      <xdr:blipFill>
        <a:blip xmlns:r="http://schemas.openxmlformats.org/officeDocument/2006/relationships" r:embed="rId1">
          <a:alphaModFix/>
        </a:blip>
        <a:stretch>
          <a:fillRect/>
        </a:stretch>
      </xdr:blipFill>
      <xdr:spPr>
        <a:xfrm>
          <a:off x="176579" y="155285"/>
          <a:ext cx="2471923" cy="66241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165100</xdr:colOff>
      <xdr:row>0</xdr:row>
      <xdr:rowOff>152400</xdr:rowOff>
    </xdr:from>
    <xdr:to>
      <xdr:col>3</xdr:col>
      <xdr:colOff>389123</xdr:colOff>
      <xdr:row>4</xdr:row>
      <xdr:rowOff>2015</xdr:rowOff>
    </xdr:to>
    <xdr:pic>
      <xdr:nvPicPr>
        <xdr:cNvPr id="3" name="Google Shape;77;p16">
          <a:extLst>
            <a:ext uri="{FF2B5EF4-FFF2-40B4-BE49-F238E27FC236}">
              <a16:creationId xmlns:a16="http://schemas.microsoft.com/office/drawing/2014/main" id="{955405DD-B0FE-4365-9304-5D4367431658}"/>
            </a:ext>
          </a:extLst>
        </xdr:cNvPr>
        <xdr:cNvPicPr preferRelativeResize="0"/>
      </xdr:nvPicPr>
      <xdr:blipFill>
        <a:blip xmlns:r="http://schemas.openxmlformats.org/officeDocument/2006/relationships" r:embed="rId1">
          <a:alphaModFix/>
        </a:blip>
        <a:stretch>
          <a:fillRect/>
        </a:stretch>
      </xdr:blipFill>
      <xdr:spPr>
        <a:xfrm>
          <a:off x="165100" y="152400"/>
          <a:ext cx="2471923" cy="66241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B52CB8-B946-48B6-A74E-D8E1863A3773}">
  <dimension ref="A1:AT26"/>
  <sheetViews>
    <sheetView showGridLines="0" tabSelected="1" zoomScaleNormal="100" workbookViewId="0">
      <pane xSplit="3" ySplit="9" topLeftCell="AI10" activePane="bottomRight" state="frozen"/>
      <selection pane="topRight" activeCell="D1" sqref="D1"/>
      <selection pane="bottomLeft" activeCell="A10" sqref="A10"/>
      <selection pane="bottomRight"/>
    </sheetView>
  </sheetViews>
  <sheetFormatPr defaultColWidth="0" defaultRowHeight="0" customHeight="1" zeroHeight="1" x14ac:dyDescent="0.4"/>
  <cols>
    <col min="1" max="1" width="3.5" style="3" customWidth="1"/>
    <col min="2" max="2" width="43" style="3" customWidth="1"/>
    <col min="3" max="3" width="3.83203125" style="3" customWidth="1"/>
    <col min="4" max="11" width="11" style="3" customWidth="1"/>
    <col min="12" max="12" width="3.83203125" style="3" customWidth="1"/>
    <col min="13" max="44" width="8.4140625" style="3" customWidth="1"/>
    <col min="45" max="45" width="8.33203125" style="3" customWidth="1"/>
    <col min="46" max="46" width="8.33203125" customWidth="1"/>
    <col min="47" max="16384" width="11" hidden="1"/>
  </cols>
  <sheetData>
    <row r="1" spans="1:46" ht="16" x14ac:dyDescent="0.4">
      <c r="A1"/>
      <c r="M1" s="25"/>
      <c r="N1" s="25"/>
      <c r="O1" s="25"/>
      <c r="P1" s="25"/>
      <c r="Q1" s="25"/>
      <c r="R1" s="25"/>
      <c r="S1" s="25"/>
      <c r="T1" s="25"/>
      <c r="U1" s="25"/>
      <c r="V1" s="25"/>
      <c r="W1" s="25"/>
      <c r="X1" s="25"/>
      <c r="Y1" s="25"/>
      <c r="Z1" s="25"/>
      <c r="AA1" s="25"/>
      <c r="AB1" s="25"/>
      <c r="AC1" s="25"/>
      <c r="AD1" s="25"/>
      <c r="AE1" s="25"/>
      <c r="AF1" s="25"/>
      <c r="AG1" s="25"/>
      <c r="AH1" s="25"/>
      <c r="AI1" s="25"/>
      <c r="AJ1" s="25"/>
      <c r="AK1" s="25"/>
      <c r="AL1" s="25"/>
      <c r="AM1" s="25"/>
      <c r="AN1" s="25"/>
      <c r="AO1" s="25"/>
      <c r="AP1" s="25"/>
      <c r="AQ1" s="25"/>
      <c r="AR1" s="25"/>
      <c r="AS1" s="25"/>
    </row>
    <row r="2" spans="1:46" ht="16" x14ac:dyDescent="0.4">
      <c r="A2" s="2"/>
      <c r="M2" s="25"/>
      <c r="N2" s="25"/>
      <c r="O2" s="25"/>
      <c r="P2" s="25"/>
      <c r="Q2" s="25"/>
      <c r="R2" s="25"/>
      <c r="S2" s="25"/>
      <c r="T2" s="25"/>
      <c r="U2" s="25"/>
      <c r="V2" s="25"/>
      <c r="W2" s="25"/>
      <c r="X2" s="25"/>
      <c r="Y2" s="25"/>
      <c r="Z2" s="25"/>
      <c r="AA2" s="25"/>
      <c r="AB2" s="25"/>
      <c r="AC2" s="25"/>
      <c r="AD2" s="25"/>
      <c r="AE2" s="25"/>
      <c r="AF2" s="25"/>
      <c r="AG2" s="25"/>
      <c r="AH2" s="25"/>
      <c r="AI2" s="25"/>
      <c r="AJ2" s="25"/>
      <c r="AK2" s="25"/>
      <c r="AL2" s="25"/>
      <c r="AM2" s="25"/>
      <c r="AN2" s="25"/>
      <c r="AO2" s="25"/>
      <c r="AP2" s="25"/>
      <c r="AQ2" s="25"/>
      <c r="AR2" s="25"/>
      <c r="AS2" s="25"/>
    </row>
    <row r="3" spans="1:46" ht="16" x14ac:dyDescent="0.4">
      <c r="M3" s="25"/>
      <c r="N3" s="25"/>
      <c r="O3" s="25"/>
      <c r="P3" s="25"/>
      <c r="Q3" s="25"/>
      <c r="R3" s="25"/>
      <c r="S3" s="25"/>
      <c r="T3" s="25"/>
      <c r="U3" s="25"/>
      <c r="V3" s="25"/>
      <c r="W3" s="25"/>
      <c r="X3" s="25"/>
      <c r="Y3" s="25"/>
      <c r="Z3" s="25"/>
      <c r="AA3" s="25"/>
      <c r="AB3" s="25"/>
      <c r="AC3" s="25"/>
      <c r="AD3" s="25"/>
      <c r="AE3" s="25"/>
      <c r="AF3" s="25"/>
      <c r="AG3" s="25"/>
      <c r="AH3" s="25"/>
      <c r="AI3" s="25"/>
      <c r="AJ3" s="25"/>
      <c r="AK3" s="25"/>
      <c r="AL3" s="25"/>
      <c r="AM3" s="25"/>
      <c r="AN3" s="25"/>
      <c r="AO3" s="25"/>
      <c r="AP3" s="25"/>
      <c r="AQ3" s="25"/>
      <c r="AR3" s="25"/>
      <c r="AS3" s="25"/>
    </row>
    <row r="4" spans="1:46" ht="16" x14ac:dyDescent="0.4">
      <c r="B4"/>
      <c r="F4" s="4"/>
      <c r="G4" s="4"/>
      <c r="H4" s="4"/>
      <c r="I4" s="4"/>
      <c r="J4" s="4"/>
      <c r="K4" s="4"/>
      <c r="M4" s="25"/>
      <c r="N4" s="25"/>
      <c r="O4" s="25"/>
      <c r="P4" s="25"/>
      <c r="Q4" s="25"/>
      <c r="R4" s="25"/>
      <c r="S4" s="25"/>
      <c r="T4" s="25"/>
      <c r="U4" s="25"/>
      <c r="V4" s="25"/>
      <c r="W4" s="25"/>
      <c r="X4" s="25"/>
      <c r="Y4" s="25"/>
      <c r="Z4" s="25"/>
      <c r="AA4" s="25"/>
      <c r="AB4" s="25"/>
      <c r="AC4" s="25"/>
      <c r="AD4" s="25"/>
      <c r="AE4" s="25"/>
      <c r="AF4" s="25"/>
      <c r="AG4" s="25"/>
      <c r="AH4" s="25"/>
      <c r="AI4" s="25"/>
      <c r="AJ4" s="25"/>
      <c r="AK4" s="25"/>
      <c r="AL4" s="25"/>
      <c r="AM4" s="25"/>
      <c r="AN4" s="25"/>
      <c r="AO4" s="25"/>
      <c r="AP4" s="25"/>
      <c r="AQ4" s="25"/>
      <c r="AR4" s="25"/>
      <c r="AS4" s="25"/>
    </row>
    <row r="5" spans="1:46" ht="16" x14ac:dyDescent="0.4">
      <c r="M5" s="25"/>
      <c r="N5" s="25"/>
      <c r="O5" s="25"/>
      <c r="P5" s="25"/>
      <c r="Q5" s="25"/>
      <c r="R5" s="25"/>
      <c r="S5" s="25"/>
      <c r="T5" s="25"/>
      <c r="U5" s="25"/>
      <c r="V5" s="25"/>
      <c r="W5" s="25"/>
      <c r="X5" s="25"/>
      <c r="Y5" s="25"/>
      <c r="Z5" s="25"/>
      <c r="AA5" s="25"/>
      <c r="AB5" s="25"/>
      <c r="AC5" s="25"/>
      <c r="AD5" s="25"/>
      <c r="AE5" s="25"/>
      <c r="AF5" s="25"/>
      <c r="AG5" s="25"/>
      <c r="AH5" s="25"/>
      <c r="AI5" s="25"/>
      <c r="AJ5" s="25"/>
      <c r="AK5" s="25"/>
      <c r="AL5" s="25"/>
      <c r="AM5" s="25"/>
      <c r="AN5" s="25"/>
      <c r="AO5" s="25"/>
      <c r="AP5" s="25"/>
      <c r="AQ5" s="25"/>
      <c r="AR5" s="25"/>
      <c r="AS5" s="25"/>
    </row>
    <row r="6" spans="1:46" ht="16" x14ac:dyDescent="0.4">
      <c r="B6" s="5" t="s">
        <v>0</v>
      </c>
      <c r="J6" s="6"/>
      <c r="K6" s="6"/>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row>
    <row r="7" spans="1:46" ht="16" x14ac:dyDescent="0.4">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row>
    <row r="8" spans="1:46" ht="16" x14ac:dyDescent="0.4">
      <c r="D8" s="7" t="s">
        <v>1</v>
      </c>
      <c r="E8" s="7"/>
      <c r="F8" s="7"/>
      <c r="G8" s="7"/>
      <c r="H8" s="7"/>
      <c r="I8" s="7"/>
      <c r="J8" s="7"/>
      <c r="K8" s="7"/>
      <c r="M8" s="7" t="s">
        <v>2</v>
      </c>
      <c r="N8" s="7"/>
      <c r="O8" s="7"/>
      <c r="P8" s="7"/>
      <c r="Q8" s="7"/>
      <c r="R8" s="7"/>
      <c r="S8" s="7"/>
      <c r="T8" s="7"/>
      <c r="U8" s="7"/>
      <c r="V8" s="7"/>
      <c r="W8" s="7"/>
      <c r="X8" s="7"/>
      <c r="Y8" s="7"/>
      <c r="Z8" s="7"/>
      <c r="AA8" s="7"/>
      <c r="AB8" s="7"/>
      <c r="AC8" s="7"/>
      <c r="AD8" s="7"/>
      <c r="AE8" s="24"/>
      <c r="AF8" s="24"/>
      <c r="AG8" s="24"/>
      <c r="AH8" s="24"/>
      <c r="AI8" s="24"/>
      <c r="AJ8" s="24"/>
      <c r="AK8" s="24"/>
      <c r="AL8" s="24"/>
      <c r="AM8" s="24"/>
      <c r="AN8" s="24"/>
      <c r="AO8" s="24"/>
      <c r="AP8" s="24"/>
      <c r="AQ8" s="24"/>
      <c r="AR8" s="24"/>
      <c r="AS8" s="24"/>
    </row>
    <row r="9" spans="1:46" ht="16" x14ac:dyDescent="0.4">
      <c r="B9" s="8" t="s">
        <v>3</v>
      </c>
      <c r="C9" s="9"/>
      <c r="D9" s="10" t="s">
        <v>4</v>
      </c>
      <c r="E9" s="10" t="s">
        <v>5</v>
      </c>
      <c r="F9" s="10" t="s">
        <v>6</v>
      </c>
      <c r="G9" s="10" t="s">
        <v>7</v>
      </c>
      <c r="H9" s="10" t="s">
        <v>8</v>
      </c>
      <c r="I9" s="10" t="s">
        <v>9</v>
      </c>
      <c r="J9" s="10" t="s">
        <v>10</v>
      </c>
      <c r="K9" s="10" t="s">
        <v>57</v>
      </c>
      <c r="L9" s="10"/>
      <c r="M9" s="11" t="s">
        <v>11</v>
      </c>
      <c r="N9" s="11" t="s">
        <v>12</v>
      </c>
      <c r="O9" s="11" t="s">
        <v>13</v>
      </c>
      <c r="P9" s="11" t="s">
        <v>14</v>
      </c>
      <c r="Q9" s="11" t="s">
        <v>15</v>
      </c>
      <c r="R9" s="11" t="s">
        <v>16</v>
      </c>
      <c r="S9" s="11" t="s">
        <v>17</v>
      </c>
      <c r="T9" s="11" t="s">
        <v>18</v>
      </c>
      <c r="U9" s="11" t="s">
        <v>19</v>
      </c>
      <c r="V9" s="11" t="s">
        <v>20</v>
      </c>
      <c r="W9" s="11" t="s">
        <v>21</v>
      </c>
      <c r="X9" s="11" t="s">
        <v>22</v>
      </c>
      <c r="Y9" s="11" t="s">
        <v>23</v>
      </c>
      <c r="Z9" s="11" t="s">
        <v>24</v>
      </c>
      <c r="AA9" s="11" t="s">
        <v>25</v>
      </c>
      <c r="AB9" s="11" t="s">
        <v>26</v>
      </c>
      <c r="AC9" s="11" t="s">
        <v>27</v>
      </c>
      <c r="AD9" s="11" t="s">
        <v>28</v>
      </c>
      <c r="AE9" s="11" t="s">
        <v>29</v>
      </c>
      <c r="AF9" s="11" t="s">
        <v>30</v>
      </c>
      <c r="AG9" s="11" t="s">
        <v>31</v>
      </c>
      <c r="AH9" s="11" t="s">
        <v>32</v>
      </c>
      <c r="AI9" s="11" t="s">
        <v>33</v>
      </c>
      <c r="AJ9" s="11" t="s">
        <v>34</v>
      </c>
      <c r="AK9" s="11" t="s">
        <v>35</v>
      </c>
      <c r="AL9" s="11" t="s">
        <v>36</v>
      </c>
      <c r="AM9" s="11" t="s">
        <v>37</v>
      </c>
      <c r="AN9" s="11" t="s">
        <v>38</v>
      </c>
      <c r="AO9" s="11" t="s">
        <v>39</v>
      </c>
      <c r="AP9" s="11" t="s">
        <v>49</v>
      </c>
      <c r="AQ9" s="11" t="s">
        <v>52</v>
      </c>
      <c r="AR9" s="11" t="s">
        <v>56</v>
      </c>
      <c r="AS9" s="11" t="s">
        <v>62</v>
      </c>
      <c r="AT9" s="11" t="s">
        <v>65</v>
      </c>
    </row>
    <row r="10" spans="1:46" ht="16" x14ac:dyDescent="0.4">
      <c r="M10" s="12"/>
      <c r="Q10" s="12"/>
      <c r="X10" s="12"/>
      <c r="AL10" s="6"/>
      <c r="AM10" s="13"/>
      <c r="AT10" s="3"/>
    </row>
    <row r="11" spans="1:46" ht="15.5" customHeight="1" x14ac:dyDescent="0.4">
      <c r="B11" s="3" t="s">
        <v>40</v>
      </c>
      <c r="C11" s="14"/>
      <c r="D11" s="14">
        <f>P11</f>
        <v>95.1</v>
      </c>
      <c r="E11" s="14">
        <f>T11</f>
        <v>255.7</v>
      </c>
      <c r="F11" s="14">
        <f>X11</f>
        <v>679.4</v>
      </c>
      <c r="G11" s="14">
        <f>AB11</f>
        <v>1246.3</v>
      </c>
      <c r="H11" s="14">
        <f>AF11</f>
        <v>3717.2</v>
      </c>
      <c r="I11" s="14">
        <f>AJ11</f>
        <v>5746.8</v>
      </c>
      <c r="J11" s="14">
        <f>AN11</f>
        <v>5644.6</v>
      </c>
      <c r="K11" s="14">
        <f>AR11</f>
        <v>6007.8</v>
      </c>
      <c r="L11" s="14"/>
      <c r="M11" s="15">
        <v>2.8</v>
      </c>
      <c r="N11" s="15">
        <v>7.8</v>
      </c>
      <c r="O11" s="15">
        <v>67.5</v>
      </c>
      <c r="P11" s="15">
        <v>95.1</v>
      </c>
      <c r="Q11" s="15">
        <v>127.4</v>
      </c>
      <c r="R11" s="15">
        <v>170.8</v>
      </c>
      <c r="S11" s="15">
        <v>216.2</v>
      </c>
      <c r="T11" s="15">
        <v>255.7</v>
      </c>
      <c r="U11" s="15">
        <v>311.39999999999998</v>
      </c>
      <c r="V11" s="15">
        <v>386.6</v>
      </c>
      <c r="W11" s="15">
        <v>534.70000000000005</v>
      </c>
      <c r="X11" s="15">
        <v>679.4</v>
      </c>
      <c r="Y11" s="15">
        <v>892.5</v>
      </c>
      <c r="Z11" s="15">
        <v>915.7</v>
      </c>
      <c r="AA11" s="15">
        <v>1039.9000000000001</v>
      </c>
      <c r="AB11" s="15">
        <v>1246.3</v>
      </c>
      <c r="AC11" s="15">
        <v>1543.9</v>
      </c>
      <c r="AD11" s="15">
        <v>2005.7</v>
      </c>
      <c r="AE11" s="15">
        <v>2937.7</v>
      </c>
      <c r="AF11" s="15">
        <v>3717.2</v>
      </c>
      <c r="AG11" s="15">
        <v>4436.5</v>
      </c>
      <c r="AH11" s="15">
        <v>5031</v>
      </c>
      <c r="AI11" s="16">
        <v>5540.5</v>
      </c>
      <c r="AJ11" s="16">
        <v>5746.8</v>
      </c>
      <c r="AK11" s="16">
        <v>5899.5</v>
      </c>
      <c r="AL11" s="14">
        <v>5806.1</v>
      </c>
      <c r="AM11" s="14">
        <v>5722.8</v>
      </c>
      <c r="AN11" s="14">
        <v>5644.6</v>
      </c>
      <c r="AO11" s="14">
        <v>5615.3</v>
      </c>
      <c r="AP11" s="14">
        <v>5671.3</v>
      </c>
      <c r="AQ11" s="14">
        <v>5810.9</v>
      </c>
      <c r="AR11" s="14">
        <v>6007.8</v>
      </c>
      <c r="AS11" s="14">
        <v>6236.8</v>
      </c>
      <c r="AT11" s="14">
        <v>6465.6</v>
      </c>
    </row>
    <row r="12" spans="1:46" ht="15.5" customHeight="1" x14ac:dyDescent="0.4">
      <c r="B12" s="3" t="s">
        <v>41</v>
      </c>
      <c r="C12" s="14"/>
      <c r="D12" s="14">
        <f t="shared" ref="D12:D13" si="0">SUM(M12:P12)</f>
        <v>54.3</v>
      </c>
      <c r="E12" s="14">
        <f t="shared" ref="E12:E13" si="1">SUM(Q12:T12)</f>
        <v>205.2</v>
      </c>
      <c r="F12" s="14">
        <f t="shared" ref="F12:F13" si="2">SUM(U12:X12)</f>
        <v>532.20000000000005</v>
      </c>
      <c r="G12" s="14">
        <f t="shared" ref="G12:G13" si="3">SUM(Y12:AB12)</f>
        <v>904</v>
      </c>
      <c r="H12" s="14">
        <f t="shared" ref="H12:H13" si="4">SUM(AC12:AF12)</f>
        <v>2979.2</v>
      </c>
      <c r="I12" s="14">
        <f t="shared" ref="I12:I13" si="5">SUM(AG12:AJ12)</f>
        <v>3636.3999999999996</v>
      </c>
      <c r="J12" s="14">
        <f t="shared" ref="J12:J13" si="6">SUM(AK12:AN12)</f>
        <v>2293.8000000000002</v>
      </c>
      <c r="K12" s="14">
        <f>SUM(AO12:AR12)</f>
        <v>2919.1</v>
      </c>
      <c r="L12" s="14"/>
      <c r="M12" s="15">
        <v>1.8</v>
      </c>
      <c r="N12" s="15">
        <v>5.4</v>
      </c>
      <c r="O12" s="15">
        <v>17.100000000000001</v>
      </c>
      <c r="P12" s="15">
        <v>30</v>
      </c>
      <c r="Q12" s="15">
        <v>39.1</v>
      </c>
      <c r="R12" s="15">
        <v>50</v>
      </c>
      <c r="S12" s="15">
        <v>58.5</v>
      </c>
      <c r="T12" s="15">
        <v>57.6</v>
      </c>
      <c r="U12" s="15">
        <v>78</v>
      </c>
      <c r="V12" s="15">
        <v>100.9</v>
      </c>
      <c r="W12" s="15">
        <v>162.4</v>
      </c>
      <c r="X12" s="15">
        <v>190.9</v>
      </c>
      <c r="Y12" s="15">
        <v>268.39999999999998</v>
      </c>
      <c r="Z12" s="15">
        <v>95.6</v>
      </c>
      <c r="AA12" s="15">
        <v>227.3</v>
      </c>
      <c r="AB12" s="15">
        <v>312.7</v>
      </c>
      <c r="AC12" s="15">
        <v>417.7</v>
      </c>
      <c r="AD12" s="15">
        <v>609.1</v>
      </c>
      <c r="AE12" s="15">
        <v>928</v>
      </c>
      <c r="AF12" s="15">
        <v>1024.4000000000001</v>
      </c>
      <c r="AG12" s="15">
        <v>1034.5</v>
      </c>
      <c r="AH12" s="15">
        <v>927.4</v>
      </c>
      <c r="AI12" s="16">
        <v>950.8</v>
      </c>
      <c r="AJ12" s="16">
        <v>723.7</v>
      </c>
      <c r="AK12" s="16">
        <v>672.2</v>
      </c>
      <c r="AL12" s="14">
        <v>517</v>
      </c>
      <c r="AM12" s="14">
        <v>549.6</v>
      </c>
      <c r="AN12" s="14">
        <v>555</v>
      </c>
      <c r="AO12" s="14">
        <v>598.6</v>
      </c>
      <c r="AP12" s="14">
        <v>695.9</v>
      </c>
      <c r="AQ12" s="14">
        <v>819.6</v>
      </c>
      <c r="AR12" s="14">
        <v>805</v>
      </c>
      <c r="AS12" s="14">
        <v>861.7</v>
      </c>
      <c r="AT12" s="14">
        <v>848.6</v>
      </c>
    </row>
    <row r="13" spans="1:46" ht="15.5" customHeight="1" x14ac:dyDescent="0.4">
      <c r="B13" s="3" t="s">
        <v>42</v>
      </c>
      <c r="C13" s="14"/>
      <c r="D13" s="14">
        <f t="shared" si="0"/>
        <v>23.700000000000003</v>
      </c>
      <c r="E13" s="14">
        <f t="shared" si="1"/>
        <v>68.599999999999994</v>
      </c>
      <c r="F13" s="14">
        <f t="shared" si="2"/>
        <v>126.30000000000001</v>
      </c>
      <c r="G13" s="14">
        <f t="shared" si="3"/>
        <v>251.5</v>
      </c>
      <c r="H13" s="14">
        <f t="shared" si="4"/>
        <v>684</v>
      </c>
      <c r="I13" s="14">
        <f t="shared" si="5"/>
        <v>1561.3999999999999</v>
      </c>
      <c r="J13" s="14">
        <f t="shared" si="6"/>
        <v>1948.4</v>
      </c>
      <c r="K13" s="14">
        <f t="shared" ref="K13:K16" si="7">SUM(AO13:AR13)</f>
        <v>2027.2</v>
      </c>
      <c r="M13" s="15">
        <v>1.4</v>
      </c>
      <c r="N13" s="15">
        <v>2.4</v>
      </c>
      <c r="O13" s="15">
        <v>10</v>
      </c>
      <c r="P13" s="15">
        <v>9.9</v>
      </c>
      <c r="Q13" s="15">
        <v>10.7</v>
      </c>
      <c r="R13" s="15">
        <v>15.1</v>
      </c>
      <c r="S13" s="15">
        <v>17.7</v>
      </c>
      <c r="T13" s="15">
        <v>25.1</v>
      </c>
      <c r="U13" s="15">
        <v>14.4</v>
      </c>
      <c r="V13" s="15">
        <v>24.9</v>
      </c>
      <c r="W13" s="15">
        <v>41.6</v>
      </c>
      <c r="X13" s="15">
        <v>45.4</v>
      </c>
      <c r="Y13" s="15">
        <v>59.3</v>
      </c>
      <c r="Z13" s="15">
        <v>52.1</v>
      </c>
      <c r="AA13" s="15">
        <v>60.1</v>
      </c>
      <c r="AB13" s="15">
        <v>80</v>
      </c>
      <c r="AC13" s="15">
        <v>101.2</v>
      </c>
      <c r="AD13" s="15">
        <v>125.8</v>
      </c>
      <c r="AE13" s="15">
        <v>192.3</v>
      </c>
      <c r="AF13" s="15">
        <v>264.7</v>
      </c>
      <c r="AG13" s="15">
        <v>316.89999999999998</v>
      </c>
      <c r="AH13" s="15">
        <v>390.6</v>
      </c>
      <c r="AI13" s="16">
        <v>416.6</v>
      </c>
      <c r="AJ13" s="16">
        <v>437.3</v>
      </c>
      <c r="AK13" s="16">
        <v>491.8</v>
      </c>
      <c r="AL13" s="14">
        <v>497.3</v>
      </c>
      <c r="AM13" s="14">
        <v>484.4</v>
      </c>
      <c r="AN13" s="14">
        <v>474.9</v>
      </c>
      <c r="AO13" s="14">
        <v>485.6</v>
      </c>
      <c r="AP13" s="14">
        <v>493.5</v>
      </c>
      <c r="AQ13" s="14">
        <v>517.4</v>
      </c>
      <c r="AR13" s="14">
        <v>530.70000000000005</v>
      </c>
      <c r="AS13" s="14">
        <v>548.6</v>
      </c>
      <c r="AT13" s="14">
        <v>582.5</v>
      </c>
    </row>
    <row r="14" spans="1:46" ht="15.5" customHeight="1" x14ac:dyDescent="0.4">
      <c r="B14" s="3" t="s">
        <v>43</v>
      </c>
      <c r="C14" s="14"/>
      <c r="D14" s="14">
        <f t="shared" ref="D14" si="8">SUM(M14:P14)</f>
        <v>20.7</v>
      </c>
      <c r="E14" s="14">
        <f t="shared" ref="E14" si="9">SUM(Q14:T14)</f>
        <v>42.9</v>
      </c>
      <c r="F14" s="14">
        <f t="shared" ref="F14" si="10">SUM(U14:X14)</f>
        <v>79.800000000000011</v>
      </c>
      <c r="G14" s="14">
        <f t="shared" ref="G14" si="11">SUM(Y14:AB14)</f>
        <v>132.89999999999998</v>
      </c>
      <c r="H14" s="14">
        <f t="shared" ref="H14" si="12">SUM(AC14:AF14)</f>
        <v>252</v>
      </c>
      <c r="I14" s="14">
        <f t="shared" ref="I14" si="13">SUM(AG14:AJ14)</f>
        <v>225</v>
      </c>
      <c r="J14" s="14">
        <f>SUM(AK14:AN14)</f>
        <v>613.79999999999995</v>
      </c>
      <c r="K14" s="14">
        <f t="shared" si="7"/>
        <v>889.8</v>
      </c>
      <c r="L14" s="14"/>
      <c r="M14" s="15">
        <v>1.4</v>
      </c>
      <c r="N14" s="15">
        <v>2.4</v>
      </c>
      <c r="O14" s="15">
        <v>8.9</v>
      </c>
      <c r="P14" s="15">
        <v>8</v>
      </c>
      <c r="Q14" s="15">
        <v>3.4</v>
      </c>
      <c r="R14" s="15">
        <v>10.9</v>
      </c>
      <c r="S14" s="15">
        <v>9.1999999999999993</v>
      </c>
      <c r="T14" s="15">
        <v>19.399999999999999</v>
      </c>
      <c r="U14" s="15">
        <v>5.9</v>
      </c>
      <c r="V14" s="15">
        <v>14.2</v>
      </c>
      <c r="W14" s="15">
        <v>26.6</v>
      </c>
      <c r="X14" s="15">
        <v>33.1</v>
      </c>
      <c r="Y14" s="15">
        <v>31.4</v>
      </c>
      <c r="Z14" s="15">
        <v>25.4</v>
      </c>
      <c r="AA14" s="15">
        <v>35.4</v>
      </c>
      <c r="AB14" s="15">
        <v>40.700000000000003</v>
      </c>
      <c r="AC14" s="15">
        <v>52.6</v>
      </c>
      <c r="AD14" s="15">
        <v>57.8</v>
      </c>
      <c r="AE14" s="15">
        <v>79.5</v>
      </c>
      <c r="AF14" s="15">
        <v>62.1</v>
      </c>
      <c r="AG14" s="15">
        <v>45.6</v>
      </c>
      <c r="AH14" s="15">
        <v>47.3</v>
      </c>
      <c r="AI14" s="16">
        <v>55.8</v>
      </c>
      <c r="AJ14" s="16">
        <v>76.3</v>
      </c>
      <c r="AK14" s="16">
        <v>122.8</v>
      </c>
      <c r="AL14" s="14">
        <v>144.80000000000001</v>
      </c>
      <c r="AM14" s="14">
        <v>175</v>
      </c>
      <c r="AN14" s="14">
        <v>171.2</v>
      </c>
      <c r="AO14" s="14">
        <v>206.2</v>
      </c>
      <c r="AP14" s="14">
        <v>209.4</v>
      </c>
      <c r="AQ14" s="14">
        <v>237.4</v>
      </c>
      <c r="AR14" s="14">
        <v>236.8</v>
      </c>
      <c r="AS14" s="14">
        <v>215.8</v>
      </c>
      <c r="AT14" s="14">
        <v>190.1</v>
      </c>
    </row>
    <row r="15" spans="1:46" ht="15.5" customHeight="1" x14ac:dyDescent="0.4">
      <c r="B15" s="3" t="s">
        <v>53</v>
      </c>
      <c r="C15" s="14"/>
      <c r="D15" s="22" t="s">
        <v>55</v>
      </c>
      <c r="E15" s="14">
        <f t="shared" ref="E15:E16" si="14">SUM(Q15:T15)</f>
        <v>-63.7</v>
      </c>
      <c r="F15" s="14">
        <f t="shared" ref="F15:F16" si="15">SUM(U15:X15)</f>
        <v>-235.60000000000002</v>
      </c>
      <c r="G15" s="14">
        <f t="shared" ref="G15:G16" si="16">SUM(Y15:AB15)</f>
        <v>-391.7</v>
      </c>
      <c r="H15" s="14">
        <f t="shared" ref="H15:H16" si="17">SUM(AC15:AF15)</f>
        <v>-815.19999999999993</v>
      </c>
      <c r="I15" s="14">
        <f t="shared" ref="I15:I16" si="18">SUM(AG15:AJ15)</f>
        <v>-1171.2</v>
      </c>
      <c r="J15" s="14">
        <f t="shared" ref="J15:J16" si="19">SUM(AK15:AN15)</f>
        <v>-451.1</v>
      </c>
      <c r="K15" s="14">
        <f t="shared" si="7"/>
        <v>-70.099999999999994</v>
      </c>
      <c r="L15" s="14"/>
      <c r="M15" s="21" t="s">
        <v>55</v>
      </c>
      <c r="N15" s="21" t="s">
        <v>55</v>
      </c>
      <c r="O15" s="21" t="s">
        <v>55</v>
      </c>
      <c r="P15" s="21" t="s">
        <v>55</v>
      </c>
      <c r="Q15" s="15">
        <v>-15</v>
      </c>
      <c r="R15" s="15">
        <v>-14.6</v>
      </c>
      <c r="S15" s="15">
        <v>-20.8</v>
      </c>
      <c r="T15" s="15">
        <v>-13.3</v>
      </c>
      <c r="U15" s="15">
        <v>-37.1</v>
      </c>
      <c r="V15" s="15">
        <v>-37.4</v>
      </c>
      <c r="W15" s="15">
        <v>-61.8</v>
      </c>
      <c r="X15" s="15">
        <v>-99.3</v>
      </c>
      <c r="Y15" s="15">
        <v>-109.1</v>
      </c>
      <c r="Z15" s="15">
        <v>-77.099999999999994</v>
      </c>
      <c r="AA15" s="15">
        <v>-89.2</v>
      </c>
      <c r="AB15" s="15">
        <v>-116.3</v>
      </c>
      <c r="AC15" s="15">
        <v>-118.7</v>
      </c>
      <c r="AD15" s="15">
        <v>-172.2</v>
      </c>
      <c r="AE15" s="15">
        <v>-219.4</v>
      </c>
      <c r="AF15" s="15">
        <v>-304.89999999999998</v>
      </c>
      <c r="AG15" s="15">
        <v>-326.89999999999998</v>
      </c>
      <c r="AH15" s="15">
        <v>-314.3</v>
      </c>
      <c r="AI15" s="16">
        <v>-296</v>
      </c>
      <c r="AJ15" s="16">
        <v>-234</v>
      </c>
      <c r="AK15" s="16">
        <v>-179.9</v>
      </c>
      <c r="AL15" s="14">
        <v>-135</v>
      </c>
      <c r="AM15" s="14">
        <v>-72.599999999999994</v>
      </c>
      <c r="AN15" s="14">
        <v>-63.6</v>
      </c>
      <c r="AO15" s="14">
        <v>0.8</v>
      </c>
      <c r="AP15" s="14">
        <v>-12.5</v>
      </c>
      <c r="AQ15" s="14">
        <v>-7.2</v>
      </c>
      <c r="AR15" s="14">
        <v>-51.2</v>
      </c>
      <c r="AS15" s="14">
        <v>-55.9</v>
      </c>
      <c r="AT15" s="14">
        <v>-87.3</v>
      </c>
    </row>
    <row r="16" spans="1:46" ht="15.5" customHeight="1" x14ac:dyDescent="0.4">
      <c r="B16" s="3" t="s">
        <v>50</v>
      </c>
      <c r="C16" s="14"/>
      <c r="D16" s="14">
        <f t="shared" ref="D16" si="20">SUM(M16:P16)</f>
        <v>-2.0999999999999996</v>
      </c>
      <c r="E16" s="14">
        <f t="shared" si="14"/>
        <v>-47</v>
      </c>
      <c r="F16" s="14">
        <f t="shared" si="15"/>
        <v>-210.89999999999998</v>
      </c>
      <c r="G16" s="14">
        <f t="shared" si="16"/>
        <v>-255.10000000000002</v>
      </c>
      <c r="H16" s="14">
        <f t="shared" si="17"/>
        <v>-715.7</v>
      </c>
      <c r="I16" s="14">
        <f t="shared" si="18"/>
        <v>-1060.8</v>
      </c>
      <c r="J16" s="14">
        <f t="shared" si="19"/>
        <v>-411.1</v>
      </c>
      <c r="K16" s="14">
        <f t="shared" si="7"/>
        <v>-106.3</v>
      </c>
      <c r="L16" s="14"/>
      <c r="M16" s="15">
        <v>-3.5</v>
      </c>
      <c r="N16" s="15">
        <v>-4.5999999999999996</v>
      </c>
      <c r="O16" s="15">
        <v>-2.4</v>
      </c>
      <c r="P16" s="15">
        <v>8.4</v>
      </c>
      <c r="Q16" s="15">
        <v>-15.6</v>
      </c>
      <c r="R16" s="15">
        <v>-14.9</v>
      </c>
      <c r="S16" s="15">
        <v>-21.7</v>
      </c>
      <c r="T16" s="15">
        <v>5.2</v>
      </c>
      <c r="U16" s="15">
        <v>-35.9</v>
      </c>
      <c r="V16" s="15">
        <v>-35.799999999999997</v>
      </c>
      <c r="W16" s="15">
        <v>-62.7</v>
      </c>
      <c r="X16" s="15">
        <v>-76.5</v>
      </c>
      <c r="Y16" s="15">
        <v>-128</v>
      </c>
      <c r="Z16" s="15">
        <v>-67.2</v>
      </c>
      <c r="AA16" s="15">
        <v>-85.9</v>
      </c>
      <c r="AB16" s="15">
        <v>26</v>
      </c>
      <c r="AC16" s="15">
        <v>-84.9</v>
      </c>
      <c r="AD16" s="15">
        <v>-119.5</v>
      </c>
      <c r="AE16" s="15">
        <v>-148.69999999999999</v>
      </c>
      <c r="AF16" s="15">
        <v>-362.6</v>
      </c>
      <c r="AG16" s="15">
        <v>-327.2</v>
      </c>
      <c r="AH16" s="15">
        <v>-288.3</v>
      </c>
      <c r="AI16" s="16">
        <v>-244.7</v>
      </c>
      <c r="AJ16" s="16">
        <v>-200.6</v>
      </c>
      <c r="AK16" s="16">
        <v>-128.9</v>
      </c>
      <c r="AL16" s="14">
        <v>-117.8</v>
      </c>
      <c r="AM16" s="14">
        <v>-81.5</v>
      </c>
      <c r="AN16" s="14">
        <v>-82.9</v>
      </c>
      <c r="AO16" s="14">
        <v>1.4</v>
      </c>
      <c r="AP16" s="14">
        <v>-15</v>
      </c>
      <c r="AQ16" s="14">
        <v>-30.2</v>
      </c>
      <c r="AR16" s="14">
        <v>-62.5</v>
      </c>
      <c r="AS16" s="14">
        <v>-53.8</v>
      </c>
      <c r="AT16" s="14">
        <v>-104.7</v>
      </c>
    </row>
    <row r="17" spans="1:46" ht="7" customHeight="1" x14ac:dyDescent="0.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T17" s="3"/>
    </row>
    <row r="18" spans="1:46" ht="16" x14ac:dyDescent="0.4">
      <c r="B18" s="3" t="s">
        <v>44</v>
      </c>
      <c r="C18" s="6"/>
      <c r="D18" s="13">
        <f t="shared" ref="D18:J18" si="21">D13/D11</f>
        <v>0.249211356466877</v>
      </c>
      <c r="E18" s="13">
        <f t="shared" si="21"/>
        <v>0.26828314430973799</v>
      </c>
      <c r="F18" s="13">
        <f t="shared" si="21"/>
        <v>0.18589932293199884</v>
      </c>
      <c r="G18" s="13">
        <f t="shared" si="21"/>
        <v>0.2017973200673995</v>
      </c>
      <c r="H18" s="13">
        <f t="shared" si="21"/>
        <v>0.18400946949316691</v>
      </c>
      <c r="I18" s="13">
        <f t="shared" si="21"/>
        <v>0.27169903250504623</v>
      </c>
      <c r="J18" s="13">
        <f t="shared" si="21"/>
        <v>0.34517946355809093</v>
      </c>
      <c r="K18" s="13">
        <f t="shared" ref="K18" si="22">K13/K11</f>
        <v>0.33742801025333735</v>
      </c>
      <c r="L18" s="13"/>
      <c r="M18" s="17">
        <f t="shared" ref="M18:Q18" si="23">M13/M11</f>
        <v>0.5</v>
      </c>
      <c r="N18" s="17">
        <f t="shared" si="23"/>
        <v>0.30769230769230771</v>
      </c>
      <c r="O18" s="17">
        <f t="shared" si="23"/>
        <v>0.14814814814814814</v>
      </c>
      <c r="P18" s="17">
        <f t="shared" si="23"/>
        <v>0.10410094637223975</v>
      </c>
      <c r="Q18" s="17">
        <f t="shared" si="23"/>
        <v>8.3987441130298268E-2</v>
      </c>
      <c r="R18" s="17">
        <f t="shared" ref="R18:AQ18" si="24">R13/R11</f>
        <v>8.840749414519905E-2</v>
      </c>
      <c r="S18" s="17">
        <f t="shared" si="24"/>
        <v>8.1868640148011096E-2</v>
      </c>
      <c r="T18" s="17">
        <f t="shared" si="24"/>
        <v>9.8161908486507632E-2</v>
      </c>
      <c r="U18" s="17">
        <f t="shared" si="24"/>
        <v>4.6242774566473993E-2</v>
      </c>
      <c r="V18" s="17">
        <f t="shared" si="24"/>
        <v>6.4407656492498702E-2</v>
      </c>
      <c r="W18" s="17">
        <f t="shared" si="24"/>
        <v>7.7800635870581628E-2</v>
      </c>
      <c r="X18" s="17">
        <f t="shared" si="24"/>
        <v>6.6823667942302031E-2</v>
      </c>
      <c r="Y18" s="17">
        <f t="shared" si="24"/>
        <v>6.6442577030812328E-2</v>
      </c>
      <c r="Z18" s="17">
        <f t="shared" si="24"/>
        <v>5.6896363437807143E-2</v>
      </c>
      <c r="AA18" s="17">
        <f t="shared" si="24"/>
        <v>5.7794018655639962E-2</v>
      </c>
      <c r="AB18" s="17">
        <f t="shared" si="24"/>
        <v>6.4190002407125094E-2</v>
      </c>
      <c r="AC18" s="17">
        <f t="shared" si="24"/>
        <v>6.5548286806140291E-2</v>
      </c>
      <c r="AD18" s="17">
        <f t="shared" si="24"/>
        <v>6.2721244453308067E-2</v>
      </c>
      <c r="AE18" s="17">
        <f t="shared" si="24"/>
        <v>6.5459372978861022E-2</v>
      </c>
      <c r="AF18" s="17">
        <f t="shared" si="24"/>
        <v>7.120951253631766E-2</v>
      </c>
      <c r="AG18" s="17">
        <f t="shared" si="24"/>
        <v>7.1430181449340685E-2</v>
      </c>
      <c r="AH18" s="17">
        <f t="shared" si="24"/>
        <v>7.7638640429338102E-2</v>
      </c>
      <c r="AI18" s="17">
        <f t="shared" si="24"/>
        <v>7.5191769695875821E-2</v>
      </c>
      <c r="AJ18" s="17">
        <f t="shared" si="24"/>
        <v>7.6094522168859188E-2</v>
      </c>
      <c r="AK18" s="17">
        <f t="shared" si="24"/>
        <v>8.3362996864141031E-2</v>
      </c>
      <c r="AL18" s="17">
        <f t="shared" si="24"/>
        <v>8.5651297773031806E-2</v>
      </c>
      <c r="AM18" s="17">
        <f t="shared" si="24"/>
        <v>8.464388061787935E-2</v>
      </c>
      <c r="AN18" s="17">
        <f t="shared" si="24"/>
        <v>8.413350813166566E-2</v>
      </c>
      <c r="AO18" s="17">
        <f t="shared" si="24"/>
        <v>8.6478015422150195E-2</v>
      </c>
      <c r="AP18" s="17">
        <f t="shared" si="24"/>
        <v>8.7017086029658103E-2</v>
      </c>
      <c r="AQ18" s="17">
        <f t="shared" si="24"/>
        <v>8.9039563578791586E-2</v>
      </c>
      <c r="AR18" s="17">
        <f t="shared" ref="AR18" si="25">AR13/AR11</f>
        <v>8.8335164286427653E-2</v>
      </c>
      <c r="AS18" s="17">
        <f>AS13/AS11</f>
        <v>8.7961775269368908E-2</v>
      </c>
      <c r="AT18" s="17">
        <f>AT13/AT11</f>
        <v>9.0092180153427362E-2</v>
      </c>
    </row>
    <row r="19" spans="1:46" ht="16" x14ac:dyDescent="0.4">
      <c r="B19" s="3" t="s">
        <v>45</v>
      </c>
      <c r="D19" s="13">
        <f t="shared" ref="D19:I19" si="26">D14/D13</f>
        <v>0.87341772151898722</v>
      </c>
      <c r="E19" s="13">
        <f t="shared" si="26"/>
        <v>0.62536443148688048</v>
      </c>
      <c r="F19" s="13">
        <f t="shared" si="26"/>
        <v>0.63182897862232779</v>
      </c>
      <c r="G19" s="13">
        <f t="shared" si="26"/>
        <v>0.52842942345924448</v>
      </c>
      <c r="H19" s="13">
        <f t="shared" si="26"/>
        <v>0.36842105263157893</v>
      </c>
      <c r="I19" s="13">
        <f t="shared" si="26"/>
        <v>0.14410144741898298</v>
      </c>
      <c r="J19" s="13">
        <f>J14/J13</f>
        <v>0.31502771504824467</v>
      </c>
      <c r="K19" s="13">
        <f t="shared" ref="K19" si="27">K14/K13</f>
        <v>0.43893054459352798</v>
      </c>
      <c r="L19" s="13"/>
      <c r="M19" s="17">
        <f t="shared" ref="M19:Q19" si="28">M14/M13</f>
        <v>1</v>
      </c>
      <c r="N19" s="17">
        <f t="shared" si="28"/>
        <v>1</v>
      </c>
      <c r="O19" s="17">
        <f t="shared" si="28"/>
        <v>0.89</v>
      </c>
      <c r="P19" s="17">
        <f t="shared" si="28"/>
        <v>0.80808080808080807</v>
      </c>
      <c r="Q19" s="17">
        <f t="shared" si="28"/>
        <v>0.31775700934579443</v>
      </c>
      <c r="R19" s="17">
        <f t="shared" ref="R19:AQ19" si="29">R14/R13</f>
        <v>0.72185430463576161</v>
      </c>
      <c r="S19" s="17">
        <f t="shared" si="29"/>
        <v>0.51977401129943501</v>
      </c>
      <c r="T19" s="17">
        <f t="shared" si="29"/>
        <v>0.77290836653386441</v>
      </c>
      <c r="U19" s="17">
        <f t="shared" si="29"/>
        <v>0.40972222222222221</v>
      </c>
      <c r="V19" s="17">
        <f t="shared" si="29"/>
        <v>0.57028112449799195</v>
      </c>
      <c r="W19" s="17">
        <f t="shared" si="29"/>
        <v>0.63942307692307698</v>
      </c>
      <c r="X19" s="17">
        <f t="shared" si="29"/>
        <v>0.72907488986784141</v>
      </c>
      <c r="Y19" s="17">
        <f t="shared" si="29"/>
        <v>0.5295109612141653</v>
      </c>
      <c r="Z19" s="17">
        <f t="shared" si="29"/>
        <v>0.4875239923224568</v>
      </c>
      <c r="AA19" s="17">
        <f t="shared" si="29"/>
        <v>0.58901830282861889</v>
      </c>
      <c r="AB19" s="17">
        <f t="shared" si="29"/>
        <v>0.50875000000000004</v>
      </c>
      <c r="AC19" s="17">
        <f t="shared" si="29"/>
        <v>0.51976284584980237</v>
      </c>
      <c r="AD19" s="17">
        <f t="shared" si="29"/>
        <v>0.45945945945945943</v>
      </c>
      <c r="AE19" s="17">
        <f t="shared" si="29"/>
        <v>0.41341653666146644</v>
      </c>
      <c r="AF19" s="17">
        <f t="shared" si="29"/>
        <v>0.23460521344918778</v>
      </c>
      <c r="AG19" s="17">
        <f t="shared" si="29"/>
        <v>0.14389397286210162</v>
      </c>
      <c r="AH19" s="17">
        <f t="shared" si="29"/>
        <v>0.12109575012800818</v>
      </c>
      <c r="AI19" s="17">
        <f t="shared" si="29"/>
        <v>0.1339414306289006</v>
      </c>
      <c r="AJ19" s="17">
        <f t="shared" si="29"/>
        <v>0.17447976217699518</v>
      </c>
      <c r="AK19" s="17">
        <f t="shared" si="29"/>
        <v>0.24969499796665309</v>
      </c>
      <c r="AL19" s="17">
        <f t="shared" si="29"/>
        <v>0.2911723305851599</v>
      </c>
      <c r="AM19" s="17">
        <f t="shared" si="29"/>
        <v>0.36127167630057805</v>
      </c>
      <c r="AN19" s="17">
        <f t="shared" si="29"/>
        <v>0.36049694672562643</v>
      </c>
      <c r="AO19" s="17">
        <f t="shared" si="29"/>
        <v>0.42462932454695218</v>
      </c>
      <c r="AP19" s="17">
        <f t="shared" si="29"/>
        <v>0.42431610942249243</v>
      </c>
      <c r="AQ19" s="17">
        <f t="shared" si="29"/>
        <v>0.45883262466177044</v>
      </c>
      <c r="AR19" s="17">
        <f t="shared" ref="AR19" si="30">AR14/AR13</f>
        <v>0.44620312794422456</v>
      </c>
      <c r="AS19" s="17">
        <f>AS14/AS13</f>
        <v>0.39336492890995262</v>
      </c>
      <c r="AT19" s="17">
        <f>AT14/AT13</f>
        <v>0.32635193133047208</v>
      </c>
    </row>
    <row r="20" spans="1:46" ht="16" x14ac:dyDescent="0.4">
      <c r="B20" s="3" t="s">
        <v>54</v>
      </c>
      <c r="D20" s="22" t="s">
        <v>55</v>
      </c>
      <c r="E20" s="13">
        <f t="shared" ref="E20:I20" si="31">E15/E13</f>
        <v>-0.92857142857142871</v>
      </c>
      <c r="F20" s="13">
        <f t="shared" si="31"/>
        <v>-1.8653998416468724</v>
      </c>
      <c r="G20" s="13">
        <f t="shared" si="31"/>
        <v>-1.5574552683896621</v>
      </c>
      <c r="H20" s="13">
        <f t="shared" si="31"/>
        <v>-1.1918128654970759</v>
      </c>
      <c r="I20" s="13">
        <f t="shared" si="31"/>
        <v>-0.75009606763161274</v>
      </c>
      <c r="J20" s="13">
        <f>J15/J13</f>
        <v>-0.23152330117019093</v>
      </c>
      <c r="K20" s="13">
        <f>K15/K13</f>
        <v>-3.4579715864246248E-2</v>
      </c>
      <c r="L20" s="13"/>
      <c r="M20" s="21" t="s">
        <v>55</v>
      </c>
      <c r="N20" s="21" t="s">
        <v>55</v>
      </c>
      <c r="O20" s="21" t="s">
        <v>55</v>
      </c>
      <c r="P20" s="21" t="s">
        <v>55</v>
      </c>
      <c r="Q20" s="13">
        <f t="shared" ref="Q20" si="32">Q15/Q13</f>
        <v>-1.4018691588785048</v>
      </c>
      <c r="R20" s="13">
        <f t="shared" ref="R20:AQ20" si="33">R15/R13</f>
        <v>-0.9668874172185431</v>
      </c>
      <c r="S20" s="13">
        <f t="shared" si="33"/>
        <v>-1.1751412429378532</v>
      </c>
      <c r="T20" s="13">
        <f t="shared" si="33"/>
        <v>-0.52988047808764938</v>
      </c>
      <c r="U20" s="13">
        <f t="shared" si="33"/>
        <v>-2.5763888888888888</v>
      </c>
      <c r="V20" s="13">
        <f t="shared" si="33"/>
        <v>-1.5020080321285141</v>
      </c>
      <c r="W20" s="13">
        <f t="shared" si="33"/>
        <v>-1.4855769230769229</v>
      </c>
      <c r="X20" s="13">
        <f t="shared" si="33"/>
        <v>-2.1872246696035242</v>
      </c>
      <c r="Y20" s="13">
        <f t="shared" si="33"/>
        <v>-1.8397976391231028</v>
      </c>
      <c r="Z20" s="13">
        <f t="shared" si="33"/>
        <v>-1.4798464491362762</v>
      </c>
      <c r="AA20" s="13">
        <f t="shared" si="33"/>
        <v>-1.4841930116472546</v>
      </c>
      <c r="AB20" s="13">
        <f t="shared" si="33"/>
        <v>-1.4537499999999999</v>
      </c>
      <c r="AC20" s="13">
        <f t="shared" si="33"/>
        <v>-1.1729249011857708</v>
      </c>
      <c r="AD20" s="13">
        <f t="shared" si="33"/>
        <v>-1.368839427662957</v>
      </c>
      <c r="AE20" s="13">
        <f t="shared" si="33"/>
        <v>-1.140925637025481</v>
      </c>
      <c r="AF20" s="13">
        <f t="shared" si="33"/>
        <v>-1.1518700415564791</v>
      </c>
      <c r="AG20" s="13">
        <f t="shared" si="33"/>
        <v>-1.0315556958030925</v>
      </c>
      <c r="AH20" s="13">
        <f t="shared" si="33"/>
        <v>-0.80465949820788529</v>
      </c>
      <c r="AI20" s="13">
        <f t="shared" si="33"/>
        <v>-0.71051368218915023</v>
      </c>
      <c r="AJ20" s="13">
        <f t="shared" si="33"/>
        <v>-0.53510176080493943</v>
      </c>
      <c r="AK20" s="13">
        <f t="shared" si="33"/>
        <v>-0.36579910532736887</v>
      </c>
      <c r="AL20" s="13">
        <f t="shared" si="33"/>
        <v>-0.27146591594610897</v>
      </c>
      <c r="AM20" s="13">
        <f t="shared" si="33"/>
        <v>-0.14987613542526837</v>
      </c>
      <c r="AN20" s="13">
        <f t="shared" si="33"/>
        <v>-0.13392293114339862</v>
      </c>
      <c r="AO20" s="13">
        <f t="shared" si="33"/>
        <v>1.6474464579901153E-3</v>
      </c>
      <c r="AP20" s="13">
        <f t="shared" si="33"/>
        <v>-2.5329280648429583E-2</v>
      </c>
      <c r="AQ20" s="13">
        <f t="shared" si="33"/>
        <v>-1.3915732508697334E-2</v>
      </c>
      <c r="AR20" s="13">
        <f t="shared" ref="AR20" si="34">AR15/AR13</f>
        <v>-9.6476351987940454E-2</v>
      </c>
      <c r="AS20" s="13">
        <f>AS15/AS13</f>
        <v>-0.1018957345971564</v>
      </c>
      <c r="AT20" s="13">
        <f>AT15/AT13</f>
        <v>-0.14987124463519313</v>
      </c>
    </row>
    <row r="21" spans="1:46" ht="16" x14ac:dyDescent="0.4">
      <c r="B21" s="3" t="s">
        <v>51</v>
      </c>
      <c r="D21" s="13">
        <f t="shared" ref="D21:J21" si="35">D16/D13</f>
        <v>-8.8607594936708833E-2</v>
      </c>
      <c r="E21" s="13">
        <f t="shared" si="35"/>
        <v>-0.685131195335277</v>
      </c>
      <c r="F21" s="13">
        <f t="shared" si="35"/>
        <v>-1.6698337292161516</v>
      </c>
      <c r="G21" s="13">
        <f t="shared" si="35"/>
        <v>-1.0143141153081512</v>
      </c>
      <c r="H21" s="13">
        <f t="shared" si="35"/>
        <v>-1.0463450292397662</v>
      </c>
      <c r="I21" s="13">
        <f t="shared" si="35"/>
        <v>-0.67939029076469837</v>
      </c>
      <c r="J21" s="13">
        <f t="shared" si="35"/>
        <v>-0.2109936358037364</v>
      </c>
      <c r="K21" s="13">
        <f t="shared" ref="K21" si="36">K16/K13</f>
        <v>-5.2436858721389104E-2</v>
      </c>
      <c r="L21" s="13"/>
      <c r="M21" s="17">
        <f t="shared" ref="M21:Q21" si="37">M16/M13</f>
        <v>-2.5</v>
      </c>
      <c r="N21" s="17">
        <f t="shared" si="37"/>
        <v>-1.9166666666666665</v>
      </c>
      <c r="O21" s="17">
        <f t="shared" si="37"/>
        <v>-0.24</v>
      </c>
      <c r="P21" s="17">
        <f t="shared" si="37"/>
        <v>0.84848484848484851</v>
      </c>
      <c r="Q21" s="17">
        <f t="shared" si="37"/>
        <v>-1.457943925233645</v>
      </c>
      <c r="R21" s="17">
        <f t="shared" ref="R21:AQ21" si="38">R16/R13</f>
        <v>-0.98675496688741726</v>
      </c>
      <c r="S21" s="17">
        <f t="shared" si="38"/>
        <v>-1.2259887005649717</v>
      </c>
      <c r="T21" s="17">
        <f t="shared" si="38"/>
        <v>0.20717131474103584</v>
      </c>
      <c r="U21" s="17">
        <f t="shared" si="38"/>
        <v>-2.4930555555555554</v>
      </c>
      <c r="V21" s="17">
        <f t="shared" si="38"/>
        <v>-1.4377510040160641</v>
      </c>
      <c r="W21" s="17">
        <f t="shared" si="38"/>
        <v>-1.5072115384615385</v>
      </c>
      <c r="X21" s="17">
        <f t="shared" si="38"/>
        <v>-1.6850220264317182</v>
      </c>
      <c r="Y21" s="17">
        <f t="shared" si="38"/>
        <v>-2.1585160202360876</v>
      </c>
      <c r="Z21" s="17">
        <f t="shared" si="38"/>
        <v>-1.289827255278311</v>
      </c>
      <c r="AA21" s="17">
        <f t="shared" si="38"/>
        <v>-1.4292845257903495</v>
      </c>
      <c r="AB21" s="17">
        <f t="shared" si="38"/>
        <v>0.32500000000000001</v>
      </c>
      <c r="AC21" s="17">
        <f t="shared" si="38"/>
        <v>-0.83893280632411071</v>
      </c>
      <c r="AD21" s="17">
        <f t="shared" si="38"/>
        <v>-0.94992050874403822</v>
      </c>
      <c r="AE21" s="17">
        <f t="shared" si="38"/>
        <v>-0.77327093083723342</v>
      </c>
      <c r="AF21" s="17">
        <f t="shared" si="38"/>
        <v>-1.3698526633925199</v>
      </c>
      <c r="AG21" s="17">
        <f t="shared" si="38"/>
        <v>-1.0325023666771853</v>
      </c>
      <c r="AH21" s="17">
        <f t="shared" si="38"/>
        <v>-0.73809523809523803</v>
      </c>
      <c r="AI21" s="17">
        <f t="shared" si="38"/>
        <v>-0.58737397983677386</v>
      </c>
      <c r="AJ21" s="17">
        <f t="shared" si="38"/>
        <v>-0.45872398810884973</v>
      </c>
      <c r="AK21" s="17">
        <f t="shared" si="38"/>
        <v>-0.26209841398942663</v>
      </c>
      <c r="AL21" s="17">
        <f t="shared" si="38"/>
        <v>-0.23687914739593804</v>
      </c>
      <c r="AM21" s="17">
        <f t="shared" si="38"/>
        <v>-0.16824938067712636</v>
      </c>
      <c r="AN21" s="17">
        <f t="shared" si="38"/>
        <v>-0.17456306590861237</v>
      </c>
      <c r="AO21" s="17">
        <f t="shared" si="38"/>
        <v>2.8830313014827015E-3</v>
      </c>
      <c r="AP21" s="17">
        <f t="shared" si="38"/>
        <v>-3.0395136778115502E-2</v>
      </c>
      <c r="AQ21" s="17">
        <f t="shared" si="38"/>
        <v>-5.8368766911480484E-2</v>
      </c>
      <c r="AR21" s="17">
        <f t="shared" ref="AR21" si="39">AR16/AR13</f>
        <v>-0.11776898436027887</v>
      </c>
      <c r="AS21" s="17">
        <f>AS16/AS13</f>
        <v>-9.8067808968282891E-2</v>
      </c>
      <c r="AT21" s="17">
        <f>AT16/AT13</f>
        <v>-0.17974248927038627</v>
      </c>
    </row>
    <row r="22" spans="1:46" ht="16" x14ac:dyDescent="0.4">
      <c r="B22" s="3" t="s">
        <v>46</v>
      </c>
      <c r="D22" s="13"/>
      <c r="E22" s="13">
        <f t="shared" ref="E22:K22" si="40">E13/D13-1</f>
        <v>1.8945147679324887</v>
      </c>
      <c r="F22" s="13">
        <f t="shared" si="40"/>
        <v>0.84110787172011703</v>
      </c>
      <c r="G22" s="13">
        <f t="shared" si="40"/>
        <v>0.99129057798891518</v>
      </c>
      <c r="H22" s="13">
        <f t="shared" si="40"/>
        <v>1.7196819085487078</v>
      </c>
      <c r="I22" s="13">
        <f t="shared" si="40"/>
        <v>1.2827485380116959</v>
      </c>
      <c r="J22" s="13">
        <f t="shared" si="40"/>
        <v>0.24785448956065093</v>
      </c>
      <c r="K22" s="13">
        <f t="shared" si="40"/>
        <v>4.0443440771915418E-2</v>
      </c>
      <c r="L22" s="13"/>
      <c r="M22" s="13"/>
      <c r="N22" s="13"/>
      <c r="O22" s="13"/>
      <c r="P22" s="13"/>
      <c r="Q22" s="17">
        <f t="shared" ref="Q22" si="41">Q13/M13-1</f>
        <v>6.6428571428571432</v>
      </c>
      <c r="R22" s="17">
        <f t="shared" ref="R22" si="42">R13/N13-1</f>
        <v>5.291666666666667</v>
      </c>
      <c r="S22" s="17">
        <f t="shared" ref="S22" si="43">S13/O13-1</f>
        <v>0.77</v>
      </c>
      <c r="T22" s="17">
        <f t="shared" ref="T22" si="44">T13/P13-1</f>
        <v>1.5353535353535355</v>
      </c>
      <c r="U22" s="17">
        <f t="shared" ref="U22" si="45">U13/Q13-1</f>
        <v>0.34579439252336464</v>
      </c>
      <c r="V22" s="17">
        <f t="shared" ref="V22" si="46">V13/R13-1</f>
        <v>0.64900662251655628</v>
      </c>
      <c r="W22" s="17">
        <f t="shared" ref="W22" si="47">W13/S13-1</f>
        <v>1.3502824858757063</v>
      </c>
      <c r="X22" s="17">
        <f t="shared" ref="X22" si="48">X13/T13-1</f>
        <v>0.80876494023904377</v>
      </c>
      <c r="Y22" s="17">
        <f t="shared" ref="Y22" si="49">Y13/U13-1</f>
        <v>3.1180555555555554</v>
      </c>
      <c r="Z22" s="17">
        <f t="shared" ref="Z22" si="50">Z13/V13-1</f>
        <v>1.0923694779116468</v>
      </c>
      <c r="AA22" s="17">
        <f t="shared" ref="AA22" si="51">AA13/W13-1</f>
        <v>0.44471153846153855</v>
      </c>
      <c r="AB22" s="17">
        <f t="shared" ref="AB22" si="52">AB13/X13-1</f>
        <v>0.76211453744493407</v>
      </c>
      <c r="AC22" s="17">
        <f t="shared" ref="AC22" si="53">AC13/Y13-1</f>
        <v>0.70657672849915687</v>
      </c>
      <c r="AD22" s="17">
        <f t="shared" ref="AD22" si="54">AD13/Z13-1</f>
        <v>1.4145873320537428</v>
      </c>
      <c r="AE22" s="17">
        <f t="shared" ref="AE22" si="55">AE13/AA13-1</f>
        <v>2.1996672212978372</v>
      </c>
      <c r="AF22" s="17">
        <f t="shared" ref="AF22" si="56">AF13/AB13-1</f>
        <v>2.3087499999999999</v>
      </c>
      <c r="AG22" s="17">
        <f t="shared" ref="AG22" si="57">AG13/AC13-1</f>
        <v>2.1314229249011856</v>
      </c>
      <c r="AH22" s="17">
        <f t="shared" ref="AH22" si="58">AH13/AD13-1</f>
        <v>2.1049284578696348</v>
      </c>
      <c r="AI22" s="17">
        <f t="shared" ref="AI22" si="59">AI13/AE13-1</f>
        <v>1.1664066562662505</v>
      </c>
      <c r="AJ22" s="17">
        <f t="shared" ref="AJ22" si="60">AJ13/AF13-1</f>
        <v>0.65205893464299214</v>
      </c>
      <c r="AK22" s="17">
        <f t="shared" ref="AK22" si="61">AK13/AG13-1</f>
        <v>0.55190911959608724</v>
      </c>
      <c r="AL22" s="17">
        <f t="shared" ref="AL22" si="62">AL13/AH13-1</f>
        <v>0.27316948284690223</v>
      </c>
      <c r="AM22" s="17">
        <f t="shared" ref="AM22" si="63">AM13/AI13-1</f>
        <v>0.1627460393662985</v>
      </c>
      <c r="AN22" s="17">
        <f t="shared" ref="AN22" si="64">AN13/AJ13-1</f>
        <v>8.5982163274639811E-2</v>
      </c>
      <c r="AO22" s="17">
        <f t="shared" ref="AO22" si="65">AO13/AK13-1</f>
        <v>-1.2606750711671388E-2</v>
      </c>
      <c r="AP22" s="17">
        <f t="shared" ref="AP22" si="66">AP13/AL13-1</f>
        <v>-7.6412628192238374E-3</v>
      </c>
      <c r="AQ22" s="17">
        <f t="shared" ref="AQ22" si="67">AQ13/AM13-1</f>
        <v>6.8125516102394812E-2</v>
      </c>
      <c r="AR22" s="17">
        <f t="shared" ref="AR22" si="68">AR13/AN13-1</f>
        <v>0.11749842072015171</v>
      </c>
      <c r="AS22" s="17">
        <f>AS13/AO13-1</f>
        <v>0.12973640856672164</v>
      </c>
      <c r="AT22" s="17">
        <f>AT13/AP13-1</f>
        <v>0.18034447821681865</v>
      </c>
    </row>
    <row r="23" spans="1:46" ht="16" x14ac:dyDescent="0.4">
      <c r="A23"/>
      <c r="B23"/>
      <c r="C23"/>
      <c r="D23"/>
      <c r="E23"/>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s="23"/>
    </row>
    <row r="24" spans="1:46" ht="16" x14ac:dyDescent="0.4">
      <c r="A24"/>
      <c r="B24"/>
      <c r="C24"/>
      <c r="D24"/>
      <c r="E24"/>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s="23"/>
    </row>
    <row r="25" spans="1:46" ht="15.5" hidden="1" customHeight="1" x14ac:dyDescent="0.4">
      <c r="A25"/>
      <c r="B25"/>
      <c r="C25"/>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s="23">
        <f>AS13/AO13-1</f>
        <v>0.12973640856672164</v>
      </c>
    </row>
    <row r="26" spans="1:46" ht="15.5" hidden="1" customHeight="1" x14ac:dyDescent="0.4">
      <c r="A26"/>
      <c r="B26"/>
      <c r="C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row>
  </sheetData>
  <phoneticPr fontId="12" type="noConversion"/>
  <pageMargins left="0.7" right="0.7" top="0.75" bottom="0.75" header="0.3" footer="0.3"/>
  <pageSetup paperSize="9" orientation="portrait" r:id="rId1"/>
  <ignoredErrors>
    <ignoredError sqref="D12:D14 D16" formulaRange="1"/>
    <ignoredError sqref="Q19:R19 E19:K19"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A51E26-4F81-46CC-9870-F665C99E8B57}">
  <dimension ref="A1:D21"/>
  <sheetViews>
    <sheetView showGridLines="0" zoomScaleNormal="100" workbookViewId="0"/>
  </sheetViews>
  <sheetFormatPr defaultColWidth="0" defaultRowHeight="15.75" customHeight="1" zeroHeight="1" x14ac:dyDescent="0.4"/>
  <cols>
    <col min="1" max="1" width="3.83203125" customWidth="1"/>
    <col min="2" max="2" width="21.83203125" customWidth="1"/>
    <col min="3" max="3" width="3.83203125" customWidth="1"/>
    <col min="4" max="4" width="137" customWidth="1"/>
    <col min="5" max="16384" width="11" hidden="1"/>
  </cols>
  <sheetData>
    <row r="1" spans="2:4" ht="16" x14ac:dyDescent="0.4"/>
    <row r="2" spans="2:4" ht="16" x14ac:dyDescent="0.4"/>
    <row r="3" spans="2:4" ht="16" x14ac:dyDescent="0.4"/>
    <row r="4" spans="2:4" ht="16" x14ac:dyDescent="0.4"/>
    <row r="5" spans="2:4" ht="16" x14ac:dyDescent="0.4"/>
    <row r="6" spans="2:4" ht="16" x14ac:dyDescent="0.4">
      <c r="B6" s="1" t="s">
        <v>47</v>
      </c>
    </row>
    <row r="7" spans="2:4" ht="16" x14ac:dyDescent="0.4"/>
    <row r="8" spans="2:4" ht="16" x14ac:dyDescent="0.4">
      <c r="D8" s="18" t="s">
        <v>48</v>
      </c>
    </row>
    <row r="9" spans="2:4" ht="16" x14ac:dyDescent="0.4"/>
    <row r="10" spans="2:4" ht="48" x14ac:dyDescent="0.4">
      <c r="B10" s="19" t="s">
        <v>40</v>
      </c>
      <c r="D10" s="18" t="s">
        <v>63</v>
      </c>
    </row>
    <row r="11" spans="2:4" ht="16" x14ac:dyDescent="0.4">
      <c r="B11" s="19"/>
      <c r="D11" s="20"/>
    </row>
    <row r="12" spans="2:4" ht="32" x14ac:dyDescent="0.4">
      <c r="B12" s="19" t="s">
        <v>41</v>
      </c>
      <c r="D12" s="18" t="s">
        <v>64</v>
      </c>
    </row>
    <row r="13" spans="2:4" ht="16" x14ac:dyDescent="0.4">
      <c r="B13" s="19"/>
      <c r="D13" s="20"/>
    </row>
    <row r="14" spans="2:4" ht="64" x14ac:dyDescent="0.4">
      <c r="B14" s="19" t="s">
        <v>42</v>
      </c>
      <c r="D14" s="18" t="s">
        <v>58</v>
      </c>
    </row>
    <row r="15" spans="2:4" ht="16" x14ac:dyDescent="0.4">
      <c r="B15" s="19"/>
      <c r="D15" s="20"/>
    </row>
    <row r="16" spans="2:4" ht="64" x14ac:dyDescent="0.4">
      <c r="B16" s="19" t="s">
        <v>43</v>
      </c>
      <c r="D16" s="18" t="s">
        <v>59</v>
      </c>
    </row>
    <row r="17" spans="2:4" ht="16" x14ac:dyDescent="0.4">
      <c r="B17" s="19"/>
      <c r="D17" s="20"/>
    </row>
    <row r="18" spans="2:4" ht="80" x14ac:dyDescent="0.4">
      <c r="B18" s="19" t="s">
        <v>53</v>
      </c>
      <c r="D18" s="18" t="s">
        <v>60</v>
      </c>
    </row>
    <row r="19" spans="2:4" ht="16" x14ac:dyDescent="0.4">
      <c r="B19" s="19"/>
      <c r="D19" s="20"/>
    </row>
    <row r="20" spans="2:4" ht="32" x14ac:dyDescent="0.4">
      <c r="B20" s="19" t="s">
        <v>50</v>
      </c>
      <c r="D20" s="18" t="s">
        <v>61</v>
      </c>
    </row>
    <row r="21" spans="2:4" ht="16" x14ac:dyDescent="0.4"/>
  </sheetData>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Historical financials</vt:lpstr>
      <vt:lpstr>Definitions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 Mazitelli</dc:creator>
  <cp:lastModifiedBy>Shirlei De Oliveira Silva</cp:lastModifiedBy>
  <dcterms:created xsi:type="dcterms:W3CDTF">2024-05-17T19:53:11Z</dcterms:created>
  <dcterms:modified xsi:type="dcterms:W3CDTF">2025-08-29T10:37:09Z</dcterms:modified>
</cp:coreProperties>
</file>