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tfgmserverteamoutlook.sharepoint.com/sites/GreaterManchesterAirQualityWorkingGroup/Shared Documents/ASR/2024/CAP/"/>
    </mc:Choice>
  </mc:AlternateContent>
  <xr:revisionPtr revIDLastSave="0" documentId="8_{162C0AB1-CFF1-4F62-8041-7CB7EE27A0E4}" xr6:coauthVersionLast="47" xr6:coauthVersionMax="47" xr10:uidLastSave="{00000000-0000-0000-0000-000000000000}"/>
  <bookViews>
    <workbookView xWindow="19090" yWindow="-6330" windowWidth="38620" windowHeight="21220" tabRatio="575" firstSheet="1" activeTab="1" xr2:uid="{0575FC67-1F2A-43E8-BD50-7B705788D592}"/>
  </bookViews>
  <sheets>
    <sheet name="Annual Means CAP" sheetId="2" r:id="rId1"/>
    <sheet name="Annual Means LAQM" sheetId="1" r:id="rId2"/>
    <sheet name="Sheet2" sheetId="4" r:id="rId3"/>
  </sheets>
  <externalReferences>
    <externalReference r:id="rId4"/>
  </externalReferences>
  <definedNames>
    <definedName name="_xlnm._FilterDatabase" localSheetId="0" hidden="1">'Annual Means CAP'!$A$1:$AA$504</definedName>
    <definedName name="_xlnm._FilterDatabase" localSheetId="1" hidden="1">'Annual Means LAQM'!$A$1:$AR$526</definedName>
    <definedName name="_ftn1" localSheetId="2">Sheet2!$C$18</definedName>
    <definedName name="_ftnref1" localSheetId="2">Sheet2!$D$3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50" i="2" l="1"/>
  <c r="AA28" i="2"/>
  <c r="AA16" i="2"/>
  <c r="AA247" i="2"/>
  <c r="AA15" i="2"/>
  <c r="AA251" i="2"/>
  <c r="AA201" i="2"/>
  <c r="AA79" i="2"/>
  <c r="AA104" i="2"/>
  <c r="AA9" i="2"/>
  <c r="AA94" i="2"/>
  <c r="AA121" i="2"/>
  <c r="AA39" i="2"/>
  <c r="AA152" i="2"/>
  <c r="AA283" i="2"/>
  <c r="AA24" i="2"/>
  <c r="AA37" i="2"/>
  <c r="AA126" i="2"/>
  <c r="AA280" i="2"/>
  <c r="AA269" i="2"/>
  <c r="AA186" i="2"/>
  <c r="AA143" i="2"/>
  <c r="AA52" i="2"/>
  <c r="AA110" i="2"/>
  <c r="AA281" i="2"/>
  <c r="AA64" i="2"/>
  <c r="AA114" i="2"/>
  <c r="AA127" i="2"/>
  <c r="AA89" i="2"/>
  <c r="AA288" i="2"/>
  <c r="AA85" i="2"/>
  <c r="AA263" i="2"/>
  <c r="AA41" i="2"/>
  <c r="AA249" i="2"/>
  <c r="AA261" i="2"/>
  <c r="AA154" i="2"/>
  <c r="AA124" i="2"/>
  <c r="AA73" i="2"/>
  <c r="AA235" i="2"/>
  <c r="AA185" i="2"/>
  <c r="AA90" i="2"/>
  <c r="AA6" i="2"/>
  <c r="Z250" i="2"/>
  <c r="O250" i="2"/>
  <c r="N250" i="2"/>
  <c r="M250" i="2"/>
  <c r="L250" i="2"/>
  <c r="H250" i="2"/>
  <c r="G250" i="2"/>
  <c r="D250" i="2"/>
  <c r="Z152" i="2"/>
  <c r="O152" i="2"/>
  <c r="N152" i="2"/>
  <c r="M152" i="2"/>
  <c r="L152" i="2"/>
  <c r="H152" i="2"/>
  <c r="G152" i="2"/>
  <c r="D152" i="2"/>
  <c r="Z53" i="2"/>
  <c r="O53" i="2"/>
  <c r="N53" i="2"/>
  <c r="M53" i="2"/>
  <c r="L53" i="2"/>
  <c r="H53" i="2"/>
  <c r="G53" i="2"/>
  <c r="D53" i="2"/>
  <c r="Z121" i="2"/>
  <c r="O121" i="2"/>
  <c r="N121" i="2"/>
  <c r="L121" i="2"/>
  <c r="H121" i="2"/>
  <c r="G121" i="2"/>
  <c r="D121" i="2"/>
  <c r="M121" i="2"/>
  <c r="Z44" i="2"/>
  <c r="Z98" i="2"/>
  <c r="Z48" i="2"/>
  <c r="Z59" i="2"/>
  <c r="Z272" i="2"/>
  <c r="Z47" i="2"/>
  <c r="Z42" i="2"/>
  <c r="Z4" i="2"/>
  <c r="Z168" i="2"/>
  <c r="Z28" i="2"/>
  <c r="Z109" i="2"/>
  <c r="Z255" i="2"/>
  <c r="Z99" i="2"/>
  <c r="Z268" i="2"/>
  <c r="Z146" i="2"/>
  <c r="Z136" i="2"/>
  <c r="Z57" i="2"/>
  <c r="Z271" i="2"/>
  <c r="Z139" i="2"/>
  <c r="Z224" i="2"/>
  <c r="Z6" i="2"/>
  <c r="Z3" i="2"/>
  <c r="Z8" i="2"/>
  <c r="Z16" i="2"/>
  <c r="Z10" i="2"/>
  <c r="Z29" i="2"/>
  <c r="Z37" i="2"/>
  <c r="Z24" i="2"/>
  <c r="Z34" i="2"/>
  <c r="Z68" i="2"/>
  <c r="Z90" i="2"/>
  <c r="Z83" i="2"/>
  <c r="Z247" i="2"/>
  <c r="Z128" i="2"/>
  <c r="Z93" i="2"/>
  <c r="Z228" i="2"/>
  <c r="Z156" i="2"/>
  <c r="Z130" i="2"/>
  <c r="Z253" i="2"/>
  <c r="Z220" i="2"/>
  <c r="Z167" i="2"/>
  <c r="Z211" i="2"/>
  <c r="Z193" i="2"/>
  <c r="Z229" i="2"/>
  <c r="Z225" i="2"/>
  <c r="Z206" i="2"/>
  <c r="Z231" i="2"/>
  <c r="Z252" i="2"/>
  <c r="Z262" i="2"/>
  <c r="Z260" i="2"/>
  <c r="Z281" i="2"/>
  <c r="Z292" i="2"/>
  <c r="Z285" i="2"/>
  <c r="Z11" i="2"/>
  <c r="Z124" i="2"/>
  <c r="Z69" i="2"/>
  <c r="Z283" i="2"/>
  <c r="Z96" i="2"/>
  <c r="Z19" i="2"/>
  <c r="Z110" i="2"/>
  <c r="Z54" i="2"/>
  <c r="Z73" i="2"/>
  <c r="Z212" i="2"/>
  <c r="Z184" i="2"/>
  <c r="Z207" i="2"/>
  <c r="Z43" i="2"/>
  <c r="Z189" i="2"/>
  <c r="Z201" i="2"/>
  <c r="Z2" i="2"/>
  <c r="Z103" i="2"/>
  <c r="Z74" i="2"/>
  <c r="Z149" i="2"/>
  <c r="Z120" i="2"/>
  <c r="Z125" i="2"/>
  <c r="Z185" i="2"/>
  <c r="Z235" i="2"/>
  <c r="Z238" i="2"/>
  <c r="Z233" i="2"/>
  <c r="Z264" i="2"/>
  <c r="Z143" i="2"/>
  <c r="Z39" i="2"/>
  <c r="Z30" i="2"/>
  <c r="Z82" i="2"/>
  <c r="Z133" i="2"/>
  <c r="Z181" i="2"/>
  <c r="Z153" i="2"/>
  <c r="Z197" i="2"/>
  <c r="Z222" i="2"/>
  <c r="Z163" i="2"/>
  <c r="Z215" i="2"/>
  <c r="Z182" i="2"/>
  <c r="Z12" i="2"/>
  <c r="Z79" i="2"/>
  <c r="Z142" i="2"/>
  <c r="Z52" i="2"/>
  <c r="Z135" i="2"/>
  <c r="Z170" i="2"/>
  <c r="Z102" i="2"/>
  <c r="Z141" i="2"/>
  <c r="Z209" i="2"/>
  <c r="Z218" i="2"/>
  <c r="Z210" i="2"/>
  <c r="Z246" i="2"/>
  <c r="Z256" i="2"/>
  <c r="Z51" i="2"/>
  <c r="Z134" i="2"/>
  <c r="Z200" i="2"/>
  <c r="Z95" i="2"/>
  <c r="Z174" i="2"/>
  <c r="Z118" i="2"/>
  <c r="Z203" i="2"/>
  <c r="Z105" i="2"/>
  <c r="Z31" i="2"/>
  <c r="Z32" i="2"/>
  <c r="Z58" i="2"/>
  <c r="Z187" i="2"/>
  <c r="Z87" i="2"/>
  <c r="Z176" i="2"/>
  <c r="Z192" i="2"/>
  <c r="Z45" i="2"/>
  <c r="Z232" i="2"/>
  <c r="Z81" i="2"/>
  <c r="Z165" i="2"/>
  <c r="Z154" i="2"/>
  <c r="Z140" i="2"/>
  <c r="Z101" i="2"/>
  <c r="Z196" i="2"/>
  <c r="Z183" i="2"/>
  <c r="Z113" i="2"/>
  <c r="Z23" i="2"/>
  <c r="Z94" i="2"/>
  <c r="Z107" i="2"/>
  <c r="Z131" i="2"/>
  <c r="Z137" i="2"/>
  <c r="Z61" i="2"/>
  <c r="Z129" i="2"/>
  <c r="Z158" i="2"/>
  <c r="Z145" i="2"/>
  <c r="Z166" i="2"/>
  <c r="Z148" i="2"/>
  <c r="Z159" i="2"/>
  <c r="Z160" i="2"/>
  <c r="Z164" i="2"/>
  <c r="Z186" i="2"/>
  <c r="Z177" i="2"/>
  <c r="Z162" i="2"/>
  <c r="Z172" i="2"/>
  <c r="Z78" i="2"/>
  <c r="Z223" i="2"/>
  <c r="Z180" i="2"/>
  <c r="Z191" i="2"/>
  <c r="Z195" i="2"/>
  <c r="Z241" i="2"/>
  <c r="Z208" i="2"/>
  <c r="Z259" i="2"/>
  <c r="Z239" i="2"/>
  <c r="Z248" i="2"/>
  <c r="Z217" i="2"/>
  <c r="Z244" i="2"/>
  <c r="Z213" i="2"/>
  <c r="Z234" i="2"/>
  <c r="Z240" i="2"/>
  <c r="Z245" i="2"/>
  <c r="Z251" i="2"/>
  <c r="Z267" i="2"/>
  <c r="Z278" i="2"/>
  <c r="Z279" i="2"/>
  <c r="Z277" i="2"/>
  <c r="Z276" i="2"/>
  <c r="Z273" i="2"/>
  <c r="Z291" i="2"/>
  <c r="Z286" i="2"/>
  <c r="Z290" i="2"/>
  <c r="Z289" i="2"/>
  <c r="Z38" i="2"/>
  <c r="Z261" i="2"/>
  <c r="Z126" i="2"/>
  <c r="Z112" i="2"/>
  <c r="Z230" i="2"/>
  <c r="Z288" i="2"/>
  <c r="Z199" i="2"/>
  <c r="Z280" i="2"/>
  <c r="Z5" i="2"/>
  <c r="Z155" i="2"/>
  <c r="Z76" i="2"/>
  <c r="Z70" i="2"/>
  <c r="Z60" i="2"/>
  <c r="Z237" i="2"/>
  <c r="Z157" i="2"/>
  <c r="Z33" i="2"/>
  <c r="Z18" i="2"/>
  <c r="Z151" i="2"/>
  <c r="Z275" i="2"/>
  <c r="Z194" i="2"/>
  <c r="Z282" i="2"/>
  <c r="Z257" i="2"/>
  <c r="Z86" i="2"/>
  <c r="Z89" i="2"/>
  <c r="Z127" i="2"/>
  <c r="Z25" i="2"/>
  <c r="Z92" i="2"/>
  <c r="Z72" i="2"/>
  <c r="Z65" i="2"/>
  <c r="Z88" i="2"/>
  <c r="Z287" i="2"/>
  <c r="Z123" i="2"/>
  <c r="Z115" i="2"/>
  <c r="Z91" i="2"/>
  <c r="Z97" i="2"/>
  <c r="Z27" i="2"/>
  <c r="Z144" i="2"/>
  <c r="Z171" i="2"/>
  <c r="Z161" i="2"/>
  <c r="Z236" i="2"/>
  <c r="Z55" i="2"/>
  <c r="Z49" i="2"/>
  <c r="Z293" i="2"/>
  <c r="Z270" i="2"/>
  <c r="Z41" i="2"/>
  <c r="Z77" i="2"/>
  <c r="Z85" i="2"/>
  <c r="Z263" i="2"/>
  <c r="Z66" i="2"/>
  <c r="Z265" i="2"/>
  <c r="Z254" i="2"/>
  <c r="Z294" i="2"/>
  <c r="Z266" i="2"/>
  <c r="Z175" i="2"/>
  <c r="Z249" i="2"/>
  <c r="Z216" i="2"/>
  <c r="Z108" i="2"/>
  <c r="Z9" i="2"/>
  <c r="Z50" i="2"/>
  <c r="Z35" i="2"/>
  <c r="Z14" i="2"/>
  <c r="Z84" i="2"/>
  <c r="Z20" i="2"/>
  <c r="Z227" i="2"/>
  <c r="Z269" i="2"/>
  <c r="Z219" i="2"/>
  <c r="Z274" i="2"/>
  <c r="Z169" i="2"/>
  <c r="Z100" i="2"/>
  <c r="Z132" i="2"/>
  <c r="Z284" i="2"/>
  <c r="Z150" i="2"/>
  <c r="Z190" i="2"/>
  <c r="Z63" i="2"/>
  <c r="Z179" i="2"/>
  <c r="Z258" i="2"/>
  <c r="Z40" i="2"/>
  <c r="Z119" i="2"/>
  <c r="Z114" i="2"/>
  <c r="Z122" i="2"/>
  <c r="Z104" i="2"/>
  <c r="Z173" i="2"/>
  <c r="Z205" i="2"/>
  <c r="Z202" i="2"/>
  <c r="Z204" i="2"/>
  <c r="Z7" i="2"/>
  <c r="Z138" i="2"/>
  <c r="Z71" i="2"/>
  <c r="Z36" i="2"/>
  <c r="Z214" i="2"/>
  <c r="Z243" i="2"/>
  <c r="Z106" i="2"/>
  <c r="Z117" i="2"/>
  <c r="Z80" i="2"/>
  <c r="Z221" i="2"/>
  <c r="Z147" i="2"/>
  <c r="Z17" i="2"/>
  <c r="Z22" i="2"/>
  <c r="Z21" i="2"/>
  <c r="Z26" i="2"/>
  <c r="Z15" i="2"/>
  <c r="Z13" i="2"/>
  <c r="Z64" i="2"/>
  <c r="Z75" i="2"/>
  <c r="Z56" i="2"/>
  <c r="Z111" i="2"/>
  <c r="Z116" i="2"/>
  <c r="Z226" i="2"/>
  <c r="Z198" i="2"/>
  <c r="Z178" i="2"/>
  <c r="Z242" i="2"/>
  <c r="Z62" i="2"/>
  <c r="Z67" i="2"/>
  <c r="Z46" i="2"/>
  <c r="Z188" i="2"/>
  <c r="AW60" i="1"/>
  <c r="AW236" i="1"/>
  <c r="AW308" i="1"/>
  <c r="AW92" i="1"/>
  <c r="AW47" i="1"/>
  <c r="AW161" i="1"/>
  <c r="AW86" i="1"/>
  <c r="AW140" i="1"/>
  <c r="AW26" i="1"/>
  <c r="AW119" i="1"/>
  <c r="AW110" i="1"/>
  <c r="AW33" i="1"/>
  <c r="AW65" i="1"/>
  <c r="AW180" i="1"/>
  <c r="AW76" i="1"/>
  <c r="AW50" i="1"/>
  <c r="AW231" i="1"/>
  <c r="AW240" i="1"/>
  <c r="AW117" i="1"/>
  <c r="AW129" i="1"/>
  <c r="AW87" i="1"/>
  <c r="AW102" i="1"/>
  <c r="AW249" i="1"/>
  <c r="AW120" i="1"/>
  <c r="AW157" i="1"/>
  <c r="AW101" i="1"/>
  <c r="AW58" i="1"/>
  <c r="AW82" i="1"/>
  <c r="AW138" i="1"/>
  <c r="AW324" i="1"/>
  <c r="AW34" i="1"/>
  <c r="AW144" i="1"/>
  <c r="AW143" i="1"/>
  <c r="AW142" i="1"/>
  <c r="AW122" i="1"/>
  <c r="AW273" i="1"/>
  <c r="AW223" i="1"/>
  <c r="AW384" i="1"/>
  <c r="AW332" i="1"/>
  <c r="AW114" i="1"/>
  <c r="AW136" i="1"/>
  <c r="AW94" i="1"/>
  <c r="AW150" i="1"/>
  <c r="AW184" i="1"/>
  <c r="AW90" i="1"/>
  <c r="AW135" i="1"/>
  <c r="AW83" i="1"/>
  <c r="AW149" i="1"/>
  <c r="AW285" i="1"/>
  <c r="AW104" i="1"/>
  <c r="AW126" i="1"/>
  <c r="AW262" i="1"/>
  <c r="AW61" i="1"/>
  <c r="AW67" i="1"/>
  <c r="AW169" i="1"/>
  <c r="AW59" i="1"/>
  <c r="AW14" i="1"/>
  <c r="AW13" i="1"/>
  <c r="AW12" i="1"/>
  <c r="AW74" i="1"/>
  <c r="AW183" i="1"/>
  <c r="AW292" i="1"/>
  <c r="AW23" i="1"/>
  <c r="AW21" i="1"/>
  <c r="AW22" i="1"/>
  <c r="AW112" i="1"/>
  <c r="AW113" i="1"/>
  <c r="AW139" i="1"/>
  <c r="AW242" i="1"/>
  <c r="AW362" i="1"/>
  <c r="AW181" i="1"/>
  <c r="AW63" i="1"/>
  <c r="AW71" i="1"/>
  <c r="AW93" i="1"/>
  <c r="AW28" i="1"/>
  <c r="AW275" i="1"/>
  <c r="AW296" i="1"/>
  <c r="AW350" i="1"/>
  <c r="AW390" i="1"/>
  <c r="AW365" i="1"/>
  <c r="AW300" i="1"/>
  <c r="AW355" i="1"/>
  <c r="AW311" i="1"/>
  <c r="AW343" i="1"/>
  <c r="AW5" i="1"/>
  <c r="AW244" i="1"/>
  <c r="AW380" i="1"/>
  <c r="AW378" i="1"/>
  <c r="AW379" i="1"/>
  <c r="AW15" i="1"/>
  <c r="AW336" i="1"/>
  <c r="AW155" i="1"/>
  <c r="AW210" i="1"/>
  <c r="AW151" i="1"/>
  <c r="AW203" i="1"/>
  <c r="AW168" i="1"/>
  <c r="AW233" i="1"/>
  <c r="AW40" i="1"/>
  <c r="AW316" i="1"/>
  <c r="AW97" i="1"/>
  <c r="AW77" i="1"/>
  <c r="AW99" i="1"/>
  <c r="AW41" i="1"/>
  <c r="AW319" i="1"/>
  <c r="AW124" i="1"/>
  <c r="AW105" i="1"/>
  <c r="AW313" i="1"/>
  <c r="AW121" i="1"/>
  <c r="AW115" i="1"/>
  <c r="AW310" i="1"/>
  <c r="AW56" i="1"/>
  <c r="AW361" i="1"/>
  <c r="AW290" i="1"/>
  <c r="AW91" i="1"/>
  <c r="AW256" i="1"/>
  <c r="AW349" i="1"/>
  <c r="AW254" i="1"/>
  <c r="AW346" i="1"/>
  <c r="AW277" i="1"/>
  <c r="AW328" i="1"/>
  <c r="AW385" i="1"/>
  <c r="AW128" i="1"/>
  <c r="AW4" i="1"/>
  <c r="AW38" i="1"/>
  <c r="AW204" i="1"/>
  <c r="AW18" i="1"/>
  <c r="AW2" i="1"/>
  <c r="AW10" i="1"/>
  <c r="AW347" i="1"/>
  <c r="AW89" i="1"/>
  <c r="AW335" i="1"/>
  <c r="AW227" i="1"/>
  <c r="AW220" i="1"/>
  <c r="AW172" i="1"/>
  <c r="AW98" i="1"/>
  <c r="AW20" i="1"/>
  <c r="AW259" i="1"/>
  <c r="AW19" i="1"/>
  <c r="AW6" i="1"/>
  <c r="AW107" i="1"/>
  <c r="AW51" i="1"/>
  <c r="AW52" i="1"/>
  <c r="AW53" i="1"/>
  <c r="AW46" i="1"/>
  <c r="AW305" i="1"/>
  <c r="AW247" i="1"/>
  <c r="AW306" i="1"/>
  <c r="AW272" i="1"/>
  <c r="AW95" i="1"/>
  <c r="AW109" i="1"/>
  <c r="AW127" i="1"/>
  <c r="AW245" i="1"/>
  <c r="AW246" i="1"/>
  <c r="AW170" i="1"/>
  <c r="AW11" i="1"/>
  <c r="AW68" i="1"/>
  <c r="AW216" i="1"/>
  <c r="AW156" i="1"/>
  <c r="AW131" i="1"/>
  <c r="AW386" i="1"/>
  <c r="AW116" i="1"/>
  <c r="AW177" i="1"/>
  <c r="AW166" i="1"/>
  <c r="AW369" i="1"/>
  <c r="AW377" i="1"/>
  <c r="AW176" i="1"/>
  <c r="AW287" i="1"/>
  <c r="AW373" i="1"/>
  <c r="AW206" i="1"/>
  <c r="AW248" i="1"/>
  <c r="AW222" i="1"/>
  <c r="AW325" i="1"/>
  <c r="AW286" i="1"/>
  <c r="AW363" i="1"/>
  <c r="AW125" i="1"/>
  <c r="AW367" i="1"/>
  <c r="AW374" i="1"/>
  <c r="AW192" i="1"/>
  <c r="AW358" i="1"/>
  <c r="AW111" i="1"/>
  <c r="AW341" i="1"/>
  <c r="AW171" i="1"/>
  <c r="AW318" i="1"/>
  <c r="AW302" i="1"/>
  <c r="AW194" i="1"/>
  <c r="AW9" i="1"/>
  <c r="AW8" i="1"/>
  <c r="AW7" i="1"/>
  <c r="AW133" i="1"/>
  <c r="AW152" i="1"/>
  <c r="AW201" i="1"/>
  <c r="AW84" i="1"/>
  <c r="AW263" i="1"/>
  <c r="AW85" i="1"/>
  <c r="AW315" i="1"/>
  <c r="AW130" i="1"/>
  <c r="AW80" i="1"/>
  <c r="AW198" i="1"/>
  <c r="AW193" i="1"/>
  <c r="AW134" i="1"/>
  <c r="AW79" i="1"/>
  <c r="AW78" i="1"/>
  <c r="AW339" i="1"/>
  <c r="AW340" i="1"/>
  <c r="AW338" i="1"/>
  <c r="AW27" i="1"/>
  <c r="AW64" i="1"/>
  <c r="AW37" i="1"/>
  <c r="AW25" i="1"/>
  <c r="AW229" i="1"/>
  <c r="AW326" i="1"/>
  <c r="AW225" i="1"/>
  <c r="AW278" i="1"/>
  <c r="AW32" i="1"/>
  <c r="AW153" i="1"/>
  <c r="AW43" i="1"/>
  <c r="AW264" i="1"/>
  <c r="AW165" i="1"/>
  <c r="AW164" i="1"/>
  <c r="AW163" i="1"/>
  <c r="AW148" i="1"/>
  <c r="AW333" i="1"/>
  <c r="AW260" i="1"/>
  <c r="AW314" i="1"/>
  <c r="AW208" i="1"/>
  <c r="AW293" i="1"/>
  <c r="AW299" i="1"/>
  <c r="AW226" i="1"/>
  <c r="AW289" i="1"/>
  <c r="AW69" i="1"/>
  <c r="AW57" i="1"/>
  <c r="AW48" i="1"/>
  <c r="AW108" i="1"/>
  <c r="AW16" i="1"/>
  <c r="AW284" i="1"/>
  <c r="AW24" i="1"/>
  <c r="AW329" i="1"/>
  <c r="AW345" i="1"/>
  <c r="AW301" i="1"/>
  <c r="AW331" i="1"/>
  <c r="AW243" i="1"/>
  <c r="AW179" i="1"/>
  <c r="AW330" i="1"/>
  <c r="AW66" i="1"/>
  <c r="AW387" i="1"/>
  <c r="AW297" i="1"/>
  <c r="AW154" i="1"/>
  <c r="AW389" i="1"/>
  <c r="AW219" i="1"/>
  <c r="AW218" i="1"/>
  <c r="AW217" i="1"/>
  <c r="AW215" i="1"/>
  <c r="AW39" i="1"/>
  <c r="AW280" i="1"/>
  <c r="AW276" i="1"/>
  <c r="AW270" i="1"/>
  <c r="AW224" i="1"/>
  <c r="AW371" i="1"/>
  <c r="AW230" i="1"/>
  <c r="AW269" i="1"/>
  <c r="AW221" i="1"/>
  <c r="AW241" i="1"/>
  <c r="AW366" i="1"/>
  <c r="AW279" i="1"/>
  <c r="AW271" i="1"/>
  <c r="AW360" i="1"/>
  <c r="AW317" i="1"/>
  <c r="AW257" i="1"/>
  <c r="AW251" i="1"/>
  <c r="AW391" i="1"/>
  <c r="AW321" i="1"/>
  <c r="AW253" i="1"/>
  <c r="AW312" i="1"/>
  <c r="AW31" i="1"/>
  <c r="AW29" i="1"/>
  <c r="AW30" i="1"/>
  <c r="AW132" i="1"/>
  <c r="AW196" i="1"/>
  <c r="AW359" i="1"/>
  <c r="AW334" i="1"/>
  <c r="AW213" i="1"/>
  <c r="AW268" i="1"/>
  <c r="AW383" i="1"/>
  <c r="AW381" i="1"/>
  <c r="AW382" i="1"/>
  <c r="AW54" i="1"/>
  <c r="AW212" i="1"/>
  <c r="AW178" i="1"/>
  <c r="AW228" i="1"/>
  <c r="AW322" i="1"/>
  <c r="AW375" i="1"/>
  <c r="AW202" i="1"/>
  <c r="AW288" i="1"/>
  <c r="AW185" i="1"/>
  <c r="AW307" i="1"/>
  <c r="AW186" i="1"/>
  <c r="AW188" i="1"/>
  <c r="AW187" i="1"/>
  <c r="AW274" i="1"/>
  <c r="AW265" i="1"/>
  <c r="AW392" i="1"/>
  <c r="AW237" i="1"/>
  <c r="AW195" i="1"/>
  <c r="AW294" i="1"/>
  <c r="AW266" i="1"/>
  <c r="AW106" i="1"/>
  <c r="AW348" i="1"/>
  <c r="AW370" i="1"/>
  <c r="AW327" i="1"/>
  <c r="AW352" i="1"/>
  <c r="AW303" i="1"/>
  <c r="AW205" i="1"/>
  <c r="AW167" i="1"/>
  <c r="AW182" i="1"/>
  <c r="AW250" i="1"/>
  <c r="AW100" i="1"/>
  <c r="AW282" i="1"/>
  <c r="AW88" i="1"/>
  <c r="AW103" i="1"/>
  <c r="AW81" i="1"/>
  <c r="AW258" i="1"/>
  <c r="AW235" i="1"/>
  <c r="AW344" i="1"/>
  <c r="AW298" i="1"/>
  <c r="AW234" i="1"/>
  <c r="AW351" i="1"/>
  <c r="AW364" i="1"/>
  <c r="AW291" i="1"/>
  <c r="AW353" i="1"/>
  <c r="AW372" i="1"/>
  <c r="AW320" i="1"/>
  <c r="AW238" i="1"/>
  <c r="AW197" i="1"/>
  <c r="AW160" i="1"/>
  <c r="AW159" i="1"/>
  <c r="AW73" i="1"/>
  <c r="AW158" i="1"/>
  <c r="AW189" i="1"/>
  <c r="AW191" i="1"/>
  <c r="AW190" i="1"/>
  <c r="AW49" i="1"/>
  <c r="AW342" i="1"/>
  <c r="AW356" i="1"/>
  <c r="AW137" i="1"/>
  <c r="AW376" i="1"/>
  <c r="AW55" i="1"/>
  <c r="AW357" i="1"/>
  <c r="AW146" i="1"/>
  <c r="AW35" i="1"/>
  <c r="AW267" i="1"/>
  <c r="AW96" i="1"/>
  <c r="AW145" i="1"/>
  <c r="AW62" i="1"/>
  <c r="AW281" i="1"/>
  <c r="AW283" i="1"/>
  <c r="AW162" i="1"/>
  <c r="AW17" i="1"/>
  <c r="AW304" i="1"/>
  <c r="AW118" i="1"/>
  <c r="AW45" i="1"/>
  <c r="AW44" i="1"/>
  <c r="AW239" i="1"/>
  <c r="AW232" i="1"/>
  <c r="AW75" i="1"/>
  <c r="AW368" i="1"/>
  <c r="AW36" i="1"/>
  <c r="AW252" i="1"/>
  <c r="AW72" i="1"/>
  <c r="AW323" i="1"/>
  <c r="AW175" i="1"/>
  <c r="AW309" i="1"/>
  <c r="AW354" i="1"/>
  <c r="AW199" i="1"/>
  <c r="AW209" i="1"/>
  <c r="AW214" i="1"/>
  <c r="AW211" i="1"/>
  <c r="AW295" i="1"/>
  <c r="AW3" i="1"/>
  <c r="AW70" i="1"/>
  <c r="AW173" i="1"/>
  <c r="AW174" i="1"/>
  <c r="AW207" i="1"/>
  <c r="AW337" i="1"/>
  <c r="AW123" i="1"/>
  <c r="AW200" i="1"/>
  <c r="AW147" i="1"/>
  <c r="AR147" i="1"/>
  <c r="AV224" i="1"/>
  <c r="AV60" i="1"/>
  <c r="AV236" i="1"/>
  <c r="AV308" i="1"/>
  <c r="AV92" i="1"/>
  <c r="AV47" i="1"/>
  <c r="AV161" i="1"/>
  <c r="AV86" i="1"/>
  <c r="AV140" i="1"/>
  <c r="AV26" i="1"/>
  <c r="AV119" i="1"/>
  <c r="AV110" i="1"/>
  <c r="AV33" i="1"/>
  <c r="AV65" i="1"/>
  <c r="AV180" i="1"/>
  <c r="AV76" i="1"/>
  <c r="AV50" i="1"/>
  <c r="AV231" i="1"/>
  <c r="AV240" i="1"/>
  <c r="AV117" i="1"/>
  <c r="AV129" i="1"/>
  <c r="AV87" i="1"/>
  <c r="AV102" i="1"/>
  <c r="AV249" i="1"/>
  <c r="AV120" i="1"/>
  <c r="AV157" i="1"/>
  <c r="AV101" i="1"/>
  <c r="AV58" i="1"/>
  <c r="AV82" i="1"/>
  <c r="AV138" i="1"/>
  <c r="AV324" i="1"/>
  <c r="AV34" i="1"/>
  <c r="AV144" i="1"/>
  <c r="AV143" i="1"/>
  <c r="AV142" i="1"/>
  <c r="AV122" i="1"/>
  <c r="AV273" i="1"/>
  <c r="AV223" i="1"/>
  <c r="AV384" i="1"/>
  <c r="AV332" i="1"/>
  <c r="AV114" i="1"/>
  <c r="AV136" i="1"/>
  <c r="AV94" i="1"/>
  <c r="AV150" i="1"/>
  <c r="AV184" i="1"/>
  <c r="AV90" i="1"/>
  <c r="AV135" i="1"/>
  <c r="AV83" i="1"/>
  <c r="AV149" i="1"/>
  <c r="AV285" i="1"/>
  <c r="AV104" i="1"/>
  <c r="AV126" i="1"/>
  <c r="AV262" i="1"/>
  <c r="AV61" i="1"/>
  <c r="AV67" i="1"/>
  <c r="AV169" i="1"/>
  <c r="AV59" i="1"/>
  <c r="AV14" i="1"/>
  <c r="AV13" i="1"/>
  <c r="AV12" i="1"/>
  <c r="AV74" i="1"/>
  <c r="AV183" i="1"/>
  <c r="AV292" i="1"/>
  <c r="AV23" i="1"/>
  <c r="AV21" i="1"/>
  <c r="AV22" i="1"/>
  <c r="AV112" i="1"/>
  <c r="AV113" i="1"/>
  <c r="AV139" i="1"/>
  <c r="AV242" i="1"/>
  <c r="AV362" i="1"/>
  <c r="AV181" i="1"/>
  <c r="AV63" i="1"/>
  <c r="AV71" i="1"/>
  <c r="AV93" i="1"/>
  <c r="AV28" i="1"/>
  <c r="AV275" i="1"/>
  <c r="AV296" i="1"/>
  <c r="AV350" i="1"/>
  <c r="AV390" i="1"/>
  <c r="AV365" i="1"/>
  <c r="AV300" i="1"/>
  <c r="AV355" i="1"/>
  <c r="AV311" i="1"/>
  <c r="AV343" i="1"/>
  <c r="AV5" i="1"/>
  <c r="AV244" i="1"/>
  <c r="AV380" i="1"/>
  <c r="AV378" i="1"/>
  <c r="AV379" i="1"/>
  <c r="AV15" i="1"/>
  <c r="AV336" i="1"/>
  <c r="AV155" i="1"/>
  <c r="AV210" i="1"/>
  <c r="AV151" i="1"/>
  <c r="AV203" i="1"/>
  <c r="AV168" i="1"/>
  <c r="AV233" i="1"/>
  <c r="AV40" i="1"/>
  <c r="AV316" i="1"/>
  <c r="AV97" i="1"/>
  <c r="AV77" i="1"/>
  <c r="AV99" i="1"/>
  <c r="AV41" i="1"/>
  <c r="AV319" i="1"/>
  <c r="AV124" i="1"/>
  <c r="AV105" i="1"/>
  <c r="AV313" i="1"/>
  <c r="AV121" i="1"/>
  <c r="AV115" i="1"/>
  <c r="AV310" i="1"/>
  <c r="AV56" i="1"/>
  <c r="AV361" i="1"/>
  <c r="AV290" i="1"/>
  <c r="AV91" i="1"/>
  <c r="AV256" i="1"/>
  <c r="AV349" i="1"/>
  <c r="AV254" i="1"/>
  <c r="AV346" i="1"/>
  <c r="AV277" i="1"/>
  <c r="AV328" i="1"/>
  <c r="AV385" i="1"/>
  <c r="AV128" i="1"/>
  <c r="AV4" i="1"/>
  <c r="AV38" i="1"/>
  <c r="AV204" i="1"/>
  <c r="AV18" i="1"/>
  <c r="AV2" i="1"/>
  <c r="AV10" i="1"/>
  <c r="AV347" i="1"/>
  <c r="AV89" i="1"/>
  <c r="AV335" i="1"/>
  <c r="AV227" i="1"/>
  <c r="AV220" i="1"/>
  <c r="AV172" i="1"/>
  <c r="AV98" i="1"/>
  <c r="AV20" i="1"/>
  <c r="AV259" i="1"/>
  <c r="AV19" i="1"/>
  <c r="AV6" i="1"/>
  <c r="AV107" i="1"/>
  <c r="AV51" i="1"/>
  <c r="AV52" i="1"/>
  <c r="AV53" i="1"/>
  <c r="AV46" i="1"/>
  <c r="AV305" i="1"/>
  <c r="AV247" i="1"/>
  <c r="AV306" i="1"/>
  <c r="AV272" i="1"/>
  <c r="AV95" i="1"/>
  <c r="AV109" i="1"/>
  <c r="AV127" i="1"/>
  <c r="AV245" i="1"/>
  <c r="AV246" i="1"/>
  <c r="AV170" i="1"/>
  <c r="AV11" i="1"/>
  <c r="AV68" i="1"/>
  <c r="AV216" i="1"/>
  <c r="AV156" i="1"/>
  <c r="AV131" i="1"/>
  <c r="AV386" i="1"/>
  <c r="AV116" i="1"/>
  <c r="AV177" i="1"/>
  <c r="AV166" i="1"/>
  <c r="AV369" i="1"/>
  <c r="AV377" i="1"/>
  <c r="AV176" i="1"/>
  <c r="AV287" i="1"/>
  <c r="AV373" i="1"/>
  <c r="AV206" i="1"/>
  <c r="AV248" i="1"/>
  <c r="AV222" i="1"/>
  <c r="AV325" i="1"/>
  <c r="AV286" i="1"/>
  <c r="AV363" i="1"/>
  <c r="AV125" i="1"/>
  <c r="AV367" i="1"/>
  <c r="AV374" i="1"/>
  <c r="AV192" i="1"/>
  <c r="AV358" i="1"/>
  <c r="AV111" i="1"/>
  <c r="AV341" i="1"/>
  <c r="AV171" i="1"/>
  <c r="AV318" i="1"/>
  <c r="AV302" i="1"/>
  <c r="AV194" i="1"/>
  <c r="AV9" i="1"/>
  <c r="AV8" i="1"/>
  <c r="AV7" i="1"/>
  <c r="AV133" i="1"/>
  <c r="AV152" i="1"/>
  <c r="AV201" i="1"/>
  <c r="AV84" i="1"/>
  <c r="AV263" i="1"/>
  <c r="AV85" i="1"/>
  <c r="AV315" i="1"/>
  <c r="AV130" i="1"/>
  <c r="AV80" i="1"/>
  <c r="AV198" i="1"/>
  <c r="AV193" i="1"/>
  <c r="AV134" i="1"/>
  <c r="AV79" i="1"/>
  <c r="AV78" i="1"/>
  <c r="AV339" i="1"/>
  <c r="AV340" i="1"/>
  <c r="AV338" i="1"/>
  <c r="AV27" i="1"/>
  <c r="AV64" i="1"/>
  <c r="AV37" i="1"/>
  <c r="AV25" i="1"/>
  <c r="AV229" i="1"/>
  <c r="AV326" i="1"/>
  <c r="AV225" i="1"/>
  <c r="AV278" i="1"/>
  <c r="AV32" i="1"/>
  <c r="AV153" i="1"/>
  <c r="AV43" i="1"/>
  <c r="AV264" i="1"/>
  <c r="AV165" i="1"/>
  <c r="AV164" i="1"/>
  <c r="AV163" i="1"/>
  <c r="AV148" i="1"/>
  <c r="AV333" i="1"/>
  <c r="AV260" i="1"/>
  <c r="AV314" i="1"/>
  <c r="AV208" i="1"/>
  <c r="AV293" i="1"/>
  <c r="AV299" i="1"/>
  <c r="AV226" i="1"/>
  <c r="AV289" i="1"/>
  <c r="AV69" i="1"/>
  <c r="AV57" i="1"/>
  <c r="AV48" i="1"/>
  <c r="AV108" i="1"/>
  <c r="AV16" i="1"/>
  <c r="AV284" i="1"/>
  <c r="AV24" i="1"/>
  <c r="AV329" i="1"/>
  <c r="AV345" i="1"/>
  <c r="AV301" i="1"/>
  <c r="AV331" i="1"/>
  <c r="AV243" i="1"/>
  <c r="AV179" i="1"/>
  <c r="AV330" i="1"/>
  <c r="AV66" i="1"/>
  <c r="AV387" i="1"/>
  <c r="AV297" i="1"/>
  <c r="AV154" i="1"/>
  <c r="AV389" i="1"/>
  <c r="AV219" i="1"/>
  <c r="AV218" i="1"/>
  <c r="AV217" i="1"/>
  <c r="AV215" i="1"/>
  <c r="AV39" i="1"/>
  <c r="AV280" i="1"/>
  <c r="AV276" i="1"/>
  <c r="AV270" i="1"/>
  <c r="AV371" i="1"/>
  <c r="AV230" i="1"/>
  <c r="AV269" i="1"/>
  <c r="AV221" i="1"/>
  <c r="AV241" i="1"/>
  <c r="AV366" i="1"/>
  <c r="AV279" i="1"/>
  <c r="AV271" i="1"/>
  <c r="AV360" i="1"/>
  <c r="AV317" i="1"/>
  <c r="AV257" i="1"/>
  <c r="AV251" i="1"/>
  <c r="AV391" i="1"/>
  <c r="AV321" i="1"/>
  <c r="AV253" i="1"/>
  <c r="AV312" i="1"/>
  <c r="AV31" i="1"/>
  <c r="AV29" i="1"/>
  <c r="AV30" i="1"/>
  <c r="AV132" i="1"/>
  <c r="AV196" i="1"/>
  <c r="AV359" i="1"/>
  <c r="AV334" i="1"/>
  <c r="AV213" i="1"/>
  <c r="AV268" i="1"/>
  <c r="AV383" i="1"/>
  <c r="AV381" i="1"/>
  <c r="AV382" i="1"/>
  <c r="AV54" i="1"/>
  <c r="AV212" i="1"/>
  <c r="AV178" i="1"/>
  <c r="AV228" i="1"/>
  <c r="AV322" i="1"/>
  <c r="AV375" i="1"/>
  <c r="AV202" i="1"/>
  <c r="AV288" i="1"/>
  <c r="AV185" i="1"/>
  <c r="AV307" i="1"/>
  <c r="AV186" i="1"/>
  <c r="AV188" i="1"/>
  <c r="AV187" i="1"/>
  <c r="AV274" i="1"/>
  <c r="AV265" i="1"/>
  <c r="AV392" i="1"/>
  <c r="AV237" i="1"/>
  <c r="AV195" i="1"/>
  <c r="AV294" i="1"/>
  <c r="AV266" i="1"/>
  <c r="AV106" i="1"/>
  <c r="AV348" i="1"/>
  <c r="AV370" i="1"/>
  <c r="AV327" i="1"/>
  <c r="AV352" i="1"/>
  <c r="AV303" i="1"/>
  <c r="AV205" i="1"/>
  <c r="AV167" i="1"/>
  <c r="AV182" i="1"/>
  <c r="AV250" i="1"/>
  <c r="AV100" i="1"/>
  <c r="AV282" i="1"/>
  <c r="AV88" i="1"/>
  <c r="AV103" i="1"/>
  <c r="AV81" i="1"/>
  <c r="AV258" i="1"/>
  <c r="AV235" i="1"/>
  <c r="AV344" i="1"/>
  <c r="AV298" i="1"/>
  <c r="AV234" i="1"/>
  <c r="AV351" i="1"/>
  <c r="AV364" i="1"/>
  <c r="AV291" i="1"/>
  <c r="AV353" i="1"/>
  <c r="AV372" i="1"/>
  <c r="AV320" i="1"/>
  <c r="AV238" i="1"/>
  <c r="AV197" i="1"/>
  <c r="AV160" i="1"/>
  <c r="AV159" i="1"/>
  <c r="AV73" i="1"/>
  <c r="AV158" i="1"/>
  <c r="AV189" i="1"/>
  <c r="AV191" i="1"/>
  <c r="AV190" i="1"/>
  <c r="AV49" i="1"/>
  <c r="AV342" i="1"/>
  <c r="AV356" i="1"/>
  <c r="AV137" i="1"/>
  <c r="AV376" i="1"/>
  <c r="AV55" i="1"/>
  <c r="AV357" i="1"/>
  <c r="AV146" i="1"/>
  <c r="AV35" i="1"/>
  <c r="AV267" i="1"/>
  <c r="AV96" i="1"/>
  <c r="AV145" i="1"/>
  <c r="AV62" i="1"/>
  <c r="AV281" i="1"/>
  <c r="AV283" i="1"/>
  <c r="AV162" i="1"/>
  <c r="AV17" i="1"/>
  <c r="AV304" i="1"/>
  <c r="AV118" i="1"/>
  <c r="AV45" i="1"/>
  <c r="AV44" i="1"/>
  <c r="AV239" i="1"/>
  <c r="AV232" i="1"/>
  <c r="AV75" i="1"/>
  <c r="AV368" i="1"/>
  <c r="AV36" i="1"/>
  <c r="AV252" i="1"/>
  <c r="AV72" i="1"/>
  <c r="AV323" i="1"/>
  <c r="AV175" i="1"/>
  <c r="AV309" i="1"/>
  <c r="AV354" i="1"/>
  <c r="AV199" i="1"/>
  <c r="AV209" i="1"/>
  <c r="AV214" i="1"/>
  <c r="AV211" i="1"/>
  <c r="AV295" i="1"/>
  <c r="AV3" i="1"/>
  <c r="AV70" i="1"/>
  <c r="AV173" i="1"/>
  <c r="AV174" i="1"/>
  <c r="AV207" i="1"/>
  <c r="AV337" i="1"/>
  <c r="AV123" i="1"/>
  <c r="AV200" i="1"/>
  <c r="AV147" i="1"/>
  <c r="AQ147" i="1"/>
  <c r="AR60" i="1"/>
  <c r="AQ217" i="1" l="1"/>
  <c r="AR387" i="1" l="1"/>
  <c r="AR390" i="1"/>
  <c r="AR384" i="1"/>
  <c r="AR386" i="1"/>
  <c r="AR377" i="1"/>
  <c r="AR385" i="1"/>
  <c r="AR389" i="1"/>
  <c r="AR391" i="1"/>
  <c r="AR382" i="1"/>
  <c r="AR365" i="1"/>
  <c r="AR373" i="1"/>
  <c r="AR364" i="1"/>
  <c r="AR371" i="1"/>
  <c r="AR370" i="1"/>
  <c r="AR369" i="1"/>
  <c r="AR367" i="1"/>
  <c r="AR286" i="1"/>
  <c r="AR376" i="1"/>
  <c r="AR357" i="1"/>
  <c r="AR359" i="1"/>
  <c r="AR379" i="1"/>
  <c r="AR361" i="1"/>
  <c r="AR351" i="1"/>
  <c r="AR366" i="1"/>
  <c r="AR375" i="1"/>
  <c r="AR374" i="1"/>
  <c r="AR372" i="1"/>
  <c r="AR356" i="1"/>
  <c r="AR349" i="1"/>
  <c r="AR341" i="1"/>
  <c r="AR348" i="1"/>
  <c r="AR358" i="1"/>
  <c r="AR344" i="1"/>
  <c r="AR360" i="1"/>
  <c r="AR363" i="1"/>
  <c r="AR230" i="1"/>
  <c r="AR137" i="1"/>
  <c r="AR353" i="1"/>
  <c r="AR355" i="1"/>
  <c r="AR482" i="1"/>
  <c r="AR483" i="1"/>
  <c r="AR362" i="1"/>
  <c r="AR368" i="1"/>
  <c r="AR229" i="1"/>
  <c r="AR326" i="1"/>
  <c r="AR335" i="1"/>
  <c r="AR347" i="1"/>
  <c r="AR334" i="1"/>
  <c r="AR337" i="1"/>
  <c r="AR352" i="1"/>
  <c r="AR350" i="1"/>
  <c r="AR336" i="1"/>
  <c r="AR263" i="1"/>
  <c r="AR271" i="1"/>
  <c r="AR330" i="1"/>
  <c r="AR338" i="1"/>
  <c r="AR278" i="1"/>
  <c r="AR320" i="1"/>
  <c r="AR342" i="1"/>
  <c r="AR346" i="1"/>
  <c r="AR307" i="1"/>
  <c r="AR260" i="1"/>
  <c r="AR312" i="1"/>
  <c r="AR329" i="1"/>
  <c r="AR328" i="1"/>
  <c r="AR315" i="1"/>
  <c r="AR321" i="1"/>
  <c r="AR345" i="1"/>
  <c r="AR318" i="1"/>
  <c r="AR332" i="1"/>
  <c r="AR322" i="1"/>
  <c r="AR481" i="1"/>
  <c r="AR314" i="1"/>
  <c r="AR303" i="1"/>
  <c r="AR296" i="1"/>
  <c r="AR327" i="1"/>
  <c r="AR285" i="1"/>
  <c r="AR317" i="1"/>
  <c r="AR294" i="1"/>
  <c r="AR295" i="1"/>
  <c r="AR354" i="1"/>
  <c r="AR311" i="1"/>
  <c r="AR299" i="1"/>
  <c r="AR277" i="1"/>
  <c r="AR302" i="1"/>
  <c r="AR274" i="1"/>
  <c r="AR343" i="1"/>
  <c r="AR325" i="1"/>
  <c r="AR282" i="1"/>
  <c r="AR293" i="1"/>
  <c r="AR292" i="1"/>
  <c r="AR324" i="1"/>
  <c r="AR480" i="1"/>
  <c r="AR306" i="1"/>
  <c r="AR479" i="1"/>
  <c r="AR288" i="1"/>
  <c r="AR323" i="1"/>
  <c r="AR319" i="1"/>
  <c r="AR313" i="1"/>
  <c r="AR269" i="1"/>
  <c r="AR333" i="1"/>
  <c r="AR267" i="1"/>
  <c r="AR308" i="1"/>
  <c r="AR478" i="1"/>
  <c r="AR172" i="1"/>
  <c r="AR287" i="1"/>
  <c r="AR250" i="1"/>
  <c r="AR291" i="1"/>
  <c r="AR273" i="1"/>
  <c r="AR238" i="1"/>
  <c r="AR252" i="1"/>
  <c r="AR301" i="1"/>
  <c r="AR281" i="1"/>
  <c r="AR477" i="1"/>
  <c r="AR163" i="1"/>
  <c r="AR476" i="1"/>
  <c r="AR283" i="1"/>
  <c r="AR316" i="1"/>
  <c r="AR259" i="1"/>
  <c r="AR298" i="1"/>
  <c r="AR249" i="1"/>
  <c r="AR264" i="1"/>
  <c r="AR205" i="1"/>
  <c r="AR290" i="1"/>
  <c r="AR300" i="1"/>
  <c r="AR305" i="1"/>
  <c r="AR270" i="1"/>
  <c r="AR297" i="1"/>
  <c r="AR236" i="1"/>
  <c r="AR280" i="1"/>
  <c r="AR275" i="1"/>
  <c r="AR246" i="1"/>
  <c r="AR237" i="1"/>
  <c r="AR266" i="1"/>
  <c r="AR241" i="1"/>
  <c r="AR240" i="1"/>
  <c r="AR254" i="1"/>
  <c r="AR248" i="1"/>
  <c r="AR262" i="1"/>
  <c r="AR244" i="1"/>
  <c r="AR475" i="1"/>
  <c r="AR258" i="1"/>
  <c r="AR214" i="1"/>
  <c r="AR474" i="1"/>
  <c r="AR227" i="1"/>
  <c r="AR309" i="1"/>
  <c r="AR235" i="1"/>
  <c r="AR211" i="1"/>
  <c r="AR257" i="1"/>
  <c r="AR234" i="1"/>
  <c r="AR473" i="1"/>
  <c r="AR472" i="1"/>
  <c r="AR223" i="1"/>
  <c r="AR276" i="1"/>
  <c r="AR243" i="1"/>
  <c r="AR331" i="1"/>
  <c r="AR471" i="1"/>
  <c r="AR210" i="1"/>
  <c r="AR233" i="1"/>
  <c r="AR470" i="1"/>
  <c r="AR253" i="1"/>
  <c r="AR213" i="1"/>
  <c r="AR279" i="1"/>
  <c r="AR251" i="1"/>
  <c r="AR220" i="1"/>
  <c r="AR226" i="1"/>
  <c r="AR232" i="1"/>
  <c r="AR468" i="1"/>
  <c r="AR467" i="1"/>
  <c r="AR268" i="1"/>
  <c r="AR195" i="1"/>
  <c r="AR265" i="1"/>
  <c r="AR239" i="1"/>
  <c r="AR466" i="1"/>
  <c r="AR465" i="1"/>
  <c r="AR464" i="1"/>
  <c r="AR198" i="1"/>
  <c r="AR228" i="1"/>
  <c r="AR222" i="1"/>
  <c r="AR463" i="1"/>
  <c r="AR462" i="1"/>
  <c r="AR207" i="1"/>
  <c r="AR209" i="1"/>
  <c r="AR200" i="1"/>
  <c r="AR256" i="1"/>
  <c r="AR272" i="1"/>
  <c r="AR180" i="1"/>
  <c r="AR310" i="1"/>
  <c r="AR197" i="1"/>
  <c r="AR217" i="1"/>
  <c r="AR162" i="1"/>
  <c r="AR206" i="1"/>
  <c r="AR461" i="1"/>
  <c r="AR221" i="1"/>
  <c r="AR204" i="1"/>
  <c r="AR460" i="1"/>
  <c r="AR225" i="1"/>
  <c r="AR185" i="1"/>
  <c r="AR194" i="1"/>
  <c r="AR199" i="1"/>
  <c r="AR231" i="1"/>
  <c r="AR224" i="1"/>
  <c r="AR201" i="1"/>
  <c r="AR179" i="1"/>
  <c r="AR190" i="1"/>
  <c r="AR182" i="1"/>
  <c r="AR167" i="1"/>
  <c r="AR459" i="1"/>
  <c r="AR215" i="1"/>
  <c r="AR203" i="1"/>
  <c r="AR212" i="1"/>
  <c r="AR176" i="1"/>
  <c r="AR196" i="1"/>
  <c r="AR152" i="1"/>
  <c r="AR166" i="1"/>
  <c r="AR193" i="1"/>
  <c r="AR202" i="1"/>
  <c r="AR178" i="1"/>
  <c r="AR304" i="1"/>
  <c r="AR458" i="1"/>
  <c r="AR187" i="1"/>
  <c r="AR192" i="1"/>
  <c r="AR158" i="1"/>
  <c r="AR171" i="1"/>
  <c r="AR457" i="1"/>
  <c r="AR184" i="1"/>
  <c r="AR157" i="1"/>
  <c r="AR107" i="1"/>
  <c r="AR175" i="1"/>
  <c r="AR183" i="1"/>
  <c r="AR456" i="1"/>
  <c r="AR177" i="1"/>
  <c r="AR57" i="1"/>
  <c r="AR181" i="1"/>
  <c r="AR455" i="1"/>
  <c r="AR133" i="1"/>
  <c r="AR289" i="1"/>
  <c r="AR151" i="1"/>
  <c r="AR454" i="1"/>
  <c r="AR146" i="1"/>
  <c r="AR150" i="1"/>
  <c r="AR208" i="1"/>
  <c r="AR453" i="1"/>
  <c r="AR452" i="1"/>
  <c r="AR145" i="1"/>
  <c r="AR129" i="1"/>
  <c r="AR451" i="1"/>
  <c r="AR170" i="1"/>
  <c r="AR132" i="1"/>
  <c r="AR136" i="1"/>
  <c r="AR73" i="1"/>
  <c r="AR174" i="1"/>
  <c r="AR142" i="1"/>
  <c r="AR155" i="1"/>
  <c r="AR169" i="1"/>
  <c r="AR111" i="1"/>
  <c r="AR449" i="1"/>
  <c r="AR154" i="1"/>
  <c r="AR161" i="1"/>
  <c r="AR148" i="1"/>
  <c r="AR447" i="1"/>
  <c r="AR446" i="1"/>
  <c r="AR131" i="1"/>
  <c r="AR168" i="1"/>
  <c r="AR96" i="1"/>
  <c r="AR130" i="1"/>
  <c r="AR135" i="1"/>
  <c r="AR122" i="1"/>
  <c r="AR445" i="1"/>
  <c r="AR149" i="1"/>
  <c r="AR125" i="1"/>
  <c r="AR444" i="1"/>
  <c r="AR106" i="1"/>
  <c r="AR69" i="1"/>
  <c r="AR134" i="1"/>
  <c r="AR153" i="1"/>
  <c r="AR443" i="1"/>
  <c r="AR120" i="1"/>
  <c r="AR117" i="1"/>
  <c r="AR128" i="1"/>
  <c r="AR140" i="1"/>
  <c r="AR139" i="1"/>
  <c r="AR126" i="1"/>
  <c r="AR114" i="1"/>
  <c r="AR119" i="1"/>
  <c r="AR76" i="1"/>
  <c r="AR121" i="1"/>
  <c r="AR127" i="1"/>
  <c r="AR138" i="1"/>
  <c r="AR442" i="1"/>
  <c r="AR441" i="1"/>
  <c r="AR124" i="1"/>
  <c r="AR101" i="1"/>
  <c r="AR85" i="1"/>
  <c r="AR440" i="1"/>
  <c r="AR116" i="1"/>
  <c r="AR439" i="1"/>
  <c r="AR438" i="1"/>
  <c r="AR94" i="1"/>
  <c r="AR75" i="1"/>
  <c r="AR118" i="1"/>
  <c r="AR437" i="1"/>
  <c r="AR123" i="1"/>
  <c r="AR435" i="1"/>
  <c r="AR115" i="1"/>
  <c r="AR434" i="1"/>
  <c r="AR100" i="1"/>
  <c r="AR110" i="1"/>
  <c r="AR433" i="1"/>
  <c r="AR81" i="1"/>
  <c r="AR113" i="1"/>
  <c r="AR432" i="1"/>
  <c r="AR66" i="1"/>
  <c r="AR431" i="1"/>
  <c r="AR91" i="1"/>
  <c r="AR89" i="1"/>
  <c r="AR430" i="1"/>
  <c r="AR105" i="1"/>
  <c r="AR102" i="1"/>
  <c r="AR49" i="1"/>
  <c r="AR87" i="1"/>
  <c r="AR80" i="1"/>
  <c r="AR84" i="1"/>
  <c r="AR93" i="1"/>
  <c r="AR429" i="1"/>
  <c r="AR428" i="1"/>
  <c r="AR427" i="1"/>
  <c r="AR109" i="1"/>
  <c r="AR284" i="1"/>
  <c r="AR99" i="1"/>
  <c r="AR77" i="1"/>
  <c r="AR426" i="1"/>
  <c r="AR425" i="1"/>
  <c r="AR83" i="1"/>
  <c r="AR424" i="1"/>
  <c r="AR65" i="1"/>
  <c r="AR108" i="1"/>
  <c r="AR423" i="1"/>
  <c r="AR48" i="1"/>
  <c r="AR97" i="1"/>
  <c r="AR422" i="1"/>
  <c r="AR98" i="1"/>
  <c r="AR421" i="1"/>
  <c r="AR56" i="1"/>
  <c r="AR68" i="1"/>
  <c r="AR50" i="1"/>
  <c r="AR86" i="1"/>
  <c r="AR90" i="1"/>
  <c r="AR72" i="1"/>
  <c r="AR74" i="1"/>
  <c r="AR420" i="1"/>
  <c r="AR419" i="1"/>
  <c r="AR70" i="1"/>
  <c r="AR95" i="1"/>
  <c r="AR71" i="1"/>
  <c r="AR55" i="1"/>
  <c r="AR418" i="1"/>
  <c r="AR54" i="1"/>
  <c r="AR417" i="1"/>
  <c r="AR416" i="1"/>
  <c r="AR104" i="1"/>
  <c r="AR64" i="1"/>
  <c r="AR63" i="1"/>
  <c r="AR44" i="1"/>
  <c r="AR58" i="1"/>
  <c r="AR415" i="1"/>
  <c r="AR413" i="1"/>
  <c r="AR411" i="1"/>
  <c r="AR82" i="1"/>
  <c r="AR410" i="1"/>
  <c r="AR53" i="1"/>
  <c r="AR409" i="1"/>
  <c r="AR67" i="1"/>
  <c r="AR37" i="1"/>
  <c r="AR408" i="1"/>
  <c r="AR62" i="1"/>
  <c r="AR407" i="1"/>
  <c r="AR406" i="1"/>
  <c r="AR405" i="1"/>
  <c r="AR36" i="1"/>
  <c r="AR403" i="1"/>
  <c r="AR43" i="1"/>
  <c r="AR46" i="1"/>
  <c r="AR41" i="1"/>
  <c r="AR35" i="1"/>
  <c r="AR402" i="1"/>
  <c r="AR40" i="1"/>
  <c r="AR32" i="1"/>
  <c r="AR33" i="1"/>
  <c r="AR38" i="1"/>
  <c r="AR34" i="1"/>
  <c r="AR401" i="1"/>
  <c r="AR25" i="1"/>
  <c r="AR400" i="1"/>
  <c r="AR22" i="1"/>
  <c r="AR399" i="1"/>
  <c r="AR39" i="1"/>
  <c r="AR59" i="1"/>
  <c r="AR27" i="1"/>
  <c r="AR398" i="1"/>
  <c r="AR397" i="1"/>
  <c r="AR396" i="1"/>
  <c r="AR30" i="1"/>
  <c r="AR28" i="1"/>
  <c r="AR24" i="1"/>
  <c r="AR61" i="1"/>
  <c r="AR395" i="1"/>
  <c r="AR394" i="1"/>
  <c r="AR20" i="1"/>
  <c r="AR19" i="1"/>
  <c r="AR393" i="1"/>
  <c r="AR16" i="1"/>
  <c r="AR18" i="1"/>
  <c r="AR15" i="1"/>
  <c r="AR7" i="1"/>
  <c r="AR6" i="1"/>
  <c r="AR11" i="1"/>
  <c r="AR12" i="1"/>
  <c r="AR10" i="1"/>
  <c r="AR17" i="1"/>
  <c r="AR3" i="1"/>
  <c r="AR4" i="1"/>
  <c r="AR5" i="1"/>
  <c r="AR2" i="1"/>
  <c r="AR392" i="1"/>
  <c r="AQ387" i="1"/>
  <c r="AQ390" i="1"/>
  <c r="AQ384" i="1"/>
  <c r="AQ386" i="1"/>
  <c r="AQ377" i="1"/>
  <c r="AQ385" i="1"/>
  <c r="AQ389" i="1"/>
  <c r="AQ391" i="1"/>
  <c r="AQ382" i="1"/>
  <c r="AQ365" i="1"/>
  <c r="AQ373" i="1"/>
  <c r="AQ364" i="1"/>
  <c r="AQ371" i="1"/>
  <c r="AQ370" i="1"/>
  <c r="AQ369" i="1"/>
  <c r="AQ367" i="1"/>
  <c r="AQ286" i="1"/>
  <c r="AQ376" i="1"/>
  <c r="AQ357" i="1"/>
  <c r="AQ359" i="1"/>
  <c r="AQ379" i="1"/>
  <c r="AQ361" i="1"/>
  <c r="AQ351" i="1"/>
  <c r="AQ366" i="1"/>
  <c r="AQ375" i="1"/>
  <c r="AQ374" i="1"/>
  <c r="AQ372" i="1"/>
  <c r="AQ356" i="1"/>
  <c r="AQ349" i="1"/>
  <c r="AQ341" i="1"/>
  <c r="AQ348" i="1"/>
  <c r="AQ358" i="1"/>
  <c r="AQ344" i="1"/>
  <c r="AQ360" i="1"/>
  <c r="AQ363" i="1"/>
  <c r="AQ230" i="1"/>
  <c r="AQ137" i="1"/>
  <c r="AQ353" i="1"/>
  <c r="AQ355" i="1"/>
  <c r="AQ482" i="1"/>
  <c r="AQ483" i="1"/>
  <c r="AQ362" i="1"/>
  <c r="AQ368" i="1"/>
  <c r="AQ229" i="1"/>
  <c r="AQ326" i="1"/>
  <c r="AQ335" i="1"/>
  <c r="AQ347" i="1"/>
  <c r="AQ334" i="1"/>
  <c r="AQ337" i="1"/>
  <c r="AQ352" i="1"/>
  <c r="AQ350" i="1"/>
  <c r="AQ336" i="1"/>
  <c r="AQ263" i="1"/>
  <c r="AQ271" i="1"/>
  <c r="AQ330" i="1"/>
  <c r="AQ338" i="1"/>
  <c r="AQ278" i="1"/>
  <c r="AQ320" i="1"/>
  <c r="AQ342" i="1"/>
  <c r="AQ346" i="1"/>
  <c r="AQ307" i="1"/>
  <c r="AQ260" i="1"/>
  <c r="AQ312" i="1"/>
  <c r="AQ329" i="1"/>
  <c r="AQ328" i="1"/>
  <c r="AQ315" i="1"/>
  <c r="AQ321" i="1"/>
  <c r="AQ345" i="1"/>
  <c r="AQ318" i="1"/>
  <c r="AQ332" i="1"/>
  <c r="AQ322" i="1"/>
  <c r="AQ481" i="1"/>
  <c r="AQ314" i="1"/>
  <c r="AQ303" i="1"/>
  <c r="AQ296" i="1"/>
  <c r="AQ327" i="1"/>
  <c r="AQ285" i="1"/>
  <c r="AQ317" i="1"/>
  <c r="AQ294" i="1"/>
  <c r="AQ295" i="1"/>
  <c r="AQ354" i="1"/>
  <c r="AQ311" i="1"/>
  <c r="AQ299" i="1"/>
  <c r="AQ277" i="1"/>
  <c r="AQ302" i="1"/>
  <c r="AQ274" i="1"/>
  <c r="AQ343" i="1"/>
  <c r="AQ325" i="1"/>
  <c r="AQ282" i="1"/>
  <c r="AQ293" i="1"/>
  <c r="AQ292" i="1"/>
  <c r="AQ324" i="1"/>
  <c r="AQ480" i="1"/>
  <c r="AQ306" i="1"/>
  <c r="AQ479" i="1"/>
  <c r="AQ288" i="1"/>
  <c r="AQ323" i="1"/>
  <c r="AQ319" i="1"/>
  <c r="AQ313" i="1"/>
  <c r="AQ269" i="1"/>
  <c r="AQ333" i="1"/>
  <c r="AQ267" i="1"/>
  <c r="AQ308" i="1"/>
  <c r="AQ478" i="1"/>
  <c r="AQ172" i="1"/>
  <c r="AQ287" i="1"/>
  <c r="AQ250" i="1"/>
  <c r="AQ291" i="1"/>
  <c r="AQ273" i="1"/>
  <c r="AQ238" i="1"/>
  <c r="AQ252" i="1"/>
  <c r="AQ301" i="1"/>
  <c r="AQ281" i="1"/>
  <c r="AQ477" i="1"/>
  <c r="AQ163" i="1"/>
  <c r="AQ476" i="1"/>
  <c r="AQ283" i="1"/>
  <c r="AQ316" i="1"/>
  <c r="AQ259" i="1"/>
  <c r="AQ298" i="1"/>
  <c r="AQ249" i="1"/>
  <c r="AQ264" i="1"/>
  <c r="AQ205" i="1"/>
  <c r="AQ290" i="1"/>
  <c r="AQ300" i="1"/>
  <c r="AQ305" i="1"/>
  <c r="AQ270" i="1"/>
  <c r="AQ297" i="1"/>
  <c r="AQ236" i="1"/>
  <c r="AQ280" i="1"/>
  <c r="AQ275" i="1"/>
  <c r="AQ246" i="1"/>
  <c r="AQ237" i="1"/>
  <c r="AQ266" i="1"/>
  <c r="AQ241" i="1"/>
  <c r="AQ240" i="1"/>
  <c r="AQ254" i="1"/>
  <c r="AQ248" i="1"/>
  <c r="AQ262" i="1"/>
  <c r="AQ244" i="1"/>
  <c r="AQ475" i="1"/>
  <c r="AQ258" i="1"/>
  <c r="AQ214" i="1"/>
  <c r="AQ474" i="1"/>
  <c r="AQ227" i="1"/>
  <c r="AQ309" i="1"/>
  <c r="AQ235" i="1"/>
  <c r="AQ211" i="1"/>
  <c r="AQ257" i="1"/>
  <c r="AQ234" i="1"/>
  <c r="AQ473" i="1"/>
  <c r="AQ472" i="1"/>
  <c r="AQ223" i="1"/>
  <c r="AQ276" i="1"/>
  <c r="AQ243" i="1"/>
  <c r="AQ331" i="1"/>
  <c r="AQ471" i="1"/>
  <c r="AQ210" i="1"/>
  <c r="AQ233" i="1"/>
  <c r="AQ470" i="1"/>
  <c r="AQ253" i="1"/>
  <c r="AQ213" i="1"/>
  <c r="AQ279" i="1"/>
  <c r="AQ251" i="1"/>
  <c r="AQ220" i="1"/>
  <c r="AQ226" i="1"/>
  <c r="AQ232" i="1"/>
  <c r="AQ468" i="1"/>
  <c r="AQ467" i="1"/>
  <c r="AQ268" i="1"/>
  <c r="AQ195" i="1"/>
  <c r="AQ265" i="1"/>
  <c r="AQ239" i="1"/>
  <c r="AQ466" i="1"/>
  <c r="AQ465" i="1"/>
  <c r="AQ464" i="1"/>
  <c r="AQ198" i="1"/>
  <c r="AQ228" i="1"/>
  <c r="AQ222" i="1"/>
  <c r="AQ463" i="1"/>
  <c r="AQ462" i="1"/>
  <c r="AQ207" i="1"/>
  <c r="AQ209" i="1"/>
  <c r="AQ200" i="1"/>
  <c r="AQ256" i="1"/>
  <c r="AQ272" i="1"/>
  <c r="AQ180" i="1"/>
  <c r="AQ310" i="1"/>
  <c r="AQ197" i="1"/>
  <c r="AQ162" i="1"/>
  <c r="AQ206" i="1"/>
  <c r="AQ461" i="1"/>
  <c r="AQ221" i="1"/>
  <c r="AQ204" i="1"/>
  <c r="AQ460" i="1"/>
  <c r="AQ225" i="1"/>
  <c r="AQ185" i="1"/>
  <c r="AQ194" i="1"/>
  <c r="AQ199" i="1"/>
  <c r="AQ231" i="1"/>
  <c r="AQ224" i="1"/>
  <c r="AQ201" i="1"/>
  <c r="AQ179" i="1"/>
  <c r="AQ190" i="1"/>
  <c r="AQ182" i="1"/>
  <c r="AQ167" i="1"/>
  <c r="AQ459" i="1"/>
  <c r="AQ215" i="1"/>
  <c r="AQ203" i="1"/>
  <c r="AQ212" i="1"/>
  <c r="AQ176" i="1"/>
  <c r="AQ196" i="1"/>
  <c r="AQ152" i="1"/>
  <c r="AQ166" i="1"/>
  <c r="AQ193" i="1"/>
  <c r="AQ202" i="1"/>
  <c r="AQ178" i="1"/>
  <c r="AQ304" i="1"/>
  <c r="AQ458" i="1"/>
  <c r="AQ187" i="1"/>
  <c r="AQ192" i="1"/>
  <c r="AQ158" i="1"/>
  <c r="AQ171" i="1"/>
  <c r="AQ457" i="1"/>
  <c r="AQ184" i="1"/>
  <c r="AQ157" i="1"/>
  <c r="AQ107" i="1"/>
  <c r="AQ175" i="1"/>
  <c r="AQ183" i="1"/>
  <c r="AQ456" i="1"/>
  <c r="AQ177" i="1"/>
  <c r="AQ57" i="1"/>
  <c r="AQ181" i="1"/>
  <c r="AQ455" i="1"/>
  <c r="AQ133" i="1"/>
  <c r="AQ289" i="1"/>
  <c r="AQ151" i="1"/>
  <c r="AQ454" i="1"/>
  <c r="AQ146" i="1"/>
  <c r="AQ150" i="1"/>
  <c r="AQ208" i="1"/>
  <c r="AQ453" i="1"/>
  <c r="AQ452" i="1"/>
  <c r="AQ145" i="1"/>
  <c r="AQ129" i="1"/>
  <c r="AQ451" i="1"/>
  <c r="AQ170" i="1"/>
  <c r="AQ132" i="1"/>
  <c r="AQ136" i="1"/>
  <c r="AQ73" i="1"/>
  <c r="AQ174" i="1"/>
  <c r="AQ142" i="1"/>
  <c r="AQ155" i="1"/>
  <c r="AQ169" i="1"/>
  <c r="AQ111" i="1"/>
  <c r="AQ449" i="1"/>
  <c r="AQ154" i="1"/>
  <c r="AQ161" i="1"/>
  <c r="AQ148" i="1"/>
  <c r="AQ447" i="1"/>
  <c r="AQ446" i="1"/>
  <c r="AQ131" i="1"/>
  <c r="AQ168" i="1"/>
  <c r="AQ96" i="1"/>
  <c r="AQ130" i="1"/>
  <c r="AQ135" i="1"/>
  <c r="AQ122" i="1"/>
  <c r="AQ445" i="1"/>
  <c r="AQ149" i="1"/>
  <c r="AQ125" i="1"/>
  <c r="AQ444" i="1"/>
  <c r="AQ106" i="1"/>
  <c r="AQ69" i="1"/>
  <c r="AQ134" i="1"/>
  <c r="AQ153" i="1"/>
  <c r="AQ443" i="1"/>
  <c r="AQ120" i="1"/>
  <c r="AQ117" i="1"/>
  <c r="AQ128" i="1"/>
  <c r="AQ140" i="1"/>
  <c r="AQ139" i="1"/>
  <c r="AQ126" i="1"/>
  <c r="AQ114" i="1"/>
  <c r="AQ119" i="1"/>
  <c r="AQ76" i="1"/>
  <c r="AQ121" i="1"/>
  <c r="AQ127" i="1"/>
  <c r="AQ138" i="1"/>
  <c r="AQ442" i="1"/>
  <c r="AQ441" i="1"/>
  <c r="AQ124" i="1"/>
  <c r="AQ101" i="1"/>
  <c r="AQ85" i="1"/>
  <c r="AQ440" i="1"/>
  <c r="AQ116" i="1"/>
  <c r="AQ439" i="1"/>
  <c r="AQ438" i="1"/>
  <c r="AQ94" i="1"/>
  <c r="AQ75" i="1"/>
  <c r="AQ118" i="1"/>
  <c r="AQ437" i="1"/>
  <c r="AQ123" i="1"/>
  <c r="AQ435" i="1"/>
  <c r="AQ115" i="1"/>
  <c r="AQ434" i="1"/>
  <c r="AQ100" i="1"/>
  <c r="AQ110" i="1"/>
  <c r="AQ433" i="1"/>
  <c r="AQ81" i="1"/>
  <c r="AQ113" i="1"/>
  <c r="AQ432" i="1"/>
  <c r="AQ66" i="1"/>
  <c r="AQ431" i="1"/>
  <c r="AQ91" i="1"/>
  <c r="AQ89" i="1"/>
  <c r="AQ430" i="1"/>
  <c r="AQ105" i="1"/>
  <c r="AQ102" i="1"/>
  <c r="AQ49" i="1"/>
  <c r="AQ87" i="1"/>
  <c r="AQ80" i="1"/>
  <c r="AQ84" i="1"/>
  <c r="AQ93" i="1"/>
  <c r="AQ429" i="1"/>
  <c r="AQ428" i="1"/>
  <c r="AQ427" i="1"/>
  <c r="AQ109" i="1"/>
  <c r="AQ284" i="1"/>
  <c r="AQ99" i="1"/>
  <c r="AQ77" i="1"/>
  <c r="AQ426" i="1"/>
  <c r="AQ425" i="1"/>
  <c r="AQ60" i="1"/>
  <c r="AQ83" i="1"/>
  <c r="AQ424" i="1"/>
  <c r="AQ65" i="1"/>
  <c r="AQ108" i="1"/>
  <c r="AQ423" i="1"/>
  <c r="AQ48" i="1"/>
  <c r="AQ97" i="1"/>
  <c r="AQ422" i="1"/>
  <c r="AQ98" i="1"/>
  <c r="AQ421" i="1"/>
  <c r="AQ56" i="1"/>
  <c r="AQ68" i="1"/>
  <c r="AQ50" i="1"/>
  <c r="AQ86" i="1"/>
  <c r="AQ90" i="1"/>
  <c r="AQ72" i="1"/>
  <c r="AQ74" i="1"/>
  <c r="AQ420" i="1"/>
  <c r="AQ419" i="1"/>
  <c r="AQ70" i="1"/>
  <c r="AQ95" i="1"/>
  <c r="AQ71" i="1"/>
  <c r="AQ55" i="1"/>
  <c r="AQ418" i="1"/>
  <c r="AQ54" i="1"/>
  <c r="AQ417" i="1"/>
  <c r="AQ416" i="1"/>
  <c r="AQ104" i="1"/>
  <c r="AQ64" i="1"/>
  <c r="AQ63" i="1"/>
  <c r="AQ44" i="1"/>
  <c r="AQ58" i="1"/>
  <c r="AQ415" i="1"/>
  <c r="AQ413" i="1"/>
  <c r="AQ411" i="1"/>
  <c r="AQ82" i="1"/>
  <c r="AQ410" i="1"/>
  <c r="AQ53" i="1"/>
  <c r="AQ409" i="1"/>
  <c r="AQ67" i="1"/>
  <c r="AQ37" i="1"/>
  <c r="AQ408" i="1"/>
  <c r="AQ62" i="1"/>
  <c r="AQ407" i="1"/>
  <c r="AQ406" i="1"/>
  <c r="AQ405" i="1"/>
  <c r="AQ36" i="1"/>
  <c r="AQ403" i="1"/>
  <c r="AQ43" i="1"/>
  <c r="AQ46" i="1"/>
  <c r="AQ41" i="1"/>
  <c r="AQ35" i="1"/>
  <c r="AQ402" i="1"/>
  <c r="AQ40" i="1"/>
  <c r="AQ32" i="1"/>
  <c r="AQ33" i="1"/>
  <c r="AQ38" i="1"/>
  <c r="AQ34" i="1"/>
  <c r="AQ401" i="1"/>
  <c r="AQ25" i="1"/>
  <c r="AQ400" i="1"/>
  <c r="AQ22" i="1"/>
  <c r="AQ399" i="1"/>
  <c r="AQ39" i="1"/>
  <c r="AQ59" i="1"/>
  <c r="AQ27" i="1"/>
  <c r="AQ398" i="1"/>
  <c r="AQ397" i="1"/>
  <c r="AQ396" i="1"/>
  <c r="AQ30" i="1"/>
  <c r="AQ28" i="1"/>
  <c r="AQ24" i="1"/>
  <c r="AQ61" i="1"/>
  <c r="AQ395" i="1"/>
  <c r="AQ394" i="1"/>
  <c r="AQ20" i="1"/>
  <c r="AQ19" i="1"/>
  <c r="AQ393" i="1"/>
  <c r="AQ16" i="1"/>
  <c r="AQ18" i="1"/>
  <c r="AQ15" i="1"/>
  <c r="AQ7" i="1"/>
  <c r="AQ6" i="1"/>
  <c r="AQ11" i="1"/>
  <c r="AQ12" i="1"/>
  <c r="AQ10" i="1"/>
  <c r="AQ17" i="1"/>
  <c r="AQ3" i="1"/>
  <c r="AQ4" i="1"/>
  <c r="AQ5" i="1"/>
  <c r="AQ2" i="1"/>
  <c r="AQ392" i="1"/>
  <c r="I15" i="4" l="1"/>
  <c r="E15" i="4"/>
  <c r="D15" i="4" l="1"/>
  <c r="AA40" i="2" l="1"/>
  <c r="AA257" i="2"/>
  <c r="AA58" i="2"/>
  <c r="AA265" i="2"/>
  <c r="AA170" i="2"/>
  <c r="AA18" i="2"/>
  <c r="AA14" i="2"/>
  <c r="AA255" i="2"/>
  <c r="AA181" i="2"/>
  <c r="AA174" i="2"/>
  <c r="AA129" i="2"/>
  <c r="AA136" i="2"/>
  <c r="AA241" i="2"/>
  <c r="AA62" i="2"/>
  <c r="AA225" i="2"/>
  <c r="AA115" i="2"/>
  <c r="AA199" i="2"/>
  <c r="AA266" i="2"/>
  <c r="AA272" i="2"/>
  <c r="AA149" i="2"/>
  <c r="AA218" i="2"/>
  <c r="AA65" i="2"/>
  <c r="AA21" i="2"/>
  <c r="AA213" i="2"/>
  <c r="AA217" i="2"/>
  <c r="AA13" i="2"/>
  <c r="AA7" i="2"/>
  <c r="AA75" i="2"/>
  <c r="AA183" i="2"/>
  <c r="AA254" i="2"/>
  <c r="AA53" i="2"/>
  <c r="AA134" i="2"/>
  <c r="AA141" i="2"/>
  <c r="AA192" i="2"/>
  <c r="AA122" i="2"/>
  <c r="AA78" i="2"/>
  <c r="AA45" i="2"/>
  <c r="AA77" i="2"/>
  <c r="AA169" i="2"/>
  <c r="AA97" i="2"/>
  <c r="AA44" i="2"/>
  <c r="AA100" i="2"/>
  <c r="AA203" i="2"/>
  <c r="AA200" i="2"/>
  <c r="AA270" i="2"/>
  <c r="AA82" i="2"/>
  <c r="AA132" i="2"/>
  <c r="AA49" i="2"/>
  <c r="AA229" i="2"/>
  <c r="AA232" i="2"/>
  <c r="AA277" i="2"/>
  <c r="AA31" i="2"/>
  <c r="AA214" i="2"/>
  <c r="AA211" i="2"/>
  <c r="AA193" i="2"/>
  <c r="AA102" i="2"/>
  <c r="AA99" i="2"/>
  <c r="AA96" i="2"/>
  <c r="AA202" i="2"/>
  <c r="AA125" i="2"/>
  <c r="AA112" i="2"/>
  <c r="AA209" i="2"/>
  <c r="AA289" i="2"/>
  <c r="AA204" i="2"/>
  <c r="AA145" i="2"/>
  <c r="AA108" i="2"/>
  <c r="AA259" i="2"/>
  <c r="AA137" i="2"/>
  <c r="AA180" i="2"/>
  <c r="AA195" i="2"/>
  <c r="AA234" i="2"/>
  <c r="AA165" i="2"/>
  <c r="AA248" i="2"/>
  <c r="AA111" i="2"/>
  <c r="AA81" i="2"/>
  <c r="AA92" i="2"/>
  <c r="AA83" i="2"/>
  <c r="AA274" i="2"/>
  <c r="AA47" i="2"/>
  <c r="AA88" i="2"/>
  <c r="AA161" i="2"/>
  <c r="AA118" i="2"/>
  <c r="AA25" i="2"/>
  <c r="AA219" i="2"/>
  <c r="AA140" i="2"/>
  <c r="AA237" i="2"/>
  <c r="AA95" i="2"/>
  <c r="AA167" i="2"/>
  <c r="AA216" i="2"/>
  <c r="AA93" i="2"/>
  <c r="AA10" i="2"/>
  <c r="AA17" i="2"/>
  <c r="AA106" i="2"/>
  <c r="AA72" i="2"/>
  <c r="AA187" i="2"/>
  <c r="AA233" i="2"/>
  <c r="AA153" i="2"/>
  <c r="AA101" i="2"/>
  <c r="AA273" i="2"/>
  <c r="AA191" i="2"/>
  <c r="AA171" i="2"/>
  <c r="AA196" i="2"/>
  <c r="AA26" i="2"/>
  <c r="AA87" i="2"/>
  <c r="AA33" i="2"/>
  <c r="AA19" i="2"/>
  <c r="AA60" i="2"/>
  <c r="AA56" i="2"/>
  <c r="AA155" i="2"/>
  <c r="AA156" i="2"/>
  <c r="AA179" i="2"/>
  <c r="AA150" i="2"/>
  <c r="AA68" i="2"/>
  <c r="AA76" i="2"/>
  <c r="AA48" i="2"/>
  <c r="AA27" i="2"/>
  <c r="AA63" i="2"/>
  <c r="AA284" i="2"/>
  <c r="AA59" i="2"/>
  <c r="AA190" i="2"/>
  <c r="AA98" i="2"/>
  <c r="AA207" i="2"/>
  <c r="AA275" i="2"/>
  <c r="AA163" i="2"/>
  <c r="AA138" i="2"/>
  <c r="AA182" i="2"/>
  <c r="AA260" i="2"/>
  <c r="AA80" i="2"/>
  <c r="AA109" i="2"/>
  <c r="AA175" i="2"/>
  <c r="AA74" i="2"/>
  <c r="AA223" i="2"/>
  <c r="AA157" i="2"/>
  <c r="AA286" i="2"/>
  <c r="AA197" i="2"/>
  <c r="AA173" i="2"/>
  <c r="AA22" i="2"/>
  <c r="AA227" i="2"/>
  <c r="AA239" i="2"/>
  <c r="AA144" i="2"/>
  <c r="AA38" i="2"/>
  <c r="AA43" i="2"/>
  <c r="AA55" i="2"/>
  <c r="AA66" i="2"/>
  <c r="AA230" i="2"/>
  <c r="AA244" i="2"/>
  <c r="AA2" i="2"/>
  <c r="AA253" i="2"/>
  <c r="AA168" i="2"/>
  <c r="AA282" i="2"/>
  <c r="AA105" i="2"/>
  <c r="AA194" i="2"/>
  <c r="AA5" i="2"/>
  <c r="AA3" i="2"/>
  <c r="AA29" i="2"/>
  <c r="AA228" i="2"/>
  <c r="AA151" i="2"/>
  <c r="AA86" i="2"/>
  <c r="AA139" i="2"/>
  <c r="AA262" i="2"/>
  <c r="AA51" i="2"/>
  <c r="AA243" i="2"/>
  <c r="AA231" i="2"/>
  <c r="AA12" i="2"/>
  <c r="AA91" i="2"/>
  <c r="AA130" i="2"/>
  <c r="AA246" i="2"/>
  <c r="AA256" i="2"/>
  <c r="AA23" i="2"/>
  <c r="AA159" i="2"/>
  <c r="AA158" i="2"/>
  <c r="AA107" i="2"/>
  <c r="AA116" i="2"/>
  <c r="AA123" i="2"/>
  <c r="AA278" i="2"/>
  <c r="AA205" i="2"/>
  <c r="AA226" i="2"/>
  <c r="AA292" i="2"/>
  <c r="AA252" i="2"/>
  <c r="AA178" i="2"/>
  <c r="AA258" i="2"/>
  <c r="AA271" i="2"/>
  <c r="AA220" i="2"/>
  <c r="AA146" i="2"/>
  <c r="AA32" i="2"/>
  <c r="AA67" i="2"/>
  <c r="AA35" i="2"/>
  <c r="AA42" i="2"/>
  <c r="AA268" i="2"/>
  <c r="AA206" i="2"/>
  <c r="AA4" i="2"/>
  <c r="AA294" i="2"/>
  <c r="AA135" i="2"/>
  <c r="AA224" i="2"/>
  <c r="AA238" i="2"/>
  <c r="AA291" i="2"/>
  <c r="AA142" i="2"/>
  <c r="AA176" i="2"/>
  <c r="AA240" i="2"/>
  <c r="AA222" i="2"/>
  <c r="AA290" i="2"/>
  <c r="AA148" i="2"/>
  <c r="AA184" i="2"/>
  <c r="AA242" i="2"/>
  <c r="AA113" i="2"/>
  <c r="AA215" i="2"/>
  <c r="AA61" i="2"/>
  <c r="AA279" i="2"/>
  <c r="AA276" i="2"/>
  <c r="AA245" i="2"/>
  <c r="AA84" i="2"/>
  <c r="AA117" i="2"/>
  <c r="AA177" i="2"/>
  <c r="AA120" i="2"/>
  <c r="AA46" i="2"/>
  <c r="AA189" i="2"/>
  <c r="AA133" i="2"/>
  <c r="AA11" i="2"/>
  <c r="AA54" i="2"/>
  <c r="AA69" i="2"/>
  <c r="AA128" i="2"/>
  <c r="AA57" i="2"/>
  <c r="AA30" i="2"/>
  <c r="AA8" i="2"/>
  <c r="AA71" i="2"/>
  <c r="AA210" i="2"/>
  <c r="AA293" i="2"/>
  <c r="AA131" i="2"/>
  <c r="AA164" i="2"/>
  <c r="AA103" i="2"/>
  <c r="AA119" i="2"/>
  <c r="AA166" i="2"/>
  <c r="AA34" i="2"/>
  <c r="AA50" i="2"/>
  <c r="AA264" i="2"/>
  <c r="AA160" i="2"/>
  <c r="AA287" i="2"/>
  <c r="AA162" i="2"/>
  <c r="AA172" i="2"/>
  <c r="AA236" i="2"/>
  <c r="AA208" i="2"/>
  <c r="AA267" i="2"/>
  <c r="AA221" i="2"/>
  <c r="AA70" i="2"/>
  <c r="AA20" i="2"/>
  <c r="AA36" i="2"/>
  <c r="AA212" i="2"/>
  <c r="AA285" i="2"/>
  <c r="AA147" i="2"/>
  <c r="AA198" i="2" l="1"/>
  <c r="AA18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Stenhouse, Tom</author>
  </authors>
  <commentList>
    <comment ref="B198" authorId="0" shapeId="0" xr:uid="{518B9AED-E4A0-444E-9B7D-A2B49C9FE4C1}">
      <text>
        <r>
          <rPr>
            <b/>
            <sz val="9"/>
            <color indexed="81"/>
            <rFont val="Tahoma"/>
            <family val="2"/>
          </rPr>
          <t>Stenhouse, Tom:</t>
        </r>
        <r>
          <rPr>
            <sz val="9"/>
            <color indexed="81"/>
            <rFont val="Tahoma"/>
            <family val="2"/>
          </rPr>
          <t xml:space="preserve">
replaced bolt 015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Stuart Blackadder</author>
    <author>tc={100A3609-922A-42ED-ABE8-BF3A9AA48069}</author>
  </authors>
  <commentList>
    <comment ref="AN1" authorId="0" shapeId="0" xr:uid="{A92C652A-BCB8-40AA-8BC6-A33ABD4E8C3C}">
      <text>
        <r>
          <rPr>
            <b/>
            <sz val="9"/>
            <color indexed="81"/>
            <rFont val="Tahoma"/>
            <family val="2"/>
          </rPr>
          <t>Stuart Blackadder:</t>
        </r>
        <r>
          <rPr>
            <sz val="9"/>
            <color indexed="81"/>
            <rFont val="Tahoma"/>
            <family val="2"/>
          </rPr>
          <t xml:space="preserve">
Bias &amp; Annualisation applied. D/C not applied</t>
        </r>
      </text>
    </comment>
    <comment ref="AO1" authorId="0" shapeId="0" xr:uid="{0C171B00-6200-451D-B0FF-5706BA56E985}">
      <text>
        <r>
          <rPr>
            <b/>
            <sz val="9"/>
            <color indexed="81"/>
            <rFont val="Tahoma"/>
            <family val="2"/>
          </rPr>
          <t>Stuart Blackadder:</t>
        </r>
        <r>
          <rPr>
            <sz val="9"/>
            <color indexed="81"/>
            <rFont val="Tahoma"/>
            <family val="2"/>
          </rPr>
          <t xml:space="preserve">
Bias &amp; Annualisation applied. D/C not applied
</t>
        </r>
      </text>
    </comment>
    <comment ref="AS1" authorId="1" shapeId="0" xr:uid="{100A3609-922A-42ED-ABE8-BF3A9AA48069}">
      <text>
        <t>[Threaded comment]
Your version of Excel allows you to read this threaded comment; however, any edits to it will get removed if the file is opened in a newer version of Excel. Learn more: https://go.microsoft.com/fwlink/?linkid=870924
Comment:
    Bias &amp; Annualisation applied. Distance Correction not applied.</t>
      </text>
    </comment>
    <comment ref="G2" authorId="0" shapeId="0" xr:uid="{1CBB3994-4AEB-4C11-9469-C630E04DB63D}">
      <text>
        <r>
          <rPr>
            <b/>
            <sz val="9"/>
            <color indexed="81"/>
            <rFont val="Tahoma"/>
            <family val="2"/>
          </rPr>
          <t xml:space="preserve">Erroneously marked as Duplicate. Corrected September 2022
</t>
        </r>
      </text>
    </comment>
    <comment ref="H2" authorId="0" shapeId="0" xr:uid="{CE060106-E751-480E-B505-8D1B731D1FCE}">
      <text>
        <r>
          <rPr>
            <sz val="9"/>
            <color indexed="81"/>
            <rFont val="Tahoma"/>
            <family val="2"/>
          </rPr>
          <t xml:space="preserve">
Coordinates corrected after ASR 22 published 15/08/22</t>
        </r>
      </text>
    </comment>
    <comment ref="G18" authorId="0" shapeId="0" xr:uid="{29F0C21D-2F35-4FBA-966A-0D27B2C214D5}">
      <text>
        <r>
          <rPr>
            <sz val="9"/>
            <color indexed="81"/>
            <rFont val="Tahoma"/>
            <family val="2"/>
          </rPr>
          <t xml:space="preserve">
Erroneously marked as Duplicate. Corrected September 2022</t>
        </r>
      </text>
    </comment>
    <comment ref="H18" authorId="0" shapeId="0" xr:uid="{E4A5FB7D-A61F-41C6-BF23-55514D3F4495}">
      <text>
        <r>
          <rPr>
            <sz val="9"/>
            <color indexed="81"/>
            <rFont val="Tahoma"/>
            <family val="2"/>
          </rPr>
          <t xml:space="preserve">
Coordinates corrected after ASR 22 published 15/08/22</t>
        </r>
      </text>
    </comment>
    <comment ref="H172" authorId="0" shapeId="0" xr:uid="{597A234B-5FED-4E10-AACF-E90290F3313A}">
      <text>
        <r>
          <rPr>
            <sz val="9"/>
            <color indexed="81"/>
            <rFont val="Tahoma"/>
            <family val="2"/>
          </rPr>
          <t xml:space="preserve">
Coordinates corrected after ASR 22 published 15/08/22</t>
        </r>
      </text>
    </comment>
  </commentList>
</comments>
</file>

<file path=xl/sharedStrings.xml><?xml version="1.0" encoding="utf-8"?>
<sst xmlns="http://schemas.openxmlformats.org/spreadsheetml/2006/main" count="20290" uniqueCount="2653">
  <si>
    <t>Local Authority</t>
  </si>
  <si>
    <t>New Tube Reference</t>
  </si>
  <si>
    <t>Old Tube Reference</t>
  </si>
  <si>
    <t>Site Address</t>
  </si>
  <si>
    <t>Site Type</t>
  </si>
  <si>
    <t>Monitoring Survey</t>
  </si>
  <si>
    <t>X</t>
  </si>
  <si>
    <t>Y</t>
  </si>
  <si>
    <t>Latitude</t>
  </si>
  <si>
    <t>Longitude</t>
  </si>
  <si>
    <t>Pollutants Monitored</t>
  </si>
  <si>
    <t>Distance to kerb of nearest road</t>
  </si>
  <si>
    <t>Site Compliant with Limit Value Siting Criteria?</t>
  </si>
  <si>
    <t>Tube collocated with continuous analyser?</t>
  </si>
  <si>
    <t>Height</t>
  </si>
  <si>
    <t>2018 conc</t>
  </si>
  <si>
    <t>2018 DC</t>
  </si>
  <si>
    <t>2019 conc</t>
  </si>
  <si>
    <t>2019 DC</t>
  </si>
  <si>
    <t>2020 conc</t>
  </si>
  <si>
    <t>2020 DC</t>
  </si>
  <si>
    <t>2021 conc</t>
  </si>
  <si>
    <t>2021 DC</t>
  </si>
  <si>
    <t>2022 conc</t>
  </si>
  <si>
    <t>2022 DC</t>
  </si>
  <si>
    <t>2023 conc</t>
  </si>
  <si>
    <t>2023 DC</t>
  </si>
  <si>
    <t>Stockport</t>
  </si>
  <si>
    <t>CAP_STOC_010</t>
  </si>
  <si>
    <t>STK5 (A)</t>
  </si>
  <si>
    <t>A6 (London Road)</t>
  </si>
  <si>
    <t>Roadside</t>
  </si>
  <si>
    <t>CAP</t>
  </si>
  <si>
    <t>NO2</t>
  </si>
  <si>
    <t>YES</t>
  </si>
  <si>
    <t>Yes</t>
  </si>
  <si>
    <t>-</t>
  </si>
  <si>
    <t>Tameside</t>
  </si>
  <si>
    <t>CAP_TAME_059</t>
  </si>
  <si>
    <t>na</t>
  </si>
  <si>
    <t>Wooley Lane</t>
  </si>
  <si>
    <t>No</t>
  </si>
  <si>
    <t>Trafford</t>
  </si>
  <si>
    <t>CAP_TRAF_010</t>
  </si>
  <si>
    <t>TRF 2 (A)</t>
  </si>
  <si>
    <t>A56 (Chester Road)</t>
  </si>
  <si>
    <t>Manchester</t>
  </si>
  <si>
    <t>CAP_MANC_026</t>
  </si>
  <si>
    <t>MAN-T2</t>
  </si>
  <si>
    <t>A5103 (Princess Parkway)</t>
  </si>
  <si>
    <t>NO (sign obstructs airflow)</t>
  </si>
  <si>
    <t>CAP_TAME_055</t>
  </si>
  <si>
    <t>A628</t>
  </si>
  <si>
    <t>Bury</t>
  </si>
  <si>
    <t>CAP_BURY_042</t>
  </si>
  <si>
    <t>A58 (Bolton Road)</t>
  </si>
  <si>
    <t>CAP_TAME_054</t>
  </si>
  <si>
    <t>CAP_MANC_062</t>
  </si>
  <si>
    <t>MAN-A7</t>
  </si>
  <si>
    <t>A56 (Deansgate)</t>
  </si>
  <si>
    <t>CAP_TAME_037</t>
  </si>
  <si>
    <t>Stalybridge Road</t>
  </si>
  <si>
    <t>NO (at a 4-way junction, but historic MMLR monitoring site)</t>
  </si>
  <si>
    <t>CAP_STOC_003</t>
  </si>
  <si>
    <t>STP-B3</t>
  </si>
  <si>
    <t>A5145 (Didsbury Road)</t>
  </si>
  <si>
    <t>2.2 </t>
  </si>
  <si>
    <t>Salford</t>
  </si>
  <si>
    <t>CAP_SALF_052</t>
  </si>
  <si>
    <t>Broad Street</t>
  </si>
  <si>
    <t>Bolton</t>
  </si>
  <si>
    <t>CAP_BOLT_036</t>
  </si>
  <si>
    <t>A575</t>
  </si>
  <si>
    <t>CAP_MANC_100</t>
  </si>
  <si>
    <t>MAN-A3</t>
  </si>
  <si>
    <t>CAP_BOLT_034</t>
  </si>
  <si>
    <t>CAP_TAME_047</t>
  </si>
  <si>
    <t>A57 Mottram Moor</t>
  </si>
  <si>
    <t>CAP_BOLT_030</t>
  </si>
  <si>
    <t>A579</t>
  </si>
  <si>
    <t>CAP_MANC_076</t>
  </si>
  <si>
    <t>MAN-N2</t>
  </si>
  <si>
    <t>A665 (Miller Street)</t>
  </si>
  <si>
    <t>CAP_STOC_009</t>
  </si>
  <si>
    <t>STP-A4</t>
  </si>
  <si>
    <t>A626 (St Marys Way)</t>
  </si>
  <si>
    <t>2.1 </t>
  </si>
  <si>
    <t>CAP_MANC_102</t>
  </si>
  <si>
    <t>MAN-A1</t>
  </si>
  <si>
    <t>CAP_BOLT_029</t>
  </si>
  <si>
    <t>CAP_BOLT_031</t>
  </si>
  <si>
    <t>CAP_MANC_189</t>
  </si>
  <si>
    <t>Turner St</t>
  </si>
  <si>
    <t>CAP_TAME_048</t>
  </si>
  <si>
    <t>CAP_MANC_008</t>
  </si>
  <si>
    <t>MAN-L2</t>
  </si>
  <si>
    <t>2.8 </t>
  </si>
  <si>
    <t>NO (close to bus stop)</t>
  </si>
  <si>
    <t>CAP_BOLT_033</t>
  </si>
  <si>
    <t>CAP_MANC_006</t>
  </si>
  <si>
    <t>MAN-J1</t>
  </si>
  <si>
    <t>A57 (Mancunian Way)</t>
  </si>
  <si>
    <t>NO (only 1m high)</t>
  </si>
  <si>
    <t>CAP_TRAF_018</t>
  </si>
  <si>
    <t>Moss Vale Rd</t>
  </si>
  <si>
    <t>CAP_TAME_033</t>
  </si>
  <si>
    <t>Hyde Road</t>
  </si>
  <si>
    <t>CAP_SALF_010</t>
  </si>
  <si>
    <t>SAL-C1</t>
  </si>
  <si>
    <t>A575 (Walkden Road)</t>
  </si>
  <si>
    <t>2.0</t>
  </si>
  <si>
    <t>CAP_SALF_053</t>
  </si>
  <si>
    <t>MAN-C1</t>
  </si>
  <si>
    <t>A56 (Victoria Bridge Street)</t>
  </si>
  <si>
    <t>Rochdale</t>
  </si>
  <si>
    <t>CAP_ROCH_008</t>
  </si>
  <si>
    <t>ROC-B4</t>
  </si>
  <si>
    <t>A58 (St Mary’s Gate)</t>
  </si>
  <si>
    <t>2.5 </t>
  </si>
  <si>
    <t>CAP_MANC_077</t>
  </si>
  <si>
    <t>MAN-N3</t>
  </si>
  <si>
    <t>CAP_TAME_031</t>
  </si>
  <si>
    <t>Hyde road</t>
  </si>
  <si>
    <t>CAP_MANC_060</t>
  </si>
  <si>
    <t>MAN-A4</t>
  </si>
  <si>
    <t>CAP_BURY_008</t>
  </si>
  <si>
    <t>BUR-B2</t>
  </si>
  <si>
    <t>A576 (Middleton Road)</t>
  </si>
  <si>
    <t>1.4 </t>
  </si>
  <si>
    <t>CAP_TAME_052</t>
  </si>
  <si>
    <t>Market Street</t>
  </si>
  <si>
    <t>NO (20m to junction stopline)</t>
  </si>
  <si>
    <t>CAP_MANC_190</t>
  </si>
  <si>
    <t>Mancunian Way</t>
  </si>
  <si>
    <t>CAP_SALF_009</t>
  </si>
  <si>
    <t>SAL-C2</t>
  </si>
  <si>
    <t>A572 (Worsley Brow)</t>
  </si>
  <si>
    <t>CAP_BURY_040</t>
  </si>
  <si>
    <t>A56 Prestwich</t>
  </si>
  <si>
    <t>CAP_MANC_096</t>
  </si>
  <si>
    <t>MAN-E3</t>
  </si>
  <si>
    <t>Spring Gardens</t>
  </si>
  <si>
    <t>CAP_TRAF_006</t>
  </si>
  <si>
    <t>TRF-A3</t>
  </si>
  <si>
    <t>A56 (Cross Street)</t>
  </si>
  <si>
    <t>CAP_STOC_014</t>
  </si>
  <si>
    <t>STP 1-4</t>
  </si>
  <si>
    <t>A34 (Kingsway)</t>
  </si>
  <si>
    <t>Wigan</t>
  </si>
  <si>
    <t>CAP_WIGA_003</t>
  </si>
  <si>
    <t>WIG-C1</t>
  </si>
  <si>
    <t>A573 (Warrington Road)</t>
  </si>
  <si>
    <t>NO (close to signalled junction)</t>
  </si>
  <si>
    <t>CAP_BURY_010</t>
  </si>
  <si>
    <t>BUR-D3</t>
  </si>
  <si>
    <t>A58 (Bury New Road)</t>
  </si>
  <si>
    <t>CAP_BOLT_006</t>
  </si>
  <si>
    <t>BLT-A1</t>
  </si>
  <si>
    <t>A579 (Trinity Street)</t>
  </si>
  <si>
    <t>CAP_TRAF_007</t>
  </si>
  <si>
    <t>TRF-C1</t>
  </si>
  <si>
    <t>B5214 (Trafford Boulevard)</t>
  </si>
  <si>
    <t>3.5 </t>
  </si>
  <si>
    <t>CAP_WIGA_015</t>
  </si>
  <si>
    <t>New Market St</t>
  </si>
  <si>
    <t>CAP_MANC_089</t>
  </si>
  <si>
    <t>MAN-F3</t>
  </si>
  <si>
    <t>A62 (Lever Street)</t>
  </si>
  <si>
    <t>CAP_MANC_061</t>
  </si>
  <si>
    <t>MAN-A5</t>
  </si>
  <si>
    <t>CAP_SALF_064</t>
  </si>
  <si>
    <t>CAP_SALF_018</t>
  </si>
  <si>
    <t>Worsley Brow</t>
  </si>
  <si>
    <t>Oldham</t>
  </si>
  <si>
    <t>CAP_OLDH_022</t>
  </si>
  <si>
    <t>CAP_STOC_004</t>
  </si>
  <si>
    <t>STP-A2</t>
  </si>
  <si>
    <t>B6104 (Carrington Road)</t>
  </si>
  <si>
    <t>CAP_MANC_092</t>
  </si>
  <si>
    <t>MAN-G1</t>
  </si>
  <si>
    <t>B6181 (Ducie Street)</t>
  </si>
  <si>
    <t>CAP_BOLT_027</t>
  </si>
  <si>
    <t>A666 Bolton Rd</t>
  </si>
  <si>
    <t>CAP_TAME_014</t>
  </si>
  <si>
    <t>TAM 1-5</t>
  </si>
  <si>
    <t>A635 (Manchester Road)</t>
  </si>
  <si>
    <t>CAP_ROCH_005</t>
  </si>
  <si>
    <t>ROC-B2</t>
  </si>
  <si>
    <t>A680 (Spotland Road)</t>
  </si>
  <si>
    <t>CAP_WIGA_016</t>
  </si>
  <si>
    <t>CAP_MANC_056</t>
  </si>
  <si>
    <t>MAN-S1</t>
  </si>
  <si>
    <t>A34 (Quay Street)</t>
  </si>
  <si>
    <t>CAP_MANC_145</t>
  </si>
  <si>
    <t>A56 Deansgate</t>
  </si>
  <si>
    <t>CAP_BOLT_011</t>
  </si>
  <si>
    <t>BLT-A6</t>
  </si>
  <si>
    <t>A673 (Topp Way)</t>
  </si>
  <si>
    <t>1.9 </t>
  </si>
  <si>
    <t>CAP_MANC_035</t>
  </si>
  <si>
    <t>MAN 1-5</t>
  </si>
  <si>
    <t>CAP_BOLT_035</t>
  </si>
  <si>
    <t>CAP_MANC_074</t>
  </si>
  <si>
    <t>MAN-K2</t>
  </si>
  <si>
    <t>Oakleigh Avenue</t>
  </si>
  <si>
    <t>CAP_MANC_093</t>
  </si>
  <si>
    <t>MAN-D2</t>
  </si>
  <si>
    <t>Church Street</t>
  </si>
  <si>
    <t>CAP_BOLT_010</t>
  </si>
  <si>
    <t>BLT-A5</t>
  </si>
  <si>
    <t>CAP_TAME_058</t>
  </si>
  <si>
    <t>CAP_STOC_002</t>
  </si>
  <si>
    <t>STP-B1</t>
  </si>
  <si>
    <t>A5145 (Travis Bow)</t>
  </si>
  <si>
    <t>CAP_MANC_057</t>
  </si>
  <si>
    <t>MAN-S2</t>
  </si>
  <si>
    <t>A34 (New Quay Street)</t>
  </si>
  <si>
    <t>CAP_BURY_005</t>
  </si>
  <si>
    <t>BUR-D1</t>
  </si>
  <si>
    <t>A58 (Rochdale Road)</t>
  </si>
  <si>
    <t>0.4 </t>
  </si>
  <si>
    <t>CAP_MANC_075</t>
  </si>
  <si>
    <t>MAN-K3</t>
  </si>
  <si>
    <t>A6143 (Liverpool Road)</t>
  </si>
  <si>
    <t>CAP_STOC_020</t>
  </si>
  <si>
    <t>STP 2-5</t>
  </si>
  <si>
    <t>n/a (on bridge above motorway)</t>
  </si>
  <si>
    <t>NO (on bridge over motorway)</t>
  </si>
  <si>
    <t>CAP_STOC_048</t>
  </si>
  <si>
    <t>Lancashire Hill</t>
  </si>
  <si>
    <t>CAP_BOLT_032</t>
  </si>
  <si>
    <t>CAP_MANC_058</t>
  </si>
  <si>
    <t>MAN-S3</t>
  </si>
  <si>
    <t>CAP_MANC_087</t>
  </si>
  <si>
    <t>MAN-E2</t>
  </si>
  <si>
    <t>Arlington Way</t>
  </si>
  <si>
    <t>CAP_MANC_152</t>
  </si>
  <si>
    <t>Gt Bridgewater St</t>
  </si>
  <si>
    <t>CAP_SALF_046</t>
  </si>
  <si>
    <t>CAP_BURY_001</t>
  </si>
  <si>
    <t>BUR-A1</t>
  </si>
  <si>
    <t>A56 (Bury New Road)</t>
  </si>
  <si>
    <t>0.7 </t>
  </si>
  <si>
    <t>CAP_OLDH_002</t>
  </si>
  <si>
    <t>OLD-B2</t>
  </si>
  <si>
    <t>A62 (Manchester Road)</t>
  </si>
  <si>
    <t>2.4 </t>
  </si>
  <si>
    <t>CAP_SALF_007</t>
  </si>
  <si>
    <t>SAL-B3</t>
  </si>
  <si>
    <t>A57 (Regent Road)</t>
  </si>
  <si>
    <t>CAP_TAME_056</t>
  </si>
  <si>
    <t>CAP_MANC_101</t>
  </si>
  <si>
    <t>MAN-A2</t>
  </si>
  <si>
    <t>CAP_MANC_086</t>
  </si>
  <si>
    <t>MAN-D4</t>
  </si>
  <si>
    <t>Fountain Street</t>
  </si>
  <si>
    <t>CAP_MANC_009</t>
  </si>
  <si>
    <t>MAN-L5</t>
  </si>
  <si>
    <t>CAP_ROCH_003</t>
  </si>
  <si>
    <t>ROC-A4</t>
  </si>
  <si>
    <t>A58 (Manchester Road)</t>
  </si>
  <si>
    <t>1.1 </t>
  </si>
  <si>
    <t>CAP_MANC_073</t>
  </si>
  <si>
    <t>MAN-K1</t>
  </si>
  <si>
    <t>Lingfield Terrace</t>
  </si>
  <si>
    <t>CAP_MANC_011</t>
  </si>
  <si>
    <t>MAN-L4</t>
  </si>
  <si>
    <t>1.7 </t>
  </si>
  <si>
    <t>CAP_TAME_053</t>
  </si>
  <si>
    <t>CAP_MANC_004</t>
  </si>
  <si>
    <t>MAN-J5</t>
  </si>
  <si>
    <t>A6 (Downing Street)</t>
  </si>
  <si>
    <t>CAP_MANC_007</t>
  </si>
  <si>
    <t>MAN-L1</t>
  </si>
  <si>
    <t>0.6 </t>
  </si>
  <si>
    <t>CAP_TAME_026</t>
  </si>
  <si>
    <t>A6140</t>
  </si>
  <si>
    <t>CAP_MANC_115</t>
  </si>
  <si>
    <t>Gt Ducie St</t>
  </si>
  <si>
    <t>CAP_SALF_055</t>
  </si>
  <si>
    <t>MAN-Q1</t>
  </si>
  <si>
    <t>A6 (Chapel Street)</t>
  </si>
  <si>
    <t>NO (close to busy junction)</t>
  </si>
  <si>
    <t>CAP_STOC_007</t>
  </si>
  <si>
    <t>STP-A5</t>
  </si>
  <si>
    <t>CAP_MANC_022</t>
  </si>
  <si>
    <t>MAN-J2</t>
  </si>
  <si>
    <t>CAP_WIGA_002</t>
  </si>
  <si>
    <t>WIG-B2</t>
  </si>
  <si>
    <t>A577 (Darlington Street)</t>
  </si>
  <si>
    <t>NO (close to busy junction and on LP close to building)</t>
  </si>
  <si>
    <t>CAP_TAME_002</t>
  </si>
  <si>
    <t>TAM-C1</t>
  </si>
  <si>
    <t>A57 (Manchester Road)</t>
  </si>
  <si>
    <t>CAP_MANC_040</t>
  </si>
  <si>
    <t>MAN 3-5</t>
  </si>
  <si>
    <t>A635 (Mancunian Way)</t>
  </si>
  <si>
    <t>CAP_OLDH_018</t>
  </si>
  <si>
    <t>Oldham Way</t>
  </si>
  <si>
    <t>CAP_SALF_041</t>
  </si>
  <si>
    <t>A57 Regent Rd</t>
  </si>
  <si>
    <t>CAP_STOC_023</t>
  </si>
  <si>
    <t>A560 Ashton Rd</t>
  </si>
  <si>
    <t>CAP_BURY_034</t>
  </si>
  <si>
    <t>A58</t>
  </si>
  <si>
    <t>CAP_SALF_060</t>
  </si>
  <si>
    <t>MAN-P1</t>
  </si>
  <si>
    <t>A6042 (Trinity Way)</t>
  </si>
  <si>
    <t>CAP_BURY_002</t>
  </si>
  <si>
    <t>BUR-A3</t>
  </si>
  <si>
    <t>CAP_MANC_139</t>
  </si>
  <si>
    <t>York ST</t>
  </si>
  <si>
    <t>CAP_MANC_059</t>
  </si>
  <si>
    <t>MAN-A8</t>
  </si>
  <si>
    <t>CAP_TRAF_022</t>
  </si>
  <si>
    <t>A56</t>
  </si>
  <si>
    <t>CAP_STOC_006</t>
  </si>
  <si>
    <t>STP-A3</t>
  </si>
  <si>
    <t>Portwood Roundabout</t>
  </si>
  <si>
    <t>NO (within large roundabout)</t>
  </si>
  <si>
    <t>CAP_BOLT_017</t>
  </si>
  <si>
    <t>St Georges Rd</t>
  </si>
  <si>
    <t>CAP_MANC_023</t>
  </si>
  <si>
    <t>MAN-U1</t>
  </si>
  <si>
    <t>A555 (Ringway Road West)</t>
  </si>
  <si>
    <t>CAP_OLDH_017</t>
  </si>
  <si>
    <t>CAP_BURY_031</t>
  </si>
  <si>
    <t>Walsh Ln</t>
  </si>
  <si>
    <t>CAP_MANC_002</t>
  </si>
  <si>
    <t>MAN-J6</t>
  </si>
  <si>
    <t>4.5 </t>
  </si>
  <si>
    <t>CAP_BOLT_026</t>
  </si>
  <si>
    <t>CAP_BURY_003</t>
  </si>
  <si>
    <t>BUR-A2</t>
  </si>
  <si>
    <t>CAP_SALF_063</t>
  </si>
  <si>
    <t>MAN-P3</t>
  </si>
  <si>
    <t>CAP_BURY_023</t>
  </si>
  <si>
    <t>CAP_STOC_045</t>
  </si>
  <si>
    <t>Stockport Rd West</t>
  </si>
  <si>
    <t>CAP_OLDH_021</t>
  </si>
  <si>
    <t>CAP_BURY_030</t>
  </si>
  <si>
    <t>CAP_MANC_003</t>
  </si>
  <si>
    <t>MAN-J7</t>
  </si>
  <si>
    <t>A6 (Ardwick Green South)</t>
  </si>
  <si>
    <t>CAP_STOC_001</t>
  </si>
  <si>
    <t>STP-B2</t>
  </si>
  <si>
    <t>CAP_STOC_022</t>
  </si>
  <si>
    <t>CAP_MANC_024</t>
  </si>
  <si>
    <t>MAN-U2</t>
  </si>
  <si>
    <t>A555 (Manchester Airport Relief Road)</t>
  </si>
  <si>
    <t>CAP_MANC_010</t>
  </si>
  <si>
    <t>MAN-L3</t>
  </si>
  <si>
    <t>CAP_TAME_023</t>
  </si>
  <si>
    <t>Park parade</t>
  </si>
  <si>
    <t>CAP_MANC_133</t>
  </si>
  <si>
    <t>A635 Fairfield St</t>
  </si>
  <si>
    <t>CAP_TAME_015</t>
  </si>
  <si>
    <t>CAP_MANC_106</t>
  </si>
  <si>
    <t>A6 Whitworth St</t>
  </si>
  <si>
    <t>CAP_MANC_039</t>
  </si>
  <si>
    <t>MAN 3-4</t>
  </si>
  <si>
    <t>CAP_SALF_008</t>
  </si>
  <si>
    <t>SAL-B2</t>
  </si>
  <si>
    <t>0.9 </t>
  </si>
  <si>
    <t>CAP_SALF_059</t>
  </si>
  <si>
    <t>MAN-Q5</t>
  </si>
  <si>
    <t>CAP_SALF_029</t>
  </si>
  <si>
    <t>Broughton Rd</t>
  </si>
  <si>
    <t>CAP_TAME_003</t>
  </si>
  <si>
    <t>TAM-A1</t>
  </si>
  <si>
    <t>CAP_MANC_103</t>
  </si>
  <si>
    <t>Auburn Street</t>
  </si>
  <si>
    <t>CAP_BURY_009</t>
  </si>
  <si>
    <t>BUR-D2</t>
  </si>
  <si>
    <t>CAP_TAME_011</t>
  </si>
  <si>
    <t>TAM 1-3</t>
  </si>
  <si>
    <t>CAP_OLDH_004</t>
  </si>
  <si>
    <t>OLD-A3</t>
  </si>
  <si>
    <t>Rhodes Bank</t>
  </si>
  <si>
    <t>1.6 </t>
  </si>
  <si>
    <t>NO (close to large junction)</t>
  </si>
  <si>
    <t>CAP_SALF_036</t>
  </si>
  <si>
    <t>Chapel St</t>
  </si>
  <si>
    <t>CAP_SALF_040</t>
  </si>
  <si>
    <t>CAP_SALF_011</t>
  </si>
  <si>
    <t>SAL-C3</t>
  </si>
  <si>
    <t>CAP_MANC_029</t>
  </si>
  <si>
    <t>MAN-H2</t>
  </si>
  <si>
    <t>A635 (Fairfield Street)</t>
  </si>
  <si>
    <t>2.9 </t>
  </si>
  <si>
    <t>CAP_MANC_174</t>
  </si>
  <si>
    <t>Ringway Rd</t>
  </si>
  <si>
    <t>CAP_TAME_004</t>
  </si>
  <si>
    <t>TAM-A2</t>
  </si>
  <si>
    <t>CAP_BURY_016</t>
  </si>
  <si>
    <t>BUR 1-2</t>
  </si>
  <si>
    <t>1.91</t>
  </si>
  <si>
    <t>CAP_MANC_105</t>
  </si>
  <si>
    <t>CAP_STOC_047</t>
  </si>
  <si>
    <t>A560</t>
  </si>
  <si>
    <t>CAP_MANC_042</t>
  </si>
  <si>
    <t>MAN 2-2</t>
  </si>
  <si>
    <t>A57 (M) (Mancunian Way)</t>
  </si>
  <si>
    <t>CAP_MANC_012</t>
  </si>
  <si>
    <t>MAN-M5</t>
  </si>
  <si>
    <t>A665 (Great Ancoats Street)</t>
  </si>
  <si>
    <t>CAP_SALF_065</t>
  </si>
  <si>
    <t>CAP_SALF_001</t>
  </si>
  <si>
    <t>SAL-A2</t>
  </si>
  <si>
    <t>A6 (Crescent)</t>
  </si>
  <si>
    <t>NO (15m from bus stop. No suitable alternatives on link)</t>
  </si>
  <si>
    <t>CAP_OLDH_003</t>
  </si>
  <si>
    <t>OLD-A6</t>
  </si>
  <si>
    <t>B6194 (Shaw Road)</t>
  </si>
  <si>
    <t>CAP_MANC_016</t>
  </si>
  <si>
    <t>MAN-T1</t>
  </si>
  <si>
    <t>CAP_TAME_021</t>
  </si>
  <si>
    <t>Stockport Rd</t>
  </si>
  <si>
    <t>CAP_MANC_078</t>
  </si>
  <si>
    <t>MAN-N4</t>
  </si>
  <si>
    <t>A665 (Swan Street)</t>
  </si>
  <si>
    <t>CAP_MANC_182</t>
  </si>
  <si>
    <t>Church St</t>
  </si>
  <si>
    <t>CAP_MANC_166</t>
  </si>
  <si>
    <t>A6 Ardwick Green</t>
  </si>
  <si>
    <t>CAP_MANC_121</t>
  </si>
  <si>
    <t>Oxford Rd</t>
  </si>
  <si>
    <t>CAP_MANC_091</t>
  </si>
  <si>
    <t>MAN-G3</t>
  </si>
  <si>
    <t>A6 (Aytoun Street)</t>
  </si>
  <si>
    <t>CAP_MANC_134</t>
  </si>
  <si>
    <t>CAP_SALF_014</t>
  </si>
  <si>
    <t>SAL 1-3</t>
  </si>
  <si>
    <t>2.3</t>
  </si>
  <si>
    <t>CAP_MANC_172</t>
  </si>
  <si>
    <t>CAP_OLDH_008</t>
  </si>
  <si>
    <t>OLD-B1</t>
  </si>
  <si>
    <t>CAP_MANC_104</t>
  </si>
  <si>
    <t>CAP_TAME_034</t>
  </si>
  <si>
    <t>CAP_TRAF_013</t>
  </si>
  <si>
    <t>TRF 1-3</t>
  </si>
  <si>
    <t>CAP_MANC_046</t>
  </si>
  <si>
    <t>MAN 4-1</t>
  </si>
  <si>
    <t>CAP_SALF_044</t>
  </si>
  <si>
    <t>CAP_MANC_028</t>
  </si>
  <si>
    <t>MAN-H1</t>
  </si>
  <si>
    <t>CAP_MANC_122</t>
  </si>
  <si>
    <t>CAP_BURY_028</t>
  </si>
  <si>
    <t>Rochdale Rd</t>
  </si>
  <si>
    <t>CAP_SALF_061</t>
  </si>
  <si>
    <t>MAN-P4</t>
  </si>
  <si>
    <t>CAP_MANC_099</t>
  </si>
  <si>
    <t>MAN-B6</t>
  </si>
  <si>
    <t>A34 (John Dalton Street)</t>
  </si>
  <si>
    <t>NO (near bus stop, but there are several bus stops on link)</t>
  </si>
  <si>
    <t>CAP_ROCH_014</t>
  </si>
  <si>
    <t>Manchester Rd</t>
  </si>
  <si>
    <t>CAP_MANC_142</t>
  </si>
  <si>
    <t>Swan St</t>
  </si>
  <si>
    <t>CAP_BOLT_014</t>
  </si>
  <si>
    <t>BLT-B3</t>
  </si>
  <si>
    <t>A6053 (Bolton Road)</t>
  </si>
  <si>
    <t>CAP_MANC_033</t>
  </si>
  <si>
    <t>MAN 1-3</t>
  </si>
  <si>
    <t>CAP_MANC_135</t>
  </si>
  <si>
    <t>CAP_SALF_006</t>
  </si>
  <si>
    <t>SAL-B1</t>
  </si>
  <si>
    <t>CAP_SALF_012</t>
  </si>
  <si>
    <t>SAL 1-1</t>
  </si>
  <si>
    <t>2.36</t>
  </si>
  <si>
    <t>CAP_OLDH_010</t>
  </si>
  <si>
    <t>Manchester rd</t>
  </si>
  <si>
    <t>CAP_STOC_016</t>
  </si>
  <si>
    <t>STP 2-1</t>
  </si>
  <si>
    <t>CAP_STOC_042</t>
  </si>
  <si>
    <t>CAP_MANC_173</t>
  </si>
  <si>
    <t>CAP_ROCH_009</t>
  </si>
  <si>
    <t>ROC-A5</t>
  </si>
  <si>
    <t>1.5 </t>
  </si>
  <si>
    <t>CAP_BOLT_001</t>
  </si>
  <si>
    <t>BLT 1-1</t>
  </si>
  <si>
    <t>A666 (St Peters Way)</t>
  </si>
  <si>
    <t>CAP_STOC_012</t>
  </si>
  <si>
    <t>STP 1-2</t>
  </si>
  <si>
    <t>CAP_MANC_041</t>
  </si>
  <si>
    <t>MAN 2-1</t>
  </si>
  <si>
    <t>CAP_MANC_161</t>
  </si>
  <si>
    <t>Princess St</t>
  </si>
  <si>
    <t>CAP_ROCH_013</t>
  </si>
  <si>
    <t>CAP_TAME_057</t>
  </si>
  <si>
    <t>CAP_MANC_014</t>
  </si>
  <si>
    <t>MAN-M3</t>
  </si>
  <si>
    <t>CAP_MANC_184</t>
  </si>
  <si>
    <t>A34 Wakefield St</t>
  </si>
  <si>
    <t>CAP_OLDH_019</t>
  </si>
  <si>
    <t>CAP_SALF_016</t>
  </si>
  <si>
    <t>SAL 1-5</t>
  </si>
  <si>
    <t>2.05</t>
  </si>
  <si>
    <t>CAP_BOLT_037</t>
  </si>
  <si>
    <t>CAP_MANC_030</t>
  </si>
  <si>
    <t>MAN-T4</t>
  </si>
  <si>
    <t>CAP_SALF_058</t>
  </si>
  <si>
    <t>MAN-Q4</t>
  </si>
  <si>
    <t>CAP_STOC_011</t>
  </si>
  <si>
    <t>STP 1-1</t>
  </si>
  <si>
    <t>CAP_BURY_029</t>
  </si>
  <si>
    <t>CAP_SALF_062</t>
  </si>
  <si>
    <t>MAN-P2</t>
  </si>
  <si>
    <t>CAP_BURY_027</t>
  </si>
  <si>
    <t>CAP_BURY_033</t>
  </si>
  <si>
    <t>CAP_TAME_032</t>
  </si>
  <si>
    <t>CAP_STOC_015</t>
  </si>
  <si>
    <t>STP 1-5</t>
  </si>
  <si>
    <t>CAP_MANC_175</t>
  </si>
  <si>
    <t>CAP_SALF_019</t>
  </si>
  <si>
    <t>A57</t>
  </si>
  <si>
    <t>CAP_SALF_043</t>
  </si>
  <si>
    <t>CAP_TAME_040</t>
  </si>
  <si>
    <t>CAP_STOC_019</t>
  </si>
  <si>
    <t>STP 2-4</t>
  </si>
  <si>
    <t>CAP_MANC_143</t>
  </si>
  <si>
    <t>Studehill</t>
  </si>
  <si>
    <t>CAP_BURY_011</t>
  </si>
  <si>
    <t>BUR-A5</t>
  </si>
  <si>
    <t>CAP_SALF_013</t>
  </si>
  <si>
    <t>SAL 1-2</t>
  </si>
  <si>
    <t>CAP_MANC_055</t>
  </si>
  <si>
    <t>MAN-B2</t>
  </si>
  <si>
    <t>A34 (Bridge Street)</t>
  </si>
  <si>
    <t>CAP_MANC_124</t>
  </si>
  <si>
    <t>A6 Stockport Rd</t>
  </si>
  <si>
    <t>CAP_SALF_038</t>
  </si>
  <si>
    <t>Ring Rd</t>
  </si>
  <si>
    <t>CAP_MANC_049</t>
  </si>
  <si>
    <t>MAN 4-4</t>
  </si>
  <si>
    <t>CAP_TAME_043</t>
  </si>
  <si>
    <t>CAP_BURY_020</t>
  </si>
  <si>
    <t>BUR 1-5</t>
  </si>
  <si>
    <t>2.32</t>
  </si>
  <si>
    <t>CAP_SALF_015</t>
  </si>
  <si>
    <t>SAL 1-4</t>
  </si>
  <si>
    <t>2.15</t>
  </si>
  <si>
    <t>CAP_MANC_132</t>
  </si>
  <si>
    <t>CAP_TAME_012</t>
  </si>
  <si>
    <t>TAM 1-2</t>
  </si>
  <si>
    <t>CAP_TAME_028</t>
  </si>
  <si>
    <t>CAP_BOLT_019</t>
  </si>
  <si>
    <t>CAP_MANC_019</t>
  </si>
  <si>
    <t>MAN1(a)</t>
  </si>
  <si>
    <t>A34 (Oxford Road)</t>
  </si>
  <si>
    <t>CAP_TAME_046</t>
  </si>
  <si>
    <t>CAP_TAME_050</t>
  </si>
  <si>
    <t>CAP_MANC_017</t>
  </si>
  <si>
    <t>MAN-T6</t>
  </si>
  <si>
    <t>CAP_TAME_025</t>
  </si>
  <si>
    <t>CAP_OLDH_009</t>
  </si>
  <si>
    <t>OLD-B3</t>
  </si>
  <si>
    <t>CAP_STOC_050</t>
  </si>
  <si>
    <t>CAP_MANC_159</t>
  </si>
  <si>
    <t>CAP_STOC_040</t>
  </si>
  <si>
    <t>CAP_MANC_090</t>
  </si>
  <si>
    <t>MAN-G2</t>
  </si>
  <si>
    <t>CAP_MANC_079</t>
  </si>
  <si>
    <t>MAN-N5</t>
  </si>
  <si>
    <t>CAP_STOC_021</t>
  </si>
  <si>
    <t>CAP_MANC_144</t>
  </si>
  <si>
    <t>CAP_MANC_160</t>
  </si>
  <si>
    <t>CAP_MANC_126</t>
  </si>
  <si>
    <t>CAP_BOLT_013</t>
  </si>
  <si>
    <t>BLT-B2</t>
  </si>
  <si>
    <t>A666 (Bolton Road)</t>
  </si>
  <si>
    <t>CAP_BURY_004</t>
  </si>
  <si>
    <t>BUR-A4</t>
  </si>
  <si>
    <t>CAP_MANC_186</t>
  </si>
  <si>
    <t>NO (close to bus stop - typical for link though)</t>
  </si>
  <si>
    <t>CAP_MANC_141</t>
  </si>
  <si>
    <t>CAP_SALF_030</t>
  </si>
  <si>
    <t>CAP_TAME_049</t>
  </si>
  <si>
    <t>CAP_MANC_148</t>
  </si>
  <si>
    <t>A34 Bridge St</t>
  </si>
  <si>
    <t>CAP_MANC_097</t>
  </si>
  <si>
    <t>MAN-B3</t>
  </si>
  <si>
    <t>NO (close to junction with Deansgate)</t>
  </si>
  <si>
    <t>CAP_STOC_051</t>
  </si>
  <si>
    <t>CAP_MANC_137</t>
  </si>
  <si>
    <t>A665</t>
  </si>
  <si>
    <t>CAP_TAME_051</t>
  </si>
  <si>
    <t>CAP_TAME_042</t>
  </si>
  <si>
    <t>NO (near dense hedge (private dwelling))</t>
  </si>
  <si>
    <t>CAP_MANC_052</t>
  </si>
  <si>
    <t>MAN-C5</t>
  </si>
  <si>
    <t>Shudehill</t>
  </si>
  <si>
    <t>CAP_TAME_001</t>
  </si>
  <si>
    <t>TAM-C2</t>
  </si>
  <si>
    <t>A57 (Manchester North Road)</t>
  </si>
  <si>
    <t>1.8 </t>
  </si>
  <si>
    <t>CAP_SALF_045</t>
  </si>
  <si>
    <t>NO (10m from bus stop. No other suitable location due to other exitsing DT locations, and multiple bus stops /busy junctions. It is however before bus stop, so won't be too affected)</t>
  </si>
  <si>
    <t>CAP_MANC_015</t>
  </si>
  <si>
    <t>MAN-M1</t>
  </si>
  <si>
    <t>CAP_BURY_006</t>
  </si>
  <si>
    <t>BUR-B1</t>
  </si>
  <si>
    <t>2.7 </t>
  </si>
  <si>
    <t>CAP_MANC_168</t>
  </si>
  <si>
    <t>CAP_TAME_036</t>
  </si>
  <si>
    <t>CAP_MANC_188</t>
  </si>
  <si>
    <t>CAP_TAME_027</t>
  </si>
  <si>
    <t>CAP_MANC_094</t>
  </si>
  <si>
    <t>MAN-D3</t>
  </si>
  <si>
    <t>High Street</t>
  </si>
  <si>
    <t>CAP_STOC_044</t>
  </si>
  <si>
    <t>A34</t>
  </si>
  <si>
    <t>CAP_MANC_080</t>
  </si>
  <si>
    <t>MAN-D1</t>
  </si>
  <si>
    <t>CAP_MANC_067</t>
  </si>
  <si>
    <t>MAN-C3</t>
  </si>
  <si>
    <t>Lastingham Green</t>
  </si>
  <si>
    <t>CAP_MANC_176</t>
  </si>
  <si>
    <t>A5103 slip rd</t>
  </si>
  <si>
    <t>CAP_TAME_006</t>
  </si>
  <si>
    <t>TAM-B2</t>
  </si>
  <si>
    <t>A635 (Stamford Street)</t>
  </si>
  <si>
    <t>3.4 </t>
  </si>
  <si>
    <t>CAP_MANC_050</t>
  </si>
  <si>
    <t>MAN 4-5</t>
  </si>
  <si>
    <t>CAP_MANC_083</t>
  </si>
  <si>
    <t>MAN-F1</t>
  </si>
  <si>
    <t>Parker Street</t>
  </si>
  <si>
    <t>CAP_TAME_013</t>
  </si>
  <si>
    <t>TAM 1-4</t>
  </si>
  <si>
    <t>CAP_WIGA_010</t>
  </si>
  <si>
    <t>Wallgate</t>
  </si>
  <si>
    <t>CAP_MANC_125</t>
  </si>
  <si>
    <t>CAP_MANC_048</t>
  </si>
  <si>
    <t>MAN 4-3</t>
  </si>
  <si>
    <t>CAP_MANC_013</t>
  </si>
  <si>
    <t>MAN-M4</t>
  </si>
  <si>
    <t>CAP_MANC_185</t>
  </si>
  <si>
    <t>CAP_MANC_157</t>
  </si>
  <si>
    <t>A5103 Portland  St</t>
  </si>
  <si>
    <t>CAP_MANC_162</t>
  </si>
  <si>
    <t>Corportation St</t>
  </si>
  <si>
    <t>CAP_MANC_167</t>
  </si>
  <si>
    <t>CAP_MANC_027</t>
  </si>
  <si>
    <t>MAN-T3</t>
  </si>
  <si>
    <t>CAP_TAME_038</t>
  </si>
  <si>
    <t>CAP_MANC_001</t>
  </si>
  <si>
    <t>MAN-M2</t>
  </si>
  <si>
    <t>CAP_STOC_008</t>
  </si>
  <si>
    <t>STP-A6</t>
  </si>
  <si>
    <t>CAP_MANC_045</t>
  </si>
  <si>
    <t>MAN 2-5</t>
  </si>
  <si>
    <t>CAP_TAME_039</t>
  </si>
  <si>
    <t>CAP_MANC_158</t>
  </si>
  <si>
    <t>CAP_MANC_005</t>
  </si>
  <si>
    <t>MAN-J8</t>
  </si>
  <si>
    <t>CAP_MANC_018</t>
  </si>
  <si>
    <t>MAN-T5</t>
  </si>
  <si>
    <t>CAP_MANC_183</t>
  </si>
  <si>
    <t>CAP_MANC_114</t>
  </si>
  <si>
    <t>Withy Grove</t>
  </si>
  <si>
    <t>CAP_MANC_111</t>
  </si>
  <si>
    <t>A62 Lever St</t>
  </si>
  <si>
    <t>CAP_TAME_035</t>
  </si>
  <si>
    <t>Mottram Moor</t>
  </si>
  <si>
    <t>CAP_MANC_088</t>
  </si>
  <si>
    <t>MAN-F2</t>
  </si>
  <si>
    <t>CAP_MANC_064</t>
  </si>
  <si>
    <t>MAN-C4</t>
  </si>
  <si>
    <t>CAP_BOLT_002</t>
  </si>
  <si>
    <t>BLT 1-2</t>
  </si>
  <si>
    <t>NO (near junction; vegetation; elevated above main road)</t>
  </si>
  <si>
    <t>CAP_BOLT_003</t>
  </si>
  <si>
    <t>BLT 1-3</t>
  </si>
  <si>
    <t>CAP_BOLT_004</t>
  </si>
  <si>
    <t>BLT 1-4</t>
  </si>
  <si>
    <t>NO (vegetation)</t>
  </si>
  <si>
    <t>CAP_BOLT_005</t>
  </si>
  <si>
    <t>BLT 1-5</t>
  </si>
  <si>
    <t>NO (on low fence with vegetation)</t>
  </si>
  <si>
    <t>CAP_BOLT_007</t>
  </si>
  <si>
    <t>BLT-A2</t>
  </si>
  <si>
    <t>A676 (Moor Lane)</t>
  </si>
  <si>
    <t>CAP_BOLT_008</t>
  </si>
  <si>
    <t>BLT-A3</t>
  </si>
  <si>
    <t>B6205 (Marsden Road)</t>
  </si>
  <si>
    <t>CAP_BOLT_009</t>
  </si>
  <si>
    <t>BLT-A4</t>
  </si>
  <si>
    <t>A673 (St Georges Road)</t>
  </si>
  <si>
    <t>CAP_BOLT_012</t>
  </si>
  <si>
    <t>BLT-B1</t>
  </si>
  <si>
    <t>CAP_BOLT_015</t>
  </si>
  <si>
    <t>Bradford St</t>
  </si>
  <si>
    <t>CAP_BOLT_016</t>
  </si>
  <si>
    <t>Bradford st</t>
  </si>
  <si>
    <t>CAP_BOLT_018</t>
  </si>
  <si>
    <t>CAP_BOLT_020</t>
  </si>
  <si>
    <t>Vernon St</t>
  </si>
  <si>
    <t>CAP_BOLT_021</t>
  </si>
  <si>
    <t>CAP_BOLT_022</t>
  </si>
  <si>
    <t>CAP_BOLT_024</t>
  </si>
  <si>
    <t>A673</t>
  </si>
  <si>
    <t>CAP_BOLT_025</t>
  </si>
  <si>
    <t>NO (close to junction)</t>
  </si>
  <si>
    <t>CAP_BOLT_028</t>
  </si>
  <si>
    <t>A666 St Peters Way</t>
  </si>
  <si>
    <t>CAP_BURY_012</t>
  </si>
  <si>
    <t>BUR-C1</t>
  </si>
  <si>
    <t>B6213 (Crostons Road)</t>
  </si>
  <si>
    <t>3.7 </t>
  </si>
  <si>
    <t>CAP_BURY_013</t>
  </si>
  <si>
    <t>BUR-C2</t>
  </si>
  <si>
    <t>B6213 (Tottingham Road)</t>
  </si>
  <si>
    <t>CAP_BURY_014</t>
  </si>
  <si>
    <t>BUR-C3</t>
  </si>
  <si>
    <t>B6214 (Brandlesholme Road)</t>
  </si>
  <si>
    <t>CAP_BURY_017</t>
  </si>
  <si>
    <t>BUR 1-1</t>
  </si>
  <si>
    <t>CAP_BURY_018</t>
  </si>
  <si>
    <t>BUR 1-3</t>
  </si>
  <si>
    <t>2.23</t>
  </si>
  <si>
    <t>CAP_BURY_019</t>
  </si>
  <si>
    <t>BUR 1-4</t>
  </si>
  <si>
    <t>2.1</t>
  </si>
  <si>
    <t>CAP_BURY_021</t>
  </si>
  <si>
    <t>A56 Bury New Rd</t>
  </si>
  <si>
    <t>CAP_BURY_022</t>
  </si>
  <si>
    <t>CAP_BURY_025</t>
  </si>
  <si>
    <t>Hardmans Rd</t>
  </si>
  <si>
    <t>CAP_BURY_026</t>
  </si>
  <si>
    <t>CAP_BURY_032</t>
  </si>
  <si>
    <t>CAP_BURY_035</t>
  </si>
  <si>
    <t>B6222</t>
  </si>
  <si>
    <t>CAP_BURY_036</t>
  </si>
  <si>
    <t>Crostons Rd</t>
  </si>
  <si>
    <t>CAP_BURY_037</t>
  </si>
  <si>
    <t>CAP_BURY_038</t>
  </si>
  <si>
    <t>Bury Bridge</t>
  </si>
  <si>
    <t>CAP_BURY_039</t>
  </si>
  <si>
    <t>CAP_BURY_041</t>
  </si>
  <si>
    <t>Whitefield</t>
  </si>
  <si>
    <t>CAP_MANC_020</t>
  </si>
  <si>
    <t>MAN-J4</t>
  </si>
  <si>
    <t>Grosvenor Street</t>
  </si>
  <si>
    <t>CAP_MANC_021</t>
  </si>
  <si>
    <t>MAN-J3</t>
  </si>
  <si>
    <t>CAP_MANC_025</t>
  </si>
  <si>
    <t>MAN-U3</t>
  </si>
  <si>
    <t>Ringway Road</t>
  </si>
  <si>
    <t>CAP_MANC_031</t>
  </si>
  <si>
    <t>MAN 1-1</t>
  </si>
  <si>
    <t>CAP_MANC_032</t>
  </si>
  <si>
    <t>MAN 1-2</t>
  </si>
  <si>
    <t>CAP_MANC_034</t>
  </si>
  <si>
    <t>MAN 1-4</t>
  </si>
  <si>
    <t>NO (extensive vegetation)</t>
  </si>
  <si>
    <t>CAP_MANC_036</t>
  </si>
  <si>
    <t>MAN 3-1</t>
  </si>
  <si>
    <t>CAP_MANC_037</t>
  </si>
  <si>
    <t>MAN 3-2</t>
  </si>
  <si>
    <t>CAP_MANC_038</t>
  </si>
  <si>
    <t>MAN 3-3</t>
  </si>
  <si>
    <t>CAP_MANC_043</t>
  </si>
  <si>
    <t>MAN 2-3</t>
  </si>
  <si>
    <t>CAP_MANC_044</t>
  </si>
  <si>
    <t>MAN 2-4</t>
  </si>
  <si>
    <t>CAP_MANC_047</t>
  </si>
  <si>
    <t>MAN 4-2</t>
  </si>
  <si>
    <t>CAP_MANC_051</t>
  </si>
  <si>
    <t>MAN-N1</t>
  </si>
  <si>
    <t>CAP_MANC_053</t>
  </si>
  <si>
    <t>MAN-B1</t>
  </si>
  <si>
    <t>CAP_MANC_054</t>
  </si>
  <si>
    <t>MAN-B5</t>
  </si>
  <si>
    <t>CAP_MANC_063</t>
  </si>
  <si>
    <t>MAN-A6</t>
  </si>
  <si>
    <t>CAP_MANC_095</t>
  </si>
  <si>
    <t>MAN-E1</t>
  </si>
  <si>
    <t>Oxfield Court</t>
  </si>
  <si>
    <t>CAP_MANC_098</t>
  </si>
  <si>
    <t>MAN-B4</t>
  </si>
  <si>
    <t>NO (close to junction with Deansgate and bus stop)</t>
  </si>
  <si>
    <t>CAP_MANC_107</t>
  </si>
  <si>
    <t>Charotte St</t>
  </si>
  <si>
    <t>CAP_MANC_108</t>
  </si>
  <si>
    <t>New York St</t>
  </si>
  <si>
    <t>CAP_MANC_109</t>
  </si>
  <si>
    <t>CAP_MANC_110</t>
  </si>
  <si>
    <t>CAP_MANC_112</t>
  </si>
  <si>
    <t>CAP_MANC_113</t>
  </si>
  <si>
    <t>CAP_MANC_116</t>
  </si>
  <si>
    <t>CAP_MANC_117</t>
  </si>
  <si>
    <t>Gartside St</t>
  </si>
  <si>
    <t>CAP_MANC_118</t>
  </si>
  <si>
    <t>Gartside st</t>
  </si>
  <si>
    <t>CAP_MANC_119</t>
  </si>
  <si>
    <t>CAP_MANC_120</t>
  </si>
  <si>
    <t>CAP_MANC_123</t>
  </si>
  <si>
    <t>A6 Stockport RD</t>
  </si>
  <si>
    <t>CAP_MANC_127</t>
  </si>
  <si>
    <t>CAP_MANC_128</t>
  </si>
  <si>
    <t>CAP_MANC_129</t>
  </si>
  <si>
    <t>CAP_MANC_130</t>
  </si>
  <si>
    <t>Charlotte St</t>
  </si>
  <si>
    <t>CAP_MANC_131</t>
  </si>
  <si>
    <t>CAP_MANC_136</t>
  </si>
  <si>
    <t>CAP_MANC_138</t>
  </si>
  <si>
    <t>York Street</t>
  </si>
  <si>
    <t>CAP_MANC_140</t>
  </si>
  <si>
    <t>York St</t>
  </si>
  <si>
    <t>CAP_MANC_147</t>
  </si>
  <si>
    <t>CAP_MANC_149</t>
  </si>
  <si>
    <t>CAP_MANC_150</t>
  </si>
  <si>
    <t>CAP_MANC_151</t>
  </si>
  <si>
    <t>Quay St</t>
  </si>
  <si>
    <t>CAP_MANC_153</t>
  </si>
  <si>
    <t>A6143 Liverpool Rd</t>
  </si>
  <si>
    <t>CAP_MANC_154</t>
  </si>
  <si>
    <t>CAP_MANC_155</t>
  </si>
  <si>
    <t>A5103 Medlock St</t>
  </si>
  <si>
    <t>CAP_MANC_156</t>
  </si>
  <si>
    <t>CAP_MANC_163</t>
  </si>
  <si>
    <t>CAP_MANC_164</t>
  </si>
  <si>
    <t>CAP_MANC_165</t>
  </si>
  <si>
    <t>CAP_MANC_169</t>
  </si>
  <si>
    <t>CAP_MANC_171</t>
  </si>
  <si>
    <t>Chester Rd</t>
  </si>
  <si>
    <t>CAP_MANC_178</t>
  </si>
  <si>
    <t>A34 John Dalton St</t>
  </si>
  <si>
    <t>CAP_MANC_179</t>
  </si>
  <si>
    <t>King St</t>
  </si>
  <si>
    <t>CAP_MANC_180</t>
  </si>
  <si>
    <t>CAP_MANC_181</t>
  </si>
  <si>
    <t>CAP_MANC_187</t>
  </si>
  <si>
    <t>CAP_OLDH_001</t>
  </si>
  <si>
    <t>OLD-A1</t>
  </si>
  <si>
    <t>A62 (Oldham Road)</t>
  </si>
  <si>
    <t>CAP_OLDH_005</t>
  </si>
  <si>
    <t>OLD-A4</t>
  </si>
  <si>
    <t>Victoria Street</t>
  </si>
  <si>
    <t>CAP_OLDH_006</t>
  </si>
  <si>
    <t>OLD-A5</t>
  </si>
  <si>
    <t xml:space="preserve">A62 (Bottom O’Th’Moor) </t>
  </si>
  <si>
    <t>4.4 </t>
  </si>
  <si>
    <t>CAP_OLDH_007</t>
  </si>
  <si>
    <t>OLD-A2</t>
  </si>
  <si>
    <t>Wellington Street</t>
  </si>
  <si>
    <t>CAP_OLDH_011</t>
  </si>
  <si>
    <t>Broadway</t>
  </si>
  <si>
    <t>CAP_OLDH_012</t>
  </si>
  <si>
    <t>A62</t>
  </si>
  <si>
    <t>CAP_OLDH_013</t>
  </si>
  <si>
    <t>A62 Manchester Rd</t>
  </si>
  <si>
    <t>CAP_OLDH_014</t>
  </si>
  <si>
    <t>CAP_OLDH_015</t>
  </si>
  <si>
    <t>CAP_OLDH_016</t>
  </si>
  <si>
    <t>CAP_OLDH_020</t>
  </si>
  <si>
    <t>CAP_ROCH_001</t>
  </si>
  <si>
    <t>ROC-A1</t>
  </si>
  <si>
    <t>A664 (Edinburgh way)</t>
  </si>
  <si>
    <t>CAP_ROCH_002</t>
  </si>
  <si>
    <t>ROC-A2</t>
  </si>
  <si>
    <t>2.6 </t>
  </si>
  <si>
    <t>CAP_ROCH_004</t>
  </si>
  <si>
    <t>ROC-B1</t>
  </si>
  <si>
    <t>CAP_ROCH_006</t>
  </si>
  <si>
    <t>ROC-B3</t>
  </si>
  <si>
    <t>CAP_ROCH_007</t>
  </si>
  <si>
    <t>ROC-B5</t>
  </si>
  <si>
    <t>A671 (Whitworth Street)</t>
  </si>
  <si>
    <t>0.8 </t>
  </si>
  <si>
    <t>CAP_ROCH_010</t>
  </si>
  <si>
    <t>ROC-A3</t>
  </si>
  <si>
    <t>2.3 </t>
  </si>
  <si>
    <t>CAP_ROCH_011</t>
  </si>
  <si>
    <t>A680</t>
  </si>
  <si>
    <t>CAP_ROCH_012</t>
  </si>
  <si>
    <t>Manchetser Rd</t>
  </si>
  <si>
    <t>CAP_ROCH_015</t>
  </si>
  <si>
    <t>Edinburgh Way</t>
  </si>
  <si>
    <t>CAP_BURY_007</t>
  </si>
  <si>
    <t>BUR-B3</t>
  </si>
  <si>
    <t>A576 (Manchester Old Road)</t>
  </si>
  <si>
    <t>3.3 </t>
  </si>
  <si>
    <t>CAP_SALF_002</t>
  </si>
  <si>
    <t>SAL-A5</t>
  </si>
  <si>
    <t>A6 (Broad Street)</t>
  </si>
  <si>
    <t>CAP_SALF_003</t>
  </si>
  <si>
    <t>SAL-A4</t>
  </si>
  <si>
    <t>CAP_SALF_004</t>
  </si>
  <si>
    <t>SAL-A3</t>
  </si>
  <si>
    <t>2.2</t>
  </si>
  <si>
    <t>CAP_SALF_005</t>
  </si>
  <si>
    <t>SAL-A1</t>
  </si>
  <si>
    <t>3.1 </t>
  </si>
  <si>
    <t>CAP_SALF_017</t>
  </si>
  <si>
    <t>CAP_SALF_020</t>
  </si>
  <si>
    <t>CAP_SALF_022</t>
  </si>
  <si>
    <t>A5186 Langworthy Rd</t>
  </si>
  <si>
    <t>CAP_SALF_023</t>
  </si>
  <si>
    <t>CAP_SALF_024</t>
  </si>
  <si>
    <t>CAP_SALF_025</t>
  </si>
  <si>
    <t>A5063 Albion Way</t>
  </si>
  <si>
    <t>CAP_SALF_026</t>
  </si>
  <si>
    <t>CAP_SALF_027</t>
  </si>
  <si>
    <t>CAP_SALF_028</t>
  </si>
  <si>
    <t>Cromwell Rd</t>
  </si>
  <si>
    <t>CAP_SALF_031</t>
  </si>
  <si>
    <t>CAP_SALF_032</t>
  </si>
  <si>
    <t>A6 Cresent</t>
  </si>
  <si>
    <t>CAP_SALF_033</t>
  </si>
  <si>
    <t>Adelphi St</t>
  </si>
  <si>
    <t>CAP_SALF_034</t>
  </si>
  <si>
    <t>CAP_SALF_035</t>
  </si>
  <si>
    <t>CAP_SALF_037</t>
  </si>
  <si>
    <t>CAP_SALF_039</t>
  </si>
  <si>
    <t>CAP_SALF_042</t>
  </si>
  <si>
    <t>CAP_SALF_047</t>
  </si>
  <si>
    <t>CAP_SALF_048</t>
  </si>
  <si>
    <t>CAP_SALF_049</t>
  </si>
  <si>
    <t>CAP_SALF_050</t>
  </si>
  <si>
    <t>CAP_SALF_051</t>
  </si>
  <si>
    <t>A6 Chapel St</t>
  </si>
  <si>
    <t>CAP_SALF_054</t>
  </si>
  <si>
    <t>MAN-C2</t>
  </si>
  <si>
    <t>CAP_SALF_056</t>
  </si>
  <si>
    <t>MAN-Q2</t>
  </si>
  <si>
    <t>CAP_SALF_057</t>
  </si>
  <si>
    <t>MAN-Q3</t>
  </si>
  <si>
    <t>CAP_STOC_005</t>
  </si>
  <si>
    <t>STP-A1</t>
  </si>
  <si>
    <t>CAP_STOC_013</t>
  </si>
  <si>
    <t>STP 1-3</t>
  </si>
  <si>
    <t>CAP_STOC_017</t>
  </si>
  <si>
    <t>STP 2-2</t>
  </si>
  <si>
    <t>CAP_STOC_018</t>
  </si>
  <si>
    <t>STP 2-3</t>
  </si>
  <si>
    <t>CAP_STOC_024</t>
  </si>
  <si>
    <t>A6 London Rd</t>
  </si>
  <si>
    <t>CAP_STOC_025</t>
  </si>
  <si>
    <t>CAP_STOC_026</t>
  </si>
  <si>
    <t>CAP_STOC_027</t>
  </si>
  <si>
    <t>A626</t>
  </si>
  <si>
    <t>CAP_STOC_028</t>
  </si>
  <si>
    <t>CAP_STOC_029</t>
  </si>
  <si>
    <t>CAP_STOC_030</t>
  </si>
  <si>
    <t>St marys way</t>
  </si>
  <si>
    <t>CAP_STOC_031</t>
  </si>
  <si>
    <t>CAP_STOC_032</t>
  </si>
  <si>
    <t>Trivot Way</t>
  </si>
  <si>
    <t>CAP_STOC_033</t>
  </si>
  <si>
    <t>CAP_STOC_034</t>
  </si>
  <si>
    <t>CAP_STOC_035</t>
  </si>
  <si>
    <t>Petersgate</t>
  </si>
  <si>
    <t>CAP_STOC_036</t>
  </si>
  <si>
    <t>CAP_STOC_037</t>
  </si>
  <si>
    <t>CAP_STOC_038</t>
  </si>
  <si>
    <t>Travis Brow</t>
  </si>
  <si>
    <t>CAP_STOC_039</t>
  </si>
  <si>
    <t>CAP_STOC_041</t>
  </si>
  <si>
    <t>CAP_STOC_043</t>
  </si>
  <si>
    <t>CAP_STOC_046</t>
  </si>
  <si>
    <t>CAP_STOC_049</t>
  </si>
  <si>
    <t>CAP_TAME_005</t>
  </si>
  <si>
    <t>TAM-A3</t>
  </si>
  <si>
    <t>CAP_TAME_007</t>
  </si>
  <si>
    <t>TAM-B1</t>
  </si>
  <si>
    <t>CAP_TAME_008</t>
  </si>
  <si>
    <t>TAM-B3</t>
  </si>
  <si>
    <t>CAP_TAME_009</t>
  </si>
  <si>
    <t>TAM-C3</t>
  </si>
  <si>
    <t>CAP_TAME_010</t>
  </si>
  <si>
    <t>TAM 1-1</t>
  </si>
  <si>
    <t>NO (under canopy of large tree)</t>
  </si>
  <si>
    <t>CAP_TAME_016</t>
  </si>
  <si>
    <t>CAP_TAME_017</t>
  </si>
  <si>
    <t>A635</t>
  </si>
  <si>
    <t>CAP_TAME_018</t>
  </si>
  <si>
    <t>CAP_TAME_019</t>
  </si>
  <si>
    <t>CAP_TAME_020</t>
  </si>
  <si>
    <t>CAP_TAME_022</t>
  </si>
  <si>
    <t>CAP_TAME_024</t>
  </si>
  <si>
    <t>CAP_TAME_029</t>
  </si>
  <si>
    <t>Manchester Rd N</t>
  </si>
  <si>
    <t>CAP_TAME_030</t>
  </si>
  <si>
    <t>CAP_TAME_041</t>
  </si>
  <si>
    <t>CAP_TAME_044</t>
  </si>
  <si>
    <t>NO (potentially affected by vegetation)</t>
  </si>
  <si>
    <t>CAP_TAME_045</t>
  </si>
  <si>
    <t>CAP_TRAF_001</t>
  </si>
  <si>
    <t>TRF-B2</t>
  </si>
  <si>
    <t>Winchester Road</t>
  </si>
  <si>
    <t>CAP_TRAF_002</t>
  </si>
  <si>
    <t>TRF-A2</t>
  </si>
  <si>
    <t>CAP_TRAF_003</t>
  </si>
  <si>
    <t>TRF-B1</t>
  </si>
  <si>
    <t>CAP_TRAF_004</t>
  </si>
  <si>
    <t>TRF-B3</t>
  </si>
  <si>
    <t>1.2 </t>
  </si>
  <si>
    <t>CAP_TRAF_005</t>
  </si>
  <si>
    <t>TRF-A1</t>
  </si>
  <si>
    <t>CAP_TRAF_008</t>
  </si>
  <si>
    <t>TRF-C2</t>
  </si>
  <si>
    <t>NO (next to bus stop albeit a minor one)</t>
  </si>
  <si>
    <t>CAP_TRAF_009</t>
  </si>
  <si>
    <t>TRF-C3</t>
  </si>
  <si>
    <t>5.2 </t>
  </si>
  <si>
    <t>NO (close to busy junction/stopline)</t>
  </si>
  <si>
    <t>CAP_TRAF_011</t>
  </si>
  <si>
    <t>TRF 1-1</t>
  </si>
  <si>
    <t>CAP_TRAF_012</t>
  </si>
  <si>
    <t>TRF 1-2</t>
  </si>
  <si>
    <t>CAP_TRAF_014</t>
  </si>
  <si>
    <t>TRF 1-4</t>
  </si>
  <si>
    <t>CAP_TRAF_015</t>
  </si>
  <si>
    <t>TRF 1-5</t>
  </si>
  <si>
    <t>CAP_TRAF_016</t>
  </si>
  <si>
    <t>CAP_TRAF_017</t>
  </si>
  <si>
    <t>CAP_TRAF_019</t>
  </si>
  <si>
    <t>Winchester Rd</t>
  </si>
  <si>
    <t>CAP_TRAF_021</t>
  </si>
  <si>
    <t>NO (adjacent to supermarket car park, although car park affects most of the link)</t>
  </si>
  <si>
    <t>CAP_TRAF_023</t>
  </si>
  <si>
    <t>NO (near bus stop, but very short link dominated by large bus stop)</t>
  </si>
  <si>
    <t>CAP_TRAF_024</t>
  </si>
  <si>
    <t>CAP_TRAF_025</t>
  </si>
  <si>
    <t>CAP_WIGA_001</t>
  </si>
  <si>
    <t>WIG-B1</t>
  </si>
  <si>
    <t>CAP_WIGA_004</t>
  </si>
  <si>
    <t>WIG-C2</t>
  </si>
  <si>
    <t>A58 (Platt Street)</t>
  </si>
  <si>
    <t>CAP_WIGA_005</t>
  </si>
  <si>
    <t>WIG-A1</t>
  </si>
  <si>
    <t>Greenough Street</t>
  </si>
  <si>
    <t>CAP_WIGA_006</t>
  </si>
  <si>
    <t>WIG-A2</t>
  </si>
  <si>
    <t>CAP_WIGA_007</t>
  </si>
  <si>
    <t>Darlington St</t>
  </si>
  <si>
    <t>CAP_WIGA_008</t>
  </si>
  <si>
    <t>CAP_WIGA_009</t>
  </si>
  <si>
    <t>NO (close to busy junction with Caroline St)</t>
  </si>
  <si>
    <t>CAP_WIGA_011</t>
  </si>
  <si>
    <t>King st</t>
  </si>
  <si>
    <t>CAP_WIGA_012</t>
  </si>
  <si>
    <t>CAP_WIGA_013</t>
  </si>
  <si>
    <t>CAP_WIGA_014</t>
  </si>
  <si>
    <t>Tube Reference</t>
  </si>
  <si>
    <t>Site ID</t>
  </si>
  <si>
    <t>Duplicate/Triplicate</t>
  </si>
  <si>
    <t>In Air Quality Management Area?</t>
  </si>
  <si>
    <t>Distance to Relevant Exposure</t>
  </si>
  <si>
    <t>2011 conc</t>
  </si>
  <si>
    <t>2011 DC</t>
  </si>
  <si>
    <t>2012 conc</t>
  </si>
  <si>
    <t>2012 DC</t>
  </si>
  <si>
    <t>2013 conc</t>
  </si>
  <si>
    <t>2013 DC</t>
  </si>
  <si>
    <t>2014 conc</t>
  </si>
  <si>
    <t>2014 DC</t>
  </si>
  <si>
    <t>2015 conc</t>
  </si>
  <si>
    <t>2015 DC</t>
  </si>
  <si>
    <t>2016 conc</t>
  </si>
  <si>
    <t>2016 DC</t>
  </si>
  <si>
    <t>2017 conc</t>
  </si>
  <si>
    <t>2017 DC</t>
  </si>
  <si>
    <t>2022 Dis-Cor-conc</t>
  </si>
  <si>
    <t>2022 Difference</t>
  </si>
  <si>
    <t>2022 H/L</t>
  </si>
  <si>
    <t>2023 Conc</t>
  </si>
  <si>
    <t>2023 Distance Corrected</t>
  </si>
  <si>
    <t>2023 Difference</t>
  </si>
  <si>
    <t>2023 H/L</t>
  </si>
  <si>
    <t>Stockport 5</t>
  </si>
  <si>
    <t>ST5NO</t>
  </si>
  <si>
    <t>Lyme Farm</t>
  </si>
  <si>
    <t>Rural</t>
  </si>
  <si>
    <t>LAQM</t>
  </si>
  <si>
    <t>53.34118    </t>
  </si>
  <si>
    <t>NO</t>
  </si>
  <si>
    <t xml:space="preserve"> -</t>
  </si>
  <si>
    <t>Bolton 11</t>
  </si>
  <si>
    <t>BO11NO</t>
  </si>
  <si>
    <t>Horwich Allotments 11</t>
  </si>
  <si>
    <t>Urban Background</t>
  </si>
  <si>
    <t xml:space="preserve"> - </t>
  </si>
  <si>
    <t>Stockport 9</t>
  </si>
  <si>
    <t>ST9NO</t>
  </si>
  <si>
    <t>Alderley Close Hazel Grove</t>
  </si>
  <si>
    <t>Tameside 5</t>
  </si>
  <si>
    <t>TA5NO</t>
  </si>
  <si>
    <t>Green Lane Hollingworth</t>
  </si>
  <si>
    <t>Stockport 26</t>
  </si>
  <si>
    <t>ST26NO</t>
  </si>
  <si>
    <t>Midland Road</t>
  </si>
  <si>
    <t>Salford 56</t>
  </si>
  <si>
    <t>SA56NO</t>
  </si>
  <si>
    <t>Glazebury AURN Collocation</t>
  </si>
  <si>
    <t>Triplicate</t>
  </si>
  <si>
    <t>N/A</t>
  </si>
  <si>
    <t>Salford 57</t>
  </si>
  <si>
    <t>SA57NO</t>
  </si>
  <si>
    <t>Salford 58</t>
  </si>
  <si>
    <t>SA58NO</t>
  </si>
  <si>
    <t>Stockport 4</t>
  </si>
  <si>
    <t>ST4NO</t>
  </si>
  <si>
    <t>Compstall Library</t>
  </si>
  <si>
    <t>Stockport 10</t>
  </si>
  <si>
    <t>ST10NO</t>
  </si>
  <si>
    <t>Deneside Cres. Hazel Grove</t>
  </si>
  <si>
    <t>Trafford 25</t>
  </si>
  <si>
    <t>TR25NO</t>
  </si>
  <si>
    <t>Wellacre Academy</t>
  </si>
  <si>
    <t>Trafford 25A</t>
  </si>
  <si>
    <t>TR25ANO</t>
  </si>
  <si>
    <t>Trafford 25B</t>
  </si>
  <si>
    <t>TR25BNO</t>
  </si>
  <si>
    <t>Tameside 44</t>
  </si>
  <si>
    <t>TA44NO</t>
  </si>
  <si>
    <t>Hattersley Road West Hattersley</t>
  </si>
  <si>
    <t>Rochdale 14A</t>
  </si>
  <si>
    <t>RO14ANO</t>
  </si>
  <si>
    <t>Hey Bottom Calderbrook</t>
  </si>
  <si>
    <t>Bolton 54</t>
  </si>
  <si>
    <t>BO54NO</t>
  </si>
  <si>
    <t>20 Laburnham Park 54</t>
  </si>
  <si>
    <t>Stockport 6</t>
  </si>
  <si>
    <t>ST6NO</t>
  </si>
  <si>
    <t>Cheadle Library</t>
  </si>
  <si>
    <t>Stockport 27</t>
  </si>
  <si>
    <t>ST27NO</t>
  </si>
  <si>
    <t>Pinewood Close</t>
  </si>
  <si>
    <t>Stockport 29</t>
  </si>
  <si>
    <t>ST29NO</t>
  </si>
  <si>
    <t>Russell Street</t>
  </si>
  <si>
    <t>Trafford 19A</t>
  </si>
  <si>
    <t>TR19ANO</t>
  </si>
  <si>
    <t>19w Moss Park School (AQMA)</t>
  </si>
  <si>
    <t>Trafford 19</t>
  </si>
  <si>
    <t>TR19NO</t>
  </si>
  <si>
    <t>Trafford 19B</t>
  </si>
  <si>
    <t>TR19BNO</t>
  </si>
  <si>
    <t>Rochdale 10A</t>
  </si>
  <si>
    <t>RO10ANO</t>
  </si>
  <si>
    <t>Holmes Street Rochdale</t>
  </si>
  <si>
    <t>Salford 1</t>
  </si>
  <si>
    <t>SA01NO</t>
  </si>
  <si>
    <t>Irlam Locks</t>
  </si>
  <si>
    <t>Wigan 239</t>
  </si>
  <si>
    <t>WI239NO</t>
  </si>
  <si>
    <t>Worsley Mesnes Avenue, Wigan</t>
  </si>
  <si>
    <t>Salford 2</t>
  </si>
  <si>
    <t>SA02NO</t>
  </si>
  <si>
    <t>Irlam (Princes Park)</t>
  </si>
  <si>
    <t>Tameside 59</t>
  </si>
  <si>
    <t>TA59NO</t>
  </si>
  <si>
    <t>Astley Rd Stalybridge lamp post no.15</t>
  </si>
  <si>
    <t>Manchester 91</t>
  </si>
  <si>
    <t>MA91BNO</t>
  </si>
  <si>
    <t>Manchester Sharston</t>
  </si>
  <si>
    <t>Suburban</t>
  </si>
  <si>
    <t>Manchester 90</t>
  </si>
  <si>
    <t>MA90BNO</t>
  </si>
  <si>
    <t>Manchester 92</t>
  </si>
  <si>
    <t>MA92BNO</t>
  </si>
  <si>
    <t>Rochdale 5A</t>
  </si>
  <si>
    <t>RO5ANO</t>
  </si>
  <si>
    <t>Mossway Middleton</t>
  </si>
  <si>
    <t>Wigan 236</t>
  </si>
  <si>
    <t>WI236NO</t>
  </si>
  <si>
    <t>Eyet Street, Leigh</t>
  </si>
  <si>
    <t>Kerbside</t>
  </si>
  <si>
    <t>Wigan 213</t>
  </si>
  <si>
    <t>WI213NO</t>
  </si>
  <si>
    <t>Newton Road B</t>
  </si>
  <si>
    <t>Bolton 67</t>
  </si>
  <si>
    <t>BO67NO</t>
  </si>
  <si>
    <t>The Welland 67</t>
  </si>
  <si>
    <t>Bolton 16</t>
  </si>
  <si>
    <t>BO16NO</t>
  </si>
  <si>
    <t>Drummond St 16</t>
  </si>
  <si>
    <t>Salford 13</t>
  </si>
  <si>
    <t>SA13NO</t>
  </si>
  <si>
    <t>Buckland Road</t>
  </si>
  <si>
    <t>Stockport 8</t>
  </si>
  <si>
    <t>ST8NO</t>
  </si>
  <si>
    <t>Marshalls Yard Hazel Grove</t>
  </si>
  <si>
    <t>OL20</t>
  </si>
  <si>
    <t>OLCVNO</t>
  </si>
  <si>
    <t>65 Chew Valley Rd</t>
  </si>
  <si>
    <t>Tameside 36</t>
  </si>
  <si>
    <t>TA36NO</t>
  </si>
  <si>
    <t>Argyle Street Mossley</t>
  </si>
  <si>
    <t>Tameside 31</t>
  </si>
  <si>
    <t>TA31NO</t>
  </si>
  <si>
    <t>Waterton Lane Mossley</t>
  </si>
  <si>
    <t>Trafford 32</t>
  </si>
  <si>
    <t>TR32NO</t>
  </si>
  <si>
    <t>Rochdale 3A</t>
  </si>
  <si>
    <t>RO3ANO</t>
  </si>
  <si>
    <t>52 Cherrington Drive Caslteton</t>
  </si>
  <si>
    <t>Bolton 44</t>
  </si>
  <si>
    <t>BO44NO</t>
  </si>
  <si>
    <t>1007 Chorley new 44</t>
  </si>
  <si>
    <t>Duplicate</t>
  </si>
  <si>
    <t>Bolton 45</t>
  </si>
  <si>
    <t>BO45NO</t>
  </si>
  <si>
    <t>1007 Chorley new 45</t>
  </si>
  <si>
    <t>Stockport 21</t>
  </si>
  <si>
    <t>ST21NO</t>
  </si>
  <si>
    <t>Carmichael Street</t>
  </si>
  <si>
    <t>Wigan 243</t>
  </si>
  <si>
    <t>WI243NO</t>
  </si>
  <si>
    <t>Rochdale 16A</t>
  </si>
  <si>
    <t>RO16ANO</t>
  </si>
  <si>
    <t>Ashfield Road Milnrow</t>
  </si>
  <si>
    <t>Bolton 75</t>
  </si>
  <si>
    <t>BO75NO</t>
  </si>
  <si>
    <t>Oxford St. (post near costa coffee) 75</t>
  </si>
  <si>
    <t>Wigan 232</t>
  </si>
  <si>
    <t>WI232NO</t>
  </si>
  <si>
    <t>Queens Road / A49, Ashton</t>
  </si>
  <si>
    <t>Stockport 24</t>
  </si>
  <si>
    <t>ST24NO</t>
  </si>
  <si>
    <t>A6 Hazel Grove</t>
  </si>
  <si>
    <t>Stockport 23</t>
  </si>
  <si>
    <t>ST23NO</t>
  </si>
  <si>
    <t>Stockport 22</t>
  </si>
  <si>
    <t>ST22NO</t>
  </si>
  <si>
    <t>Manchester 81</t>
  </si>
  <si>
    <t>MA81NO</t>
  </si>
  <si>
    <t>Peaceville Road</t>
  </si>
  <si>
    <t>Bolton 70</t>
  </si>
  <si>
    <t>BO70NO</t>
  </si>
  <si>
    <t>Cornwall Avenue Lamp Post No. 4 70</t>
  </si>
  <si>
    <t>Tameside 23</t>
  </si>
  <si>
    <t>TA23NO</t>
  </si>
  <si>
    <t>Cavendish Mill Ashton</t>
  </si>
  <si>
    <t>Rochdale 17A</t>
  </si>
  <si>
    <t>RO17ANO</t>
  </si>
  <si>
    <t>Kingsway Rochdale</t>
  </si>
  <si>
    <t>Wigan 220</t>
  </si>
  <si>
    <t>WI220NO</t>
  </si>
  <si>
    <t>Pottery Road, Wigan</t>
  </si>
  <si>
    <t>Trafford 27</t>
  </si>
  <si>
    <t>TR27NO</t>
  </si>
  <si>
    <t>Warburton Lane Partington</t>
  </si>
  <si>
    <t>Wigan 81</t>
  </si>
  <si>
    <t>WI81NO</t>
  </si>
  <si>
    <t>Preston Road Standish</t>
  </si>
  <si>
    <t>Trafford 30</t>
  </si>
  <si>
    <t>TR30NO</t>
  </si>
  <si>
    <t>Bolton 63</t>
  </si>
  <si>
    <t>BO63NO</t>
  </si>
  <si>
    <t>Fern Street 63</t>
  </si>
  <si>
    <t>Tameside 62</t>
  </si>
  <si>
    <t>TA62NO</t>
  </si>
  <si>
    <t>Darnton Rd Stalybridge adjacent to boating lake lamp post no.23</t>
  </si>
  <si>
    <t>Salford 16</t>
  </si>
  <si>
    <t>SA16NO</t>
  </si>
  <si>
    <t xml:space="preserve">Wharton School </t>
  </si>
  <si>
    <t>Wigan 235</t>
  </si>
  <si>
    <t>WI235NO</t>
  </si>
  <si>
    <t>Chestnut Avenue, Leigh</t>
  </si>
  <si>
    <t>OL29</t>
  </si>
  <si>
    <t>OLFANO</t>
  </si>
  <si>
    <t>Lamppost outside 6 Fernlea Ave, Chadderton</t>
  </si>
  <si>
    <t>no</t>
  </si>
  <si>
    <t>Trafford 29</t>
  </si>
  <si>
    <t>TR29NO</t>
  </si>
  <si>
    <t>Salford 9</t>
  </si>
  <si>
    <t>SA09NO</t>
  </si>
  <si>
    <t>St Marks</t>
  </si>
  <si>
    <t>Rochdale 18A</t>
  </si>
  <si>
    <t>RO18ANO</t>
  </si>
  <si>
    <t>Penn Street</t>
  </si>
  <si>
    <t>Bolton 109</t>
  </si>
  <si>
    <t>BOA109</t>
  </si>
  <si>
    <t>Corner of Bury Road / Oakenbottom Road (Lampost 1), Bolton, BL2 6DG</t>
  </si>
  <si>
    <t>Tameside 61</t>
  </si>
  <si>
    <t>TA61NO</t>
  </si>
  <si>
    <t>42 Darnton Rd Stalybridge lamp post no.27</t>
  </si>
  <si>
    <t>Bolton 14</t>
  </si>
  <si>
    <t>BO14NO</t>
  </si>
  <si>
    <t>Farnworth Town Hall 14</t>
  </si>
  <si>
    <t>Bolton 8</t>
  </si>
  <si>
    <t>BO8NO</t>
  </si>
  <si>
    <t>Le Mans Crescent 8</t>
  </si>
  <si>
    <t>Trafford 24</t>
  </si>
  <si>
    <t>TR24NO</t>
  </si>
  <si>
    <t>Tithebarn Road</t>
  </si>
  <si>
    <t>Bolton 4</t>
  </si>
  <si>
    <t>BO4NO</t>
  </si>
  <si>
    <t>Manley terr 4</t>
  </si>
  <si>
    <t>Wigan 233</t>
  </si>
  <si>
    <t>WI233NO</t>
  </si>
  <si>
    <t>Gidlow Lane / Gidlow Avenue, Wigan</t>
  </si>
  <si>
    <t>Tameside 33</t>
  </si>
  <si>
    <t>TA33NO</t>
  </si>
  <si>
    <t>Lees Road Mossley</t>
  </si>
  <si>
    <t>Salford 23</t>
  </si>
  <si>
    <t>SA23NO</t>
  </si>
  <si>
    <t>Eccles AURN Co-location</t>
  </si>
  <si>
    <t>Salford 24</t>
  </si>
  <si>
    <t>SA24NO</t>
  </si>
  <si>
    <t>Salford 29</t>
  </si>
  <si>
    <t>SA29NO</t>
  </si>
  <si>
    <t>Bury 3A</t>
  </si>
  <si>
    <t>BU3ANO</t>
  </si>
  <si>
    <t>BU3a  Bury Roadside (AURN)</t>
  </si>
  <si>
    <t>Wigan 219</t>
  </si>
  <si>
    <t>WI219NO</t>
  </si>
  <si>
    <t>Wilcock Street, Wigan</t>
  </si>
  <si>
    <t>Wigan 156</t>
  </si>
  <si>
    <t>WI156NO</t>
  </si>
  <si>
    <t xml:space="preserve">244 Leigh Road </t>
  </si>
  <si>
    <t>Salford 4</t>
  </si>
  <si>
    <t>SA04NO</t>
  </si>
  <si>
    <t>Crompton</t>
  </si>
  <si>
    <t>Salford 38</t>
  </si>
  <si>
    <t>SA38NO</t>
  </si>
  <si>
    <t>Clifton Primary School</t>
  </si>
  <si>
    <t>Wigan 240</t>
  </si>
  <si>
    <t>WI240NO</t>
  </si>
  <si>
    <t>Wigan Road, New Springs</t>
  </si>
  <si>
    <t>Wigan 226</t>
  </si>
  <si>
    <t>WI226NO</t>
  </si>
  <si>
    <t xml:space="preserve">Charles Street, Golborne (C)  </t>
  </si>
  <si>
    <t>Bury 3C</t>
  </si>
  <si>
    <t>BU3CNO</t>
  </si>
  <si>
    <t>BU3c Bury Roadside (AURN)</t>
  </si>
  <si>
    <t>Stockport 35</t>
  </si>
  <si>
    <t>ST35NO</t>
  </si>
  <si>
    <t>ST 35</t>
  </si>
  <si>
    <t>Wigan 167</t>
  </si>
  <si>
    <t>WI167NO</t>
  </si>
  <si>
    <t xml:space="preserve">60 Newton Road </t>
  </si>
  <si>
    <t>Tameside 2</t>
  </si>
  <si>
    <t>TA2NO</t>
  </si>
  <si>
    <t>Hyde Town Hall Hyde</t>
  </si>
  <si>
    <t>Wigan 244</t>
  </si>
  <si>
    <t>WI244NO</t>
  </si>
  <si>
    <t>Tameside 60</t>
  </si>
  <si>
    <t>TA60NO</t>
  </si>
  <si>
    <t xml:space="preserve">33 Darnton Rd Stalybridge lamp post no.30 </t>
  </si>
  <si>
    <t>Wigan 170</t>
  </si>
  <si>
    <t>WI170NO</t>
  </si>
  <si>
    <t xml:space="preserve">269 Newton Road </t>
  </si>
  <si>
    <t>Stockport 17</t>
  </si>
  <si>
    <t>ST17NO</t>
  </si>
  <si>
    <t>Yew Street</t>
  </si>
  <si>
    <t>Bolton 65</t>
  </si>
  <si>
    <t>BO65NO</t>
  </si>
  <si>
    <t>Pheonix Street 65</t>
  </si>
  <si>
    <t>Tameside 34</t>
  </si>
  <si>
    <t>TA34NO</t>
  </si>
  <si>
    <t>Stockport Road Mossley</t>
  </si>
  <si>
    <t>Stockport 3</t>
  </si>
  <si>
    <t>ST3NO</t>
  </si>
  <si>
    <t>Denby Lane</t>
  </si>
  <si>
    <t>Tameside 32</t>
  </si>
  <si>
    <t>TA32NO</t>
  </si>
  <si>
    <t>Arundel Street Mossley</t>
  </si>
  <si>
    <t>Bury 5</t>
  </si>
  <si>
    <t>BU5NO</t>
  </si>
  <si>
    <t>BU5 Radcliffe New Rd. Whitefield</t>
  </si>
  <si>
    <t>Wigan 221</t>
  </si>
  <si>
    <t>WI221NO</t>
  </si>
  <si>
    <t>Tanners Lane, Golborne (A)</t>
  </si>
  <si>
    <t>Wigan 225</t>
  </si>
  <si>
    <t>WI225NO</t>
  </si>
  <si>
    <t>Charles Street, Golborne (B)</t>
  </si>
  <si>
    <t>Bury 3B</t>
  </si>
  <si>
    <t>BU3BNO</t>
  </si>
  <si>
    <t>BU3b Bury Roadside (AURN)</t>
  </si>
  <si>
    <t>Trafford 9</t>
  </si>
  <si>
    <t>TR9NO</t>
  </si>
  <si>
    <t>9 Trafford, Town Hall 12 (m)</t>
  </si>
  <si>
    <t>Tameside 29</t>
  </si>
  <si>
    <t>TA29NO</t>
  </si>
  <si>
    <t>Keane Street Ashton</t>
  </si>
  <si>
    <t>Manchester 112</t>
  </si>
  <si>
    <t>MA112BNO</t>
  </si>
  <si>
    <t>Stockport 25</t>
  </si>
  <si>
    <t>ST25NO</t>
  </si>
  <si>
    <t>Central Marple</t>
  </si>
  <si>
    <t>Rochdale 15A</t>
  </si>
  <si>
    <t>RO15ANO</t>
  </si>
  <si>
    <t>M62 Depot Milnrow</t>
  </si>
  <si>
    <t>Stockport 16</t>
  </si>
  <si>
    <t>ST16NO</t>
  </si>
  <si>
    <t>Stockport Rd. Bredbury</t>
  </si>
  <si>
    <t>Wigan 237</t>
  </si>
  <si>
    <t>WI237NO</t>
  </si>
  <si>
    <t>Fletcher Street, Atherton</t>
  </si>
  <si>
    <t>Salford 64</t>
  </si>
  <si>
    <t>SA64NO</t>
  </si>
  <si>
    <t>Lancaster Road</t>
  </si>
  <si>
    <t>Trafford 16A</t>
  </si>
  <si>
    <t>TR16ANO</t>
  </si>
  <si>
    <t>Kingsway Park School, Urmston</t>
  </si>
  <si>
    <t>Trafford 16</t>
  </si>
  <si>
    <t>TR16NO</t>
  </si>
  <si>
    <t>Wigan 177</t>
  </si>
  <si>
    <t>WI177NO</t>
  </si>
  <si>
    <t xml:space="preserve">18 Cross Street </t>
  </si>
  <si>
    <t>Tameside 25</t>
  </si>
  <si>
    <t>TA25NO</t>
  </si>
  <si>
    <t>Oldham Road Ashton</t>
  </si>
  <si>
    <t>Salford 85</t>
  </si>
  <si>
    <t>SA85NO</t>
  </si>
  <si>
    <t>Bray Avenue</t>
  </si>
  <si>
    <t>Wigan 228</t>
  </si>
  <si>
    <t>WI228NO</t>
  </si>
  <si>
    <t>High Street, Golborne (D)</t>
  </si>
  <si>
    <t>Bolton 48</t>
  </si>
  <si>
    <t>BO48NO</t>
  </si>
  <si>
    <t>Ainsworth Rd L/L 48</t>
  </si>
  <si>
    <t>Wigan 238</t>
  </si>
  <si>
    <t>WI238NO</t>
  </si>
  <si>
    <t>Oak Street, Atherton</t>
  </si>
  <si>
    <t>Wigan 223</t>
  </si>
  <si>
    <t>WI223NO</t>
  </si>
  <si>
    <t>High Street, Golborne (A)</t>
  </si>
  <si>
    <t>Tameside 27</t>
  </si>
  <si>
    <t>TA27NO</t>
  </si>
  <si>
    <t>Acres Lane Stalybridge</t>
  </si>
  <si>
    <t>Wigan 205</t>
  </si>
  <si>
    <t>WI205NO</t>
  </si>
  <si>
    <t>Lime Grove, Lane Head</t>
  </si>
  <si>
    <t>Bolton 103</t>
  </si>
  <si>
    <t>BOA103</t>
  </si>
  <si>
    <t>Opposite 22 Bridge Street, Kearsley, BL4 8BQ (Lampost 1)</t>
  </si>
  <si>
    <t>Tameside 3</t>
  </si>
  <si>
    <t>TA3NO</t>
  </si>
  <si>
    <t>Thompson Road Denton</t>
  </si>
  <si>
    <t>Salford 70</t>
  </si>
  <si>
    <t>SA70NO</t>
  </si>
  <si>
    <t>Belvedere Road</t>
  </si>
  <si>
    <t>Trafford 5</t>
  </si>
  <si>
    <t>TR5NO</t>
  </si>
  <si>
    <t>5 Sale Leisure Centre</t>
  </si>
  <si>
    <t>Stockport 15</t>
  </si>
  <si>
    <t>ST15NO</t>
  </si>
  <si>
    <t>Bramhall Lane</t>
  </si>
  <si>
    <t>Tameside 1</t>
  </si>
  <si>
    <t>TA1NO</t>
  </si>
  <si>
    <t>King Street Dukinfield</t>
  </si>
  <si>
    <t>Wigan 227</t>
  </si>
  <si>
    <t>WI227NO</t>
  </si>
  <si>
    <t>High Street, Golborne (C)</t>
  </si>
  <si>
    <t>Salford 31</t>
  </si>
  <si>
    <t>SA31NO</t>
  </si>
  <si>
    <t>Walkden Road</t>
  </si>
  <si>
    <t>Salford 87</t>
  </si>
  <si>
    <t>SA87NO</t>
  </si>
  <si>
    <t>Merlin Road</t>
  </si>
  <si>
    <t>Manchester 8A</t>
  </si>
  <si>
    <t>MA8ANO</t>
  </si>
  <si>
    <t>St Pauls School</t>
  </si>
  <si>
    <t>Salford 55</t>
  </si>
  <si>
    <t>SA55NO</t>
  </si>
  <si>
    <t>Leigh Road / Ellenbrook Road</t>
  </si>
  <si>
    <t>Salford 25</t>
  </si>
  <si>
    <t>SA25NO</t>
  </si>
  <si>
    <t>Wythop Gardens</t>
  </si>
  <si>
    <t>Wigan 161</t>
  </si>
  <si>
    <t>WI161NO</t>
  </si>
  <si>
    <t>80 Manchester Road</t>
  </si>
  <si>
    <t>Wigan 172</t>
  </si>
  <si>
    <t>WI172NO</t>
  </si>
  <si>
    <t>537 Wigan Road</t>
  </si>
  <si>
    <t>Bolton 72</t>
  </si>
  <si>
    <t>BO72NO</t>
  </si>
  <si>
    <t>Watergate Drive 72</t>
  </si>
  <si>
    <t>Wigan 217</t>
  </si>
  <si>
    <t>WI217NO</t>
  </si>
  <si>
    <t xml:space="preserve">Miry Lane </t>
  </si>
  <si>
    <t>Trafford 15</t>
  </si>
  <si>
    <t>TR15NO</t>
  </si>
  <si>
    <t>Bradley Lane, Stretford</t>
  </si>
  <si>
    <t>Wigan 24</t>
  </si>
  <si>
    <t>WI24NO</t>
  </si>
  <si>
    <t>Wigan Town Hall</t>
  </si>
  <si>
    <t>Bury 4x</t>
  </si>
  <si>
    <t>BU4xNO</t>
  </si>
  <si>
    <t>10 Hardmans Road</t>
  </si>
  <si>
    <t>Wigan 208</t>
  </si>
  <si>
    <t>WI208NO</t>
  </si>
  <si>
    <t>Wigan Leigh 3</t>
  </si>
  <si>
    <t>Wigan 209</t>
  </si>
  <si>
    <t>WI209NO</t>
  </si>
  <si>
    <t>Wigan 210</t>
  </si>
  <si>
    <t>WI210NO</t>
  </si>
  <si>
    <t>Bolton 64</t>
  </si>
  <si>
    <t>BO64NO</t>
  </si>
  <si>
    <t>Bolton Gate Retail 64</t>
  </si>
  <si>
    <t>Bolton 68</t>
  </si>
  <si>
    <t>BO68NO</t>
  </si>
  <si>
    <t>26 Winslow Road 68</t>
  </si>
  <si>
    <t>Bolton 101</t>
  </si>
  <si>
    <t>BOA101</t>
  </si>
  <si>
    <t>Outside 26 Ivy Grove, Kearsley, Bolton, BL4 8DE (lampost 2)</t>
  </si>
  <si>
    <t>Rochdale 28A</t>
  </si>
  <si>
    <t>RO28ANO</t>
  </si>
  <si>
    <t>Smithy Bridge Road</t>
  </si>
  <si>
    <t>Wigan 148</t>
  </si>
  <si>
    <t>WI148NO</t>
  </si>
  <si>
    <t>120 Wigan Road</t>
  </si>
  <si>
    <t>Wigan 169</t>
  </si>
  <si>
    <t>WI169NO</t>
  </si>
  <si>
    <t xml:space="preserve">East Lancashire Road </t>
  </si>
  <si>
    <t>Tameside 40</t>
  </si>
  <si>
    <t>TA40NO</t>
  </si>
  <si>
    <t>Cowhill Lane Railway Bridge Ashton</t>
  </si>
  <si>
    <t>Salford 53</t>
  </si>
  <si>
    <t>SA53NO</t>
  </si>
  <si>
    <t>Ryecroft Lane</t>
  </si>
  <si>
    <t>Rochdale 4A</t>
  </si>
  <si>
    <t>RO4ANO</t>
  </si>
  <si>
    <t>Middleton Library</t>
  </si>
  <si>
    <t>OL26</t>
  </si>
  <si>
    <t>OLJSNO</t>
  </si>
  <si>
    <t>Lamppost 1, Jones St, Royton</t>
  </si>
  <si>
    <t>Tameside 42</t>
  </si>
  <si>
    <t>TA42NO</t>
  </si>
  <si>
    <t>Stamford Street East Ashton</t>
  </si>
  <si>
    <t>Salford 88</t>
  </si>
  <si>
    <t>SA88NO</t>
  </si>
  <si>
    <t>Wigan 222</t>
  </si>
  <si>
    <t>WI222NO</t>
  </si>
  <si>
    <t>Tanners Lane, Golborne (B)</t>
  </si>
  <si>
    <t>Bolton 79</t>
  </si>
  <si>
    <t>BO79NO</t>
  </si>
  <si>
    <t>Derby St (monitoring station) 79</t>
  </si>
  <si>
    <t>Bolton 80</t>
  </si>
  <si>
    <t>BO80NO</t>
  </si>
  <si>
    <t>Derby St (monitoring station) 80</t>
  </si>
  <si>
    <t>Bolton 81</t>
  </si>
  <si>
    <t>BO81NO</t>
  </si>
  <si>
    <t>Derby St (monitoring station) 81</t>
  </si>
  <si>
    <t>Wigan 241</t>
  </si>
  <si>
    <t>WI241NO</t>
  </si>
  <si>
    <t>Kenyon Road, Wigan</t>
  </si>
  <si>
    <t>Bolton 60</t>
  </si>
  <si>
    <t>BO60NO</t>
  </si>
  <si>
    <t>134 Buckley Lane 60</t>
  </si>
  <si>
    <t>Rochdale 29</t>
  </si>
  <si>
    <t>RO29ANO</t>
  </si>
  <si>
    <t xml:space="preserve">Queensway, Rochdale     </t>
  </si>
  <si>
    <t>411411 </t>
  </si>
  <si>
    <t>Rochdale 30</t>
  </si>
  <si>
    <t>RO30ANO</t>
  </si>
  <si>
    <t>Rochdale 31</t>
  </si>
  <si>
    <t>RO31ANO</t>
  </si>
  <si>
    <t>Salford 83</t>
  </si>
  <si>
    <t>SA83NO</t>
  </si>
  <si>
    <t>Bury New Road</t>
  </si>
  <si>
    <t>Bury 8</t>
  </si>
  <si>
    <t>BU8NO</t>
  </si>
  <si>
    <t>Walmersely Road</t>
  </si>
  <si>
    <t>Tameside 38</t>
  </si>
  <si>
    <t>TA38NO</t>
  </si>
  <si>
    <t>Albermarle Terrace Ashton</t>
  </si>
  <si>
    <t>Trafford 28</t>
  </si>
  <si>
    <t>TR28NO</t>
  </si>
  <si>
    <t>Stamford New Road, Altrincham</t>
  </si>
  <si>
    <t>Stockport 11</t>
  </si>
  <si>
    <t>ST11NO</t>
  </si>
  <si>
    <t>Nrwood Road</t>
  </si>
  <si>
    <t>Salford 62</t>
  </si>
  <si>
    <t>SA62NO</t>
  </si>
  <si>
    <t>Maurice Drive/ Maurice Street</t>
  </si>
  <si>
    <t>Stockport 31</t>
  </si>
  <si>
    <t>ST31NO</t>
  </si>
  <si>
    <t>ST 31</t>
  </si>
  <si>
    <t>Bolton 107</t>
  </si>
  <si>
    <t>BOA107</t>
  </si>
  <si>
    <t>Bradford Street near traffic lights, adjacent to Haulgh Hall, Hilden Street, BL2 1JA (Lampost 10)</t>
  </si>
  <si>
    <t>Bolton 106</t>
  </si>
  <si>
    <t>BOA106</t>
  </si>
  <si>
    <t>Opposite 4 Sharman Street (near Asda, Manchester Rd), Bolton, BL3 2RA (lampost 1)</t>
  </si>
  <si>
    <t>Bolton 118</t>
  </si>
  <si>
    <t>BOA118</t>
  </si>
  <si>
    <t>Outside The Renaissance Flats, St Georges Street, Bolton, BL1 2HB</t>
  </si>
  <si>
    <t>Salford 80</t>
  </si>
  <si>
    <t>SA80NO</t>
  </si>
  <si>
    <t>Hawthorne Drive</t>
  </si>
  <si>
    <t>Salford 84</t>
  </si>
  <si>
    <t>SA84NO</t>
  </si>
  <si>
    <t>Langley Road</t>
  </si>
  <si>
    <t>Manchester 79</t>
  </si>
  <si>
    <t>MA79NO</t>
  </si>
  <si>
    <t>Victoria Terrace</t>
  </si>
  <si>
    <t>OL4</t>
  </si>
  <si>
    <t>OL1RANO</t>
  </si>
  <si>
    <t>Lamppost 1, Moston Rd, side of Radclyffe Arms Pub</t>
  </si>
  <si>
    <t>Wigan 234</t>
  </si>
  <si>
    <t>WI234NO</t>
  </si>
  <si>
    <t>Atherton Road / Oak Avenue, Hindley Green</t>
  </si>
  <si>
    <t>Tameside 63</t>
  </si>
  <si>
    <t>TA63NO</t>
  </si>
  <si>
    <t>Lees Road Ashton, lamp post 15</t>
  </si>
  <si>
    <t>Bury 7</t>
  </si>
  <si>
    <t>BU7NO</t>
  </si>
  <si>
    <t>Ferngrove</t>
  </si>
  <si>
    <t>Trafford 23</t>
  </si>
  <si>
    <t>TR23NO</t>
  </si>
  <si>
    <t>Stroma Gardens</t>
  </si>
  <si>
    <t>Wigan 168</t>
  </si>
  <si>
    <t>WI168NO</t>
  </si>
  <si>
    <t xml:space="preserve">239a Newton Road </t>
  </si>
  <si>
    <t>Manchester 72</t>
  </si>
  <si>
    <t>MA72NO</t>
  </si>
  <si>
    <t>Lockton Close</t>
  </si>
  <si>
    <t>Manchester 61</t>
  </si>
  <si>
    <t>MA61NO</t>
  </si>
  <si>
    <t>Piccadilly Gardens</t>
  </si>
  <si>
    <t>Manchester 59</t>
  </si>
  <si>
    <t>MA59NO</t>
  </si>
  <si>
    <t>Manchester 60</t>
  </si>
  <si>
    <t>MA60NO</t>
  </si>
  <si>
    <t>Bolton 78</t>
  </si>
  <si>
    <t>BO78NO</t>
  </si>
  <si>
    <t>Westland Avenue 78</t>
  </si>
  <si>
    <t>Bolton 76</t>
  </si>
  <si>
    <t>BO76NO</t>
  </si>
  <si>
    <t>Westland Avenue 76</t>
  </si>
  <si>
    <t>Bolton 77</t>
  </si>
  <si>
    <t>BO77NO</t>
  </si>
  <si>
    <t>Westland Avenue 77</t>
  </si>
  <si>
    <t>Salford 66</t>
  </si>
  <si>
    <t>SA66NO</t>
  </si>
  <si>
    <t>Stannard Road</t>
  </si>
  <si>
    <t>Salford 26</t>
  </si>
  <si>
    <t>SA26NO</t>
  </si>
  <si>
    <t>Halton Bank sub station</t>
  </si>
  <si>
    <t>Salford 59</t>
  </si>
  <si>
    <t>SA59NO</t>
  </si>
  <si>
    <t>West Crown Avenue</t>
  </si>
  <si>
    <t>Manchester 26A</t>
  </si>
  <si>
    <t>MA26ANO</t>
  </si>
  <si>
    <t>Chethams School</t>
  </si>
  <si>
    <t>Manchester 89A</t>
  </si>
  <si>
    <t>MA89ANO</t>
  </si>
  <si>
    <t>Wenlock Way</t>
  </si>
  <si>
    <t>Bury 1</t>
  </si>
  <si>
    <t>BU1NO</t>
  </si>
  <si>
    <t>BU1 Baguley Crescent</t>
  </si>
  <si>
    <t>Salford 27</t>
  </si>
  <si>
    <t>SA27NO</t>
  </si>
  <si>
    <t>Trinity Way</t>
  </si>
  <si>
    <t>Bolton 114</t>
  </si>
  <si>
    <t>BOA114</t>
  </si>
  <si>
    <t>Near Parish Church, Church Bank, Bolton, BL1 1HX</t>
  </si>
  <si>
    <t>Bolton 102</t>
  </si>
  <si>
    <t>BOA102</t>
  </si>
  <si>
    <t>Outside 44 Grosvenor Street, Kearsley, Bolton BL4 8DW (Lampost 4)</t>
  </si>
  <si>
    <t>Salford 51</t>
  </si>
  <si>
    <t>SA51NO</t>
  </si>
  <si>
    <t>Liverpool Road / Claybank</t>
  </si>
  <si>
    <t>Manchester 74</t>
  </si>
  <si>
    <t>MA74NO</t>
  </si>
  <si>
    <t>Kingsway</t>
  </si>
  <si>
    <t>Tameside 39</t>
  </si>
  <si>
    <t>TA39NO</t>
  </si>
  <si>
    <t>Cowhill Lane Ashton</t>
  </si>
  <si>
    <t>Stockport 7</t>
  </si>
  <si>
    <t>ST7NO</t>
  </si>
  <si>
    <t>Civiccentre Hazel Grove</t>
  </si>
  <si>
    <t>Bury 9</t>
  </si>
  <si>
    <t>BU9NO</t>
  </si>
  <si>
    <t>Crostons Road</t>
  </si>
  <si>
    <t>NA</t>
  </si>
  <si>
    <t>Salford 77</t>
  </si>
  <si>
    <t>SA77NO</t>
  </si>
  <si>
    <t>Albion Way</t>
  </si>
  <si>
    <t>Bolton 105</t>
  </si>
  <si>
    <t>BOA105</t>
  </si>
  <si>
    <t>Outside 37 Starcliffe Street, Bolton, BL3 2PT (Lampost 1)</t>
  </si>
  <si>
    <t>Rochdale 24A</t>
  </si>
  <si>
    <t>RO24ANO</t>
  </si>
  <si>
    <t>Ogden Street, castleton</t>
  </si>
  <si>
    <t>Bolton 113</t>
  </si>
  <si>
    <t>BOA113</t>
  </si>
  <si>
    <t>Outside 16 Grosvenor Street, Kearsley, Bolton, BL4 8BH</t>
  </si>
  <si>
    <t>Tameside 41</t>
  </si>
  <si>
    <t>TA41NO</t>
  </si>
  <si>
    <t>Newton Street Ashton</t>
  </si>
  <si>
    <t>Bolton 111</t>
  </si>
  <si>
    <t>BOA111</t>
  </si>
  <si>
    <t>Corner of Ruth Street and 180-198 St. Georges Road, Bolton, BL1 2PG</t>
  </si>
  <si>
    <t>Manchester 80</t>
  </si>
  <si>
    <t>MA80NO</t>
  </si>
  <si>
    <t>Alma Road</t>
  </si>
  <si>
    <t>Manchester 87A</t>
  </si>
  <si>
    <t>MA87ANO</t>
  </si>
  <si>
    <t>Hyde Road/Pottery Ln</t>
  </si>
  <si>
    <t>Bolton 112</t>
  </si>
  <si>
    <t>BOA112</t>
  </si>
  <si>
    <t>Adjacent to Sweet Green Tavern, Derby Street (Adjacent to Crook Street), BL3 6DD</t>
  </si>
  <si>
    <t>OL21</t>
  </si>
  <si>
    <t>OLHSNO</t>
  </si>
  <si>
    <t>18 High St Uppermill</t>
  </si>
  <si>
    <t>Salford 89</t>
  </si>
  <si>
    <t>SA89NO</t>
  </si>
  <si>
    <t>Velveteen Crescent</t>
  </si>
  <si>
    <t>OL22</t>
  </si>
  <si>
    <t>OLCW1NO</t>
  </si>
  <si>
    <t>Crompton Way 1</t>
  </si>
  <si>
    <t>OL23</t>
  </si>
  <si>
    <t>OLCW2NO</t>
  </si>
  <si>
    <t>Crompton Way 2</t>
  </si>
  <si>
    <t>OL24</t>
  </si>
  <si>
    <t>OLCW3NO</t>
  </si>
  <si>
    <t>Crompton Way 3</t>
  </si>
  <si>
    <t>yes</t>
  </si>
  <si>
    <t>Stockport 32</t>
  </si>
  <si>
    <t>ST32NO</t>
  </si>
  <si>
    <t>ST 32</t>
  </si>
  <si>
    <t>OL13</t>
  </si>
  <si>
    <t>OLARNO</t>
  </si>
  <si>
    <t>Ashton Road</t>
  </si>
  <si>
    <t>Salford 75</t>
  </si>
  <si>
    <t>SA75NO</t>
  </si>
  <si>
    <t>Weaste Road</t>
  </si>
  <si>
    <t>Wigan 181</t>
  </si>
  <si>
    <t>WI181NO</t>
  </si>
  <si>
    <t xml:space="preserve">Walthew House Lane </t>
  </si>
  <si>
    <t>OL17</t>
  </si>
  <si>
    <t>OLHS2NO</t>
  </si>
  <si>
    <t>Lamppost 2 Honduras St, by Europcar</t>
  </si>
  <si>
    <t>Rochdale 7A</t>
  </si>
  <si>
    <t>RO7ANO</t>
  </si>
  <si>
    <t>Edinburgh Way Rochdale</t>
  </si>
  <si>
    <t>Rochdale 21A</t>
  </si>
  <si>
    <t>RO21ANO</t>
  </si>
  <si>
    <t>York Street, Heywood</t>
  </si>
  <si>
    <t>Stockport 33</t>
  </si>
  <si>
    <t>ST33NO</t>
  </si>
  <si>
    <t>ST 33</t>
  </si>
  <si>
    <t>Manchester 78</t>
  </si>
  <si>
    <t>MA78NO</t>
  </si>
  <si>
    <t>Rostron Avenue</t>
  </si>
  <si>
    <t>Rochdale 9A</t>
  </si>
  <si>
    <t>RO9ANO</t>
  </si>
  <si>
    <t>Manchester Rd Rochdale</t>
  </si>
  <si>
    <t>OL15</t>
  </si>
  <si>
    <t>OLWSMSNO</t>
  </si>
  <si>
    <t>Lamppost Junc, Woodstock St/Mowbray St</t>
  </si>
  <si>
    <t>Wigan 231</t>
  </si>
  <si>
    <t>WI231NO</t>
  </si>
  <si>
    <t>St Oswalds Road / A58, Ashton</t>
  </si>
  <si>
    <t>Bolton 41</t>
  </si>
  <si>
    <t>BO41NO</t>
  </si>
  <si>
    <t>Bolton Road 41</t>
  </si>
  <si>
    <t>Tameside 37</t>
  </si>
  <si>
    <t>TA37NO</t>
  </si>
  <si>
    <t>Stamford Street Mossley</t>
  </si>
  <si>
    <t>Bury 17</t>
  </si>
  <si>
    <t>BU17NO</t>
  </si>
  <si>
    <t>Prestwich Centre</t>
  </si>
  <si>
    <t>Bury 2</t>
  </si>
  <si>
    <t>BU2NO</t>
  </si>
  <si>
    <t>Ramsbottom Lane</t>
  </si>
  <si>
    <t>Wigan 52</t>
  </si>
  <si>
    <t>WI52NO</t>
  </si>
  <si>
    <t>Church Lane, Lowton (A580)</t>
  </si>
  <si>
    <t>Manchester 28</t>
  </si>
  <si>
    <t>MA28NO</t>
  </si>
  <si>
    <t>Ashton Old Road</t>
  </si>
  <si>
    <t>Bury 10</t>
  </si>
  <si>
    <t>BU10NO</t>
  </si>
  <si>
    <t>Bolton 43</t>
  </si>
  <si>
    <t>BO43NO</t>
  </si>
  <si>
    <t>Bee Hive Pub kerb 43</t>
  </si>
  <si>
    <t>Wigan 230</t>
  </si>
  <si>
    <t>WI230NO</t>
  </si>
  <si>
    <t>Heath Street, Golborne (B)</t>
  </si>
  <si>
    <t>OL12</t>
  </si>
  <si>
    <t>OLESNO</t>
  </si>
  <si>
    <t>Lamppost 4, outside 1 Edward St</t>
  </si>
  <si>
    <t>Tameside 65</t>
  </si>
  <si>
    <t>TA65NO</t>
  </si>
  <si>
    <t>OL5</t>
  </si>
  <si>
    <t>OL484BNO</t>
  </si>
  <si>
    <t>Lamppost 1 outside 484 Broadway</t>
  </si>
  <si>
    <t>Tameside 49</t>
  </si>
  <si>
    <t>TA49NO</t>
  </si>
  <si>
    <t>Park Parade AuL adjacent to Asda car park lamp post 56</t>
  </si>
  <si>
    <t>Stockport 14</t>
  </si>
  <si>
    <t>ST14NO</t>
  </si>
  <si>
    <t>a34 kingsway</t>
  </si>
  <si>
    <t>Stockport 12</t>
  </si>
  <si>
    <t>ST12NO</t>
  </si>
  <si>
    <t>A34 Kingsway</t>
  </si>
  <si>
    <t>Stockport 2</t>
  </si>
  <si>
    <t>ST2NO</t>
  </si>
  <si>
    <t>Salford 76</t>
  </si>
  <si>
    <t>SA76NO</t>
  </si>
  <si>
    <t>Langworthy Road</t>
  </si>
  <si>
    <t>Wigan 224</t>
  </si>
  <si>
    <t>WI224NO</t>
  </si>
  <si>
    <t>High Street, Golborne (B)</t>
  </si>
  <si>
    <t>Bury 6</t>
  </si>
  <si>
    <t>BU6NO</t>
  </si>
  <si>
    <t>BU6 5 Bolton RdBury</t>
  </si>
  <si>
    <t>Manchester 97</t>
  </si>
  <si>
    <t>MA97BNO</t>
  </si>
  <si>
    <t>Chester Road</t>
  </si>
  <si>
    <t>Roadside </t>
  </si>
  <si>
    <t>Bolton 15</t>
  </si>
  <si>
    <t>BO15NO</t>
  </si>
  <si>
    <t>Astley Bridge t/lights 15</t>
  </si>
  <si>
    <t>Manchester 94</t>
  </si>
  <si>
    <t>MA94BNO</t>
  </si>
  <si>
    <t>Greenwood Road</t>
  </si>
  <si>
    <t>Roadside  </t>
  </si>
  <si>
    <t>Tameside 17</t>
  </si>
  <si>
    <t>TA17NO</t>
  </si>
  <si>
    <t>Manchester Road Droylsden</t>
  </si>
  <si>
    <t>Tameside Spec</t>
  </si>
  <si>
    <t>TASPNO</t>
  </si>
  <si>
    <t>Tameside 19</t>
  </si>
  <si>
    <t>TA19NO</t>
  </si>
  <si>
    <t>Manchester Road Crown Point</t>
  </si>
  <si>
    <t>Manchester 98</t>
  </si>
  <si>
    <t>MA98BNO</t>
  </si>
  <si>
    <t>Greengate East</t>
  </si>
  <si>
    <t>Kerbside </t>
  </si>
  <si>
    <t>Bury 20</t>
  </si>
  <si>
    <t>BU20NO</t>
  </si>
  <si>
    <t>Droughts Lane</t>
  </si>
  <si>
    <t>Stockport 28</t>
  </si>
  <si>
    <t>ST28NO</t>
  </si>
  <si>
    <t>Finney Lane</t>
  </si>
  <si>
    <t>Rochdale 26A</t>
  </si>
  <si>
    <t>RO26ANO</t>
  </si>
  <si>
    <t>Whitworth Road</t>
  </si>
  <si>
    <t>Rochdale 2A</t>
  </si>
  <si>
    <t>RO2ANO</t>
  </si>
  <si>
    <t>Trafford 31</t>
  </si>
  <si>
    <t>TR31NO</t>
  </si>
  <si>
    <t>Salford 39</t>
  </si>
  <si>
    <t>SA39NO</t>
  </si>
  <si>
    <t>Trinity Way /Chapel Street</t>
  </si>
  <si>
    <t>Rochdale 32</t>
  </si>
  <si>
    <t>RO32ANO</t>
  </si>
  <si>
    <t>Heywood Old Rd, Middleton</t>
  </si>
  <si>
    <t>Manchester 36</t>
  </si>
  <si>
    <t>MA36NO</t>
  </si>
  <si>
    <t>Rochdale Road</t>
  </si>
  <si>
    <t>Manchester 113</t>
  </si>
  <si>
    <t>MA113BNO</t>
  </si>
  <si>
    <t>Bolton 66</t>
  </si>
  <si>
    <t>BO66NO</t>
  </si>
  <si>
    <t>Blackburn Road 66</t>
  </si>
  <si>
    <t>Manchester 86A</t>
  </si>
  <si>
    <t>MA86ANO</t>
  </si>
  <si>
    <t>Pottery Lane</t>
  </si>
  <si>
    <t>OL14</t>
  </si>
  <si>
    <t>OLWOODNO</t>
  </si>
  <si>
    <t>First lamppost close to 1 Woodstock St</t>
  </si>
  <si>
    <t>OL18</t>
  </si>
  <si>
    <t>OLRRNO</t>
  </si>
  <si>
    <t>45 Ripponden Rd</t>
  </si>
  <si>
    <t>OL1</t>
  </si>
  <si>
    <t>OLMRNO</t>
  </si>
  <si>
    <t>Middleton Rd (Chadd Precinct)</t>
  </si>
  <si>
    <t>Stockport 18</t>
  </si>
  <si>
    <t>ST18NO</t>
  </si>
  <si>
    <t>Debenhams</t>
  </si>
  <si>
    <t>Wigan 188</t>
  </si>
  <si>
    <t>WI188NO</t>
  </si>
  <si>
    <t>Winwick Lane B</t>
  </si>
  <si>
    <t>Manchester 37</t>
  </si>
  <si>
    <t>MA37NO</t>
  </si>
  <si>
    <t>Princess Road</t>
  </si>
  <si>
    <t>Tameside 58</t>
  </si>
  <si>
    <t>TA58NO</t>
  </si>
  <si>
    <t>Manchester Rd AuL St Peter’s Church  lamp post no.3</t>
  </si>
  <si>
    <t>OL19</t>
  </si>
  <si>
    <t>OLHURNO</t>
  </si>
  <si>
    <t>617 Huddersfield Rd</t>
  </si>
  <si>
    <t>Tameside 14</t>
  </si>
  <si>
    <t>TA14NO</t>
  </si>
  <si>
    <t>Park Parade Ashton</t>
  </si>
  <si>
    <t>Rochdale 6A</t>
  </si>
  <si>
    <t>RO6ANO</t>
  </si>
  <si>
    <t>Heywood Old Rd Birch</t>
  </si>
  <si>
    <t>OL10</t>
  </si>
  <si>
    <t>OLIRSNO</t>
  </si>
  <si>
    <t>Lamppost 2, outside 13 Irving St, Failsworth</t>
  </si>
  <si>
    <t>OL2</t>
  </si>
  <si>
    <t>OLSHSNO</t>
  </si>
  <si>
    <t>St Herberts School</t>
  </si>
  <si>
    <t>Bolton 62</t>
  </si>
  <si>
    <t>BO62NO</t>
  </si>
  <si>
    <t>13 Higher Market Street 62</t>
  </si>
  <si>
    <t>Bury 4</t>
  </si>
  <si>
    <t>BU4NO</t>
  </si>
  <si>
    <t>Hardmans Rd Whitefield</t>
  </si>
  <si>
    <t>Bolton 61</t>
  </si>
  <si>
    <t>BO61NO</t>
  </si>
  <si>
    <t>Primrose Street 61</t>
  </si>
  <si>
    <t>Rochdale 13A</t>
  </si>
  <si>
    <t>RO13ANO</t>
  </si>
  <si>
    <t>725 Halifax Road Wardle</t>
  </si>
  <si>
    <t>Wigan 114</t>
  </si>
  <si>
    <t>WI114NO</t>
  </si>
  <si>
    <t>Atherleigh Way, Leigh</t>
  </si>
  <si>
    <t>Salford 73</t>
  </si>
  <si>
    <t>SA73NO</t>
  </si>
  <si>
    <t>Salford 79</t>
  </si>
  <si>
    <t>SA79NO</t>
  </si>
  <si>
    <t>Chapel Street</t>
  </si>
  <si>
    <t>Manchester 73</t>
  </si>
  <si>
    <t>MA73NO</t>
  </si>
  <si>
    <t>Rochdale 20A</t>
  </si>
  <si>
    <t>RO20ANO</t>
  </si>
  <si>
    <t>Manchester Road / Bader Drive</t>
  </si>
  <si>
    <t>Tameside 20</t>
  </si>
  <si>
    <t>TA20NO</t>
  </si>
  <si>
    <t>B&amp;Q Hyde</t>
  </si>
  <si>
    <t>Bury 14</t>
  </si>
  <si>
    <t>BU14NO</t>
  </si>
  <si>
    <t>Angouleme Way</t>
  </si>
  <si>
    <t>Trafford 22</t>
  </si>
  <si>
    <t>TR22NO</t>
  </si>
  <si>
    <t>22w A56 corner of De Quincey Road</t>
  </si>
  <si>
    <t>Rochdale 23A</t>
  </si>
  <si>
    <t>RO23ANO</t>
  </si>
  <si>
    <t>174 Oldham Road</t>
  </si>
  <si>
    <t>Manchester 24</t>
  </si>
  <si>
    <t>MA24NO</t>
  </si>
  <si>
    <t>Princess Street</t>
  </si>
  <si>
    <t>Bolton 110</t>
  </si>
  <si>
    <t>BOA110</t>
  </si>
  <si>
    <t>Topp Way, near footpath to Davenport Street, Bolton, BL1 2LT</t>
  </si>
  <si>
    <t>Tameside 57</t>
  </si>
  <si>
    <t>TA57NO</t>
  </si>
  <si>
    <t xml:space="preserve">Manchester Rd AuL bus stop opposite BP station lamp post no.   </t>
  </si>
  <si>
    <t>OL27</t>
  </si>
  <si>
    <t>OLRDNO</t>
  </si>
  <si>
    <t>Bury 18</t>
  </si>
  <si>
    <t>BU18NO</t>
  </si>
  <si>
    <t xml:space="preserve">Rochdale Old Road </t>
  </si>
  <si>
    <t>Rochdale 22A</t>
  </si>
  <si>
    <t>RO22ANO</t>
  </si>
  <si>
    <t>19 Kingsway Rochdale</t>
  </si>
  <si>
    <t>Tameside 53</t>
  </si>
  <si>
    <t>TA53NO</t>
  </si>
  <si>
    <t xml:space="preserve">Stockport Rd AuL lamp post no.2 </t>
  </si>
  <si>
    <t>OL7</t>
  </si>
  <si>
    <t>OLPSNO</t>
  </si>
  <si>
    <t>Lamppost 1, Poplar St, Failsworth (end of Victoria St)</t>
  </si>
  <si>
    <t>Salford 60</t>
  </si>
  <si>
    <t>SA60NO</t>
  </si>
  <si>
    <t>Regent Road</t>
  </si>
  <si>
    <t>Manchester 100</t>
  </si>
  <si>
    <t>MA100BNO</t>
  </si>
  <si>
    <t xml:space="preserve">Middleton Road </t>
  </si>
  <si>
    <t>Bolton 53</t>
  </si>
  <si>
    <t>BO53NO</t>
  </si>
  <si>
    <t>3 Turton Road yard 53</t>
  </si>
  <si>
    <t>Stockport 20</t>
  </si>
  <si>
    <t>ST20NO</t>
  </si>
  <si>
    <t>Kennilworth Road</t>
  </si>
  <si>
    <t>Stockport 19</t>
  </si>
  <si>
    <t>ST19NO</t>
  </si>
  <si>
    <t>Gorton Road</t>
  </si>
  <si>
    <t>Manchester 71</t>
  </si>
  <si>
    <t>MA71NO</t>
  </si>
  <si>
    <t>Great Ancoats Street</t>
  </si>
  <si>
    <t>Wigan 33</t>
  </si>
  <si>
    <t>WI33NO</t>
  </si>
  <si>
    <t>Rose Court, Ince</t>
  </si>
  <si>
    <t>Bolton 116</t>
  </si>
  <si>
    <t>BOA116</t>
  </si>
  <si>
    <t>Outside St Patrick's Presbetary, Great Moor Street, Bolton, BL1 1NJ</t>
  </si>
  <si>
    <t>Tameside 24</t>
  </si>
  <si>
    <t>TA24NO</t>
  </si>
  <si>
    <t>Manchester Road Denton (Golf Course)</t>
  </si>
  <si>
    <t>Tameside 51</t>
  </si>
  <si>
    <t>TA51NO</t>
  </si>
  <si>
    <t>Park Parade AuL adjacent to Bentinck St car park lamp post no 113</t>
  </si>
  <si>
    <t>Manchester 93</t>
  </si>
  <si>
    <t>MA93BNO</t>
  </si>
  <si>
    <t>Palatine Road</t>
  </si>
  <si>
    <t>Tameside 28</t>
  </si>
  <si>
    <t>TA28NO</t>
  </si>
  <si>
    <t>George Lawton Hall      Mossley</t>
  </si>
  <si>
    <t>Rochdale 25A</t>
  </si>
  <si>
    <t>RO25ANO</t>
  </si>
  <si>
    <t>Oldham Road, Middleton</t>
  </si>
  <si>
    <t>Salford 34</t>
  </si>
  <si>
    <t>SA34NO</t>
  </si>
  <si>
    <t>Liverpool Road</t>
  </si>
  <si>
    <t>Tameside 35</t>
  </si>
  <si>
    <t>TA35NO</t>
  </si>
  <si>
    <t>Stamford Road Mossley</t>
  </si>
  <si>
    <t>Manchester 99</t>
  </si>
  <si>
    <t>MA99BNO</t>
  </si>
  <si>
    <t>Oldham Road (rear of 6 Airton Close)</t>
  </si>
  <si>
    <t>Salford 61</t>
  </si>
  <si>
    <t>SA61NO</t>
  </si>
  <si>
    <t>Campbell Road</t>
  </si>
  <si>
    <t>Tameside 30</t>
  </si>
  <si>
    <t>TA30NO</t>
  </si>
  <si>
    <t>Bury 11</t>
  </si>
  <si>
    <t>BU11NO</t>
  </si>
  <si>
    <t>Moorgate</t>
  </si>
  <si>
    <t>Manchester 95</t>
  </si>
  <si>
    <t>MA95BNO</t>
  </si>
  <si>
    <t>Manchester 77</t>
  </si>
  <si>
    <t>MA77NO</t>
  </si>
  <si>
    <t>Hewitt Street</t>
  </si>
  <si>
    <t>Bolton 119</t>
  </si>
  <si>
    <t>BOA119</t>
  </si>
  <si>
    <t>Outside Marsden House (pharmacy), Marsden Street, Bolton, BL1 2JT</t>
  </si>
  <si>
    <t>Wigan 216</t>
  </si>
  <si>
    <t>WI216NO</t>
  </si>
  <si>
    <t>Darlington Street B</t>
  </si>
  <si>
    <t>Salford 74</t>
  </si>
  <si>
    <t>SA74NO</t>
  </si>
  <si>
    <t>Canal Bank</t>
  </si>
  <si>
    <t>Rochdale 8A</t>
  </si>
  <si>
    <t>RO8ANO</t>
  </si>
  <si>
    <t>Manchester Old Rd Rochdale</t>
  </si>
  <si>
    <t>Manchester 102</t>
  </si>
  <si>
    <t>MA102BNO</t>
  </si>
  <si>
    <t>1133 Rochdale Rd, Charlestown</t>
  </si>
  <si>
    <t>Tameside 13</t>
  </si>
  <si>
    <t>TA13NO</t>
  </si>
  <si>
    <t>Manchester Road Ashton</t>
  </si>
  <si>
    <t>OL9</t>
  </si>
  <si>
    <t>OLHRNO</t>
  </si>
  <si>
    <t>Hollins Road</t>
  </si>
  <si>
    <t>OL3</t>
  </si>
  <si>
    <t>OL259BNO</t>
  </si>
  <si>
    <t>Lamppost 94, outside 259 Broadway, Chadderton</t>
  </si>
  <si>
    <t>OL6</t>
  </si>
  <si>
    <t>OLOBNO</t>
  </si>
  <si>
    <t>Outside 409 Broadway</t>
  </si>
  <si>
    <t>Wigan 178</t>
  </si>
  <si>
    <t>WI178NO</t>
  </si>
  <si>
    <t xml:space="preserve">22 School Lane </t>
  </si>
  <si>
    <t>Rochdale 27A</t>
  </si>
  <si>
    <t>RO27ANO</t>
  </si>
  <si>
    <t>156 Halifax Road Rochdale</t>
  </si>
  <si>
    <t>Manchester 88</t>
  </si>
  <si>
    <t>MA88NO</t>
  </si>
  <si>
    <t>Angel St</t>
  </si>
  <si>
    <t>Stockport 34</t>
  </si>
  <si>
    <t>ST34NO</t>
  </si>
  <si>
    <t>ST 34</t>
  </si>
  <si>
    <t>Tameside 43</t>
  </si>
  <si>
    <t>TA43NO</t>
  </si>
  <si>
    <t>Scotland Street Ashton</t>
  </si>
  <si>
    <t>Bolton 104</t>
  </si>
  <si>
    <t>BOA104</t>
  </si>
  <si>
    <t>Adjacent to 1 All Saints, Devon Street, Farnworth, BL4 7PY (Lampost 3)</t>
  </si>
  <si>
    <t>Salford 20</t>
  </si>
  <si>
    <t>SA20NO</t>
  </si>
  <si>
    <t>M60 Co-location</t>
  </si>
  <si>
    <t>Salford 22</t>
  </si>
  <si>
    <t>SA22NO</t>
  </si>
  <si>
    <t>Salford 21</t>
  </si>
  <si>
    <t>SA21NO</t>
  </si>
  <si>
    <t>Salford 63</t>
  </si>
  <si>
    <t>SA63NO</t>
  </si>
  <si>
    <t>Greenacre Lane</t>
  </si>
  <si>
    <t>Bolton 74</t>
  </si>
  <si>
    <t>BO74NO</t>
  </si>
  <si>
    <t>Kay Street 74</t>
  </si>
  <si>
    <t>Tameside 50</t>
  </si>
  <si>
    <t>TA50NO</t>
  </si>
  <si>
    <t xml:space="preserve">Park Parade/ Bentinck St AuL lamp post no. </t>
  </si>
  <si>
    <t>Bury 19</t>
  </si>
  <si>
    <t>BU19NO</t>
  </si>
  <si>
    <t>Balmoral Avenue</t>
  </si>
  <si>
    <t>OL8</t>
  </si>
  <si>
    <t>OLWARNO</t>
  </si>
  <si>
    <t>Lamppost 35, Oldham Rd, Failsworth</t>
  </si>
  <si>
    <t>Tameside 16</t>
  </si>
  <si>
    <t>TA16NO</t>
  </si>
  <si>
    <t>Manchester Road Audenshaw</t>
  </si>
  <si>
    <t>Stockport 36</t>
  </si>
  <si>
    <t>ST36NO</t>
  </si>
  <si>
    <t>A6 Post Office Site</t>
  </si>
  <si>
    <t>Manchester 104</t>
  </si>
  <si>
    <t>MA104BNO</t>
  </si>
  <si>
    <t>Cheetwood Primary School, Waterloo Road</t>
  </si>
  <si>
    <t>Tameside 18</t>
  </si>
  <si>
    <t>TA18NO</t>
  </si>
  <si>
    <t>Manchester Road Denton</t>
  </si>
  <si>
    <t>Tameside 56</t>
  </si>
  <si>
    <t>TA56NO</t>
  </si>
  <si>
    <t>Manchester Rd AuL Slip Rd S/W lamp post no.28</t>
  </si>
  <si>
    <t>Bury 16</t>
  </si>
  <si>
    <t>BU16NO</t>
  </si>
  <si>
    <t xml:space="preserve">Bury New Road </t>
  </si>
  <si>
    <t>Manchester 101</t>
  </si>
  <si>
    <t>MA101BNO</t>
  </si>
  <si>
    <t>Rochdale Rd, Harpurhey</t>
  </si>
  <si>
    <t>Bury 13</t>
  </si>
  <si>
    <t>BU13NO</t>
  </si>
  <si>
    <t xml:space="preserve">Rochdale Road </t>
  </si>
  <si>
    <t>Bolton 115</t>
  </si>
  <si>
    <t>BOA115</t>
  </si>
  <si>
    <t>Outside 93 Bradshawgate, Bolton, BL1 1QP</t>
  </si>
  <si>
    <t>Tameside 52</t>
  </si>
  <si>
    <t>TA52NO</t>
  </si>
  <si>
    <t>Park Parade AuL adjacent to Bentinck St car park lamp post no</t>
  </si>
  <si>
    <t>Bolton 73</t>
  </si>
  <si>
    <t>BO73NO</t>
  </si>
  <si>
    <t>Turton Street 73</t>
  </si>
  <si>
    <t>Bolton 69</t>
  </si>
  <si>
    <t>BO69NO</t>
  </si>
  <si>
    <t>Red Lion Salford Road 69 Lamp Post No2</t>
  </si>
  <si>
    <t>Salford 65</t>
  </si>
  <si>
    <t>SA65NO</t>
  </si>
  <si>
    <t>Eccles Old Road</t>
  </si>
  <si>
    <t>Manchester 88A</t>
  </si>
  <si>
    <t>MA88ANO</t>
  </si>
  <si>
    <t>Hyde Rd/Clowes St</t>
  </si>
  <si>
    <t>Manchester 9A</t>
  </si>
  <si>
    <t>MA9ANO</t>
  </si>
  <si>
    <t>Newton Street</t>
  </si>
  <si>
    <t>Tameside 21</t>
  </si>
  <si>
    <t>TA21NO</t>
  </si>
  <si>
    <t>Woolley Lane Hollingworth</t>
  </si>
  <si>
    <t>Tameside 64</t>
  </si>
  <si>
    <t>TA64NO</t>
  </si>
  <si>
    <t>Stamford Street Stalybridge</t>
  </si>
  <si>
    <t>kerbside</t>
  </si>
  <si>
    <t>Salford 72</t>
  </si>
  <si>
    <t>SA72NO</t>
  </si>
  <si>
    <t>Station Road, Swinton</t>
  </si>
  <si>
    <t>Bury 15</t>
  </si>
  <si>
    <t>BU15NO</t>
  </si>
  <si>
    <t>Bury New Road/Bury Old Road</t>
  </si>
  <si>
    <t>Tameside 54</t>
  </si>
  <si>
    <t>TA54NO</t>
  </si>
  <si>
    <t xml:space="preserve">Quality Vans William St AuL lamp post no.16 </t>
  </si>
  <si>
    <t>OL11</t>
  </si>
  <si>
    <t>OL368MRNO</t>
  </si>
  <si>
    <t>Outside 368 Manchester Rd, Chadderton</t>
  </si>
  <si>
    <t>Salford 69</t>
  </si>
  <si>
    <t>SA69NO</t>
  </si>
  <si>
    <t>Agecroft Road/ Pendlecroft Ave</t>
  </si>
  <si>
    <t>Bolton 3</t>
  </si>
  <si>
    <t>BO3NO</t>
  </si>
  <si>
    <t>Quintins 3</t>
  </si>
  <si>
    <t>Salford 82</t>
  </si>
  <si>
    <t>SA82NO</t>
  </si>
  <si>
    <t>Rooke Street</t>
  </si>
  <si>
    <t>Manchester 103</t>
  </si>
  <si>
    <t>MA103BNO</t>
  </si>
  <si>
    <t xml:space="preserve">Queens Rd, Harpurhey </t>
  </si>
  <si>
    <t>OL16</t>
  </si>
  <si>
    <t>OL17SRNO</t>
  </si>
  <si>
    <t>Bus Stop outside DP Kitchens 12-14 Shaw Rd, Derker</t>
  </si>
  <si>
    <t>Bury 12</t>
  </si>
  <si>
    <t>BU12NO</t>
  </si>
  <si>
    <t>Salford 78</t>
  </si>
  <si>
    <t>SA78NO</t>
  </si>
  <si>
    <t>Broughton Road</t>
  </si>
  <si>
    <t>Salford 68</t>
  </si>
  <si>
    <t>SA68NO</t>
  </si>
  <si>
    <t>Walkden High Street</t>
  </si>
  <si>
    <t>Manchester 75</t>
  </si>
  <si>
    <t>MA75NO</t>
  </si>
  <si>
    <t>Stockport Road</t>
  </si>
  <si>
    <t>Bolton 71</t>
  </si>
  <si>
    <t>BO71NO</t>
  </si>
  <si>
    <t>Junct 4 traffic Lights - northbound exit 71</t>
  </si>
  <si>
    <t>Salford 81</t>
  </si>
  <si>
    <t>SA81NO</t>
  </si>
  <si>
    <t>Regent Road 2</t>
  </si>
  <si>
    <t>Tameside 46</t>
  </si>
  <si>
    <t>TA46NO</t>
  </si>
  <si>
    <t>Mottram Moor Hollingworth</t>
  </si>
  <si>
    <t>Tameside 45</t>
  </si>
  <si>
    <t>TA45NO</t>
  </si>
  <si>
    <t>Tameside 47</t>
  </si>
  <si>
    <t>TA47NO</t>
  </si>
  <si>
    <t>Manchester 83</t>
  </si>
  <si>
    <t>MA83NO</t>
  </si>
  <si>
    <t>Manchester Oxford Road</t>
  </si>
  <si>
    <t>Manchester 82</t>
  </si>
  <si>
    <t>MA82NO</t>
  </si>
  <si>
    <t>Manchester 84</t>
  </si>
  <si>
    <t>MA84NO</t>
  </si>
  <si>
    <t>Wigan 180</t>
  </si>
  <si>
    <t>WI180NO</t>
  </si>
  <si>
    <t>4 Winwick Lane</t>
  </si>
  <si>
    <t>Tameside 11</t>
  </si>
  <si>
    <t>TA11NO</t>
  </si>
  <si>
    <t>Market Street Hollingworth</t>
  </si>
  <si>
    <t>Salford 86</t>
  </si>
  <si>
    <t>SA86NO</t>
  </si>
  <si>
    <t>Bury Old Road</t>
  </si>
  <si>
    <t>OL28</t>
  </si>
  <si>
    <t>OL12ORNO</t>
  </si>
  <si>
    <t>Outside Tokies, 12 Oldham Rd, Royton</t>
  </si>
  <si>
    <t>Wigan 245</t>
  </si>
  <si>
    <t>WI245NO</t>
  </si>
  <si>
    <t>OL25</t>
  </si>
  <si>
    <t>OL21SRNO</t>
  </si>
  <si>
    <t>Lamppost 6, outside 21 Shaw Rd, Royton</t>
  </si>
  <si>
    <t>Tameside 55</t>
  </si>
  <si>
    <t>TA55NO</t>
  </si>
  <si>
    <t>39/41 Manchester Rd AuL lamp post no.17</t>
  </si>
  <si>
    <t>Manchester 96</t>
  </si>
  <si>
    <t>MA96BNO</t>
  </si>
  <si>
    <t>Ardwick Green</t>
  </si>
  <si>
    <t>Manchester 29A</t>
  </si>
  <si>
    <t>MA29ANO</t>
  </si>
  <si>
    <t>Oxford Street</t>
  </si>
  <si>
    <t>Wigan 125</t>
  </si>
  <si>
    <t>WI125NO</t>
  </si>
  <si>
    <t>20 Poolstock Lane</t>
  </si>
  <si>
    <t>Stockport 13</t>
  </si>
  <si>
    <t>ST13NO</t>
  </si>
  <si>
    <t>Prospect Vale</t>
  </si>
  <si>
    <t>Wigan 196</t>
  </si>
  <si>
    <t>WI196NO</t>
  </si>
  <si>
    <t>Schofield Lane</t>
  </si>
  <si>
    <t>Wigan 203</t>
  </si>
  <si>
    <t>WI203NO</t>
  </si>
  <si>
    <t>Wigan Road, Boars Head</t>
  </si>
  <si>
    <t>Wigan 116</t>
  </si>
  <si>
    <t>WI116NO</t>
  </si>
  <si>
    <t>Hendon Road, Leigh</t>
  </si>
  <si>
    <t>Wigan 194</t>
  </si>
  <si>
    <t>WI194NO</t>
  </si>
  <si>
    <t xml:space="preserve">Mort Lane </t>
  </si>
  <si>
    <t>Wigan 211</t>
  </si>
  <si>
    <t>WI211NO</t>
  </si>
  <si>
    <t>Bridgewater Road, Mosley Common</t>
  </si>
  <si>
    <t>Wigan 195</t>
  </si>
  <si>
    <t>WI195NO</t>
  </si>
  <si>
    <t xml:space="preserve">Gibfield Park Way </t>
  </si>
  <si>
    <t>Wigan 154</t>
  </si>
  <si>
    <t>WI154NO</t>
  </si>
  <si>
    <t>74 Smallbrook Lane</t>
  </si>
  <si>
    <t>Wigan 202</t>
  </si>
  <si>
    <t>WI202NO</t>
  </si>
  <si>
    <t xml:space="preserve">Mesnes Road </t>
  </si>
  <si>
    <t>Wigan 214</t>
  </si>
  <si>
    <t>WI214NO</t>
  </si>
  <si>
    <t>Newton Road C</t>
  </si>
  <si>
    <t>Wigan 242</t>
  </si>
  <si>
    <t>WI242NO</t>
  </si>
  <si>
    <t>Wigan 197</t>
  </si>
  <si>
    <t>WI197NO</t>
  </si>
  <si>
    <t>Bolton Road, Aspull</t>
  </si>
  <si>
    <t>Wigan 179</t>
  </si>
  <si>
    <t>WI179NO</t>
  </si>
  <si>
    <t xml:space="preserve">214 Almond Brook Road </t>
  </si>
  <si>
    <t>Wigan 138</t>
  </si>
  <si>
    <t>WI138NO</t>
  </si>
  <si>
    <t>Lamberhead Road</t>
  </si>
  <si>
    <t>Wigan 153</t>
  </si>
  <si>
    <t>WI153NO</t>
  </si>
  <si>
    <t>Harbern Drive</t>
  </si>
  <si>
    <t>Wigan 215</t>
  </si>
  <si>
    <t>WI215NO</t>
  </si>
  <si>
    <t>Newton Road D</t>
  </si>
  <si>
    <t>Wigan 204</t>
  </si>
  <si>
    <t>WI204NO</t>
  </si>
  <si>
    <t>Orchard Street, Ashton</t>
  </si>
  <si>
    <t>Wigan 152</t>
  </si>
  <si>
    <t>WI152NO</t>
  </si>
  <si>
    <t xml:space="preserve">48 Leigh Road </t>
  </si>
  <si>
    <t>Wigan 49</t>
  </si>
  <si>
    <t>WI49NO</t>
  </si>
  <si>
    <t>Wigan Station, Wigan</t>
  </si>
  <si>
    <t>Wigan 47</t>
  </si>
  <si>
    <t>WI47NO</t>
  </si>
  <si>
    <t>Wigan 48</t>
  </si>
  <si>
    <t>WI48NO</t>
  </si>
  <si>
    <t>Wigan 122</t>
  </si>
  <si>
    <t>WI122NO</t>
  </si>
  <si>
    <t>Robin Park Road, Wigan</t>
  </si>
  <si>
    <t>Wigan 53</t>
  </si>
  <si>
    <t>WI53NO</t>
  </si>
  <si>
    <t>New Miles Lane, Shevington (M6)</t>
  </si>
  <si>
    <t>Wigan 157</t>
  </si>
  <si>
    <t>WI157NO</t>
  </si>
  <si>
    <t>Leigh Road / Old Manor Park</t>
  </si>
  <si>
    <t>Wigan 134</t>
  </si>
  <si>
    <t>WI134NO</t>
  </si>
  <si>
    <t>Harrowby Street</t>
  </si>
  <si>
    <t>Wigan 155</t>
  </si>
  <si>
    <t>WI155NO</t>
  </si>
  <si>
    <t xml:space="preserve">320 Wigan Road </t>
  </si>
  <si>
    <t>Wigan 132</t>
  </si>
  <si>
    <t>WI132NO</t>
  </si>
  <si>
    <t>Stanley Street</t>
  </si>
  <si>
    <t>Wigan 200</t>
  </si>
  <si>
    <t>WI200NO</t>
  </si>
  <si>
    <t>Plank Lane, Leigh</t>
  </si>
  <si>
    <t>Wigan 201</t>
  </si>
  <si>
    <t>WI201NO</t>
  </si>
  <si>
    <t xml:space="preserve">Woodhouse Lane </t>
  </si>
  <si>
    <t>Wigan 165</t>
  </si>
  <si>
    <t>WI165NO</t>
  </si>
  <si>
    <t xml:space="preserve">252 Chaddock Lane </t>
  </si>
  <si>
    <t>Wigan 151</t>
  </si>
  <si>
    <t>WI151NO</t>
  </si>
  <si>
    <t>20 Liverpool Road</t>
  </si>
  <si>
    <t>Trafford 21</t>
  </si>
  <si>
    <t>TR21NO</t>
  </si>
  <si>
    <t>21w Cleansing Depot</t>
  </si>
  <si>
    <t>Wigan 141</t>
  </si>
  <si>
    <t>WI141NO</t>
  </si>
  <si>
    <t xml:space="preserve">Mitchell Street </t>
  </si>
  <si>
    <t>Wigan 30</t>
  </si>
  <si>
    <t>WI30NO</t>
  </si>
  <si>
    <t>Smiths Lane, Hindley Green</t>
  </si>
  <si>
    <t>Wigan 115</t>
  </si>
  <si>
    <t>WI115NO</t>
  </si>
  <si>
    <t>Winchester Close, Orrell</t>
  </si>
  <si>
    <t>Wigan 139</t>
  </si>
  <si>
    <t>WI139NO</t>
  </si>
  <si>
    <t>Wesley Street</t>
  </si>
  <si>
    <t>Wigan 159</t>
  </si>
  <si>
    <t>WI159NO</t>
  </si>
  <si>
    <t xml:space="preserve">88 Bolton Road </t>
  </si>
  <si>
    <t>Wigan 131</t>
  </si>
  <si>
    <t>WI131NO</t>
  </si>
  <si>
    <t>261 Warrington Road</t>
  </si>
  <si>
    <t>Wigan 206</t>
  </si>
  <si>
    <t>WI206NO</t>
  </si>
  <si>
    <t>Winwick Lane C</t>
  </si>
  <si>
    <t>Wigan 140</t>
  </si>
  <si>
    <t>WI140NO</t>
  </si>
  <si>
    <t>Queen Street/225 Billinge Rd</t>
  </si>
  <si>
    <t>Wigan 229</t>
  </si>
  <si>
    <t>WI229NO</t>
  </si>
  <si>
    <t>Heath Street, Golborne (A)</t>
  </si>
  <si>
    <t>Wigan 130</t>
  </si>
  <si>
    <t>WI130NO</t>
  </si>
  <si>
    <t>Smithy Brook Road</t>
  </si>
  <si>
    <t>Wigan 128</t>
  </si>
  <si>
    <t>WI128NO</t>
  </si>
  <si>
    <t xml:space="preserve">Wheatlea Road </t>
  </si>
  <si>
    <t>Wigan 158</t>
  </si>
  <si>
    <t>WI158NO</t>
  </si>
  <si>
    <t>Atherleigh Way (Westbourne Ave)</t>
  </si>
  <si>
    <t>Wigan 54</t>
  </si>
  <si>
    <t>WI54NO</t>
  </si>
  <si>
    <t>East Lancs. Road, Astley 2 (A580)</t>
  </si>
  <si>
    <t>Wigan 63</t>
  </si>
  <si>
    <t>WI63NO</t>
  </si>
  <si>
    <t>29 Warrington Road, Wigan</t>
  </si>
  <si>
    <t>Wigan 164</t>
  </si>
  <si>
    <t>WI164NO</t>
  </si>
  <si>
    <t xml:space="preserve">227 Mosley Common Road </t>
  </si>
  <si>
    <t>Wigan 189</t>
  </si>
  <si>
    <t>WI189NO</t>
  </si>
  <si>
    <t>Netwon Road</t>
  </si>
  <si>
    <t>Wigan 175</t>
  </si>
  <si>
    <t>WI175NO</t>
  </si>
  <si>
    <t>Crompton House</t>
  </si>
  <si>
    <t>Wigan 124</t>
  </si>
  <si>
    <t>WI124NO</t>
  </si>
  <si>
    <t>173 Poolstock Lane</t>
  </si>
  <si>
    <t>Wigan 199</t>
  </si>
  <si>
    <t>WI199NO</t>
  </si>
  <si>
    <t>Charles Street, Golborne</t>
  </si>
  <si>
    <t>Wigan 147</t>
  </si>
  <si>
    <t>WI147NO</t>
  </si>
  <si>
    <t>323/333 Manchester Road</t>
  </si>
  <si>
    <t>Wigan 35</t>
  </si>
  <si>
    <t>WI35NO</t>
  </si>
  <si>
    <t>Woodfield Crescent, Ashton (M6)</t>
  </si>
  <si>
    <t>Wigan 207</t>
  </si>
  <si>
    <t>WI207NO</t>
  </si>
  <si>
    <t>Winwick Lane D</t>
  </si>
  <si>
    <t>Trafford 20B</t>
  </si>
  <si>
    <t>TR20BNO</t>
  </si>
  <si>
    <t>20w A56 Chester Road AQMA</t>
  </si>
  <si>
    <t>Trafford 20</t>
  </si>
  <si>
    <t>TR20NO</t>
  </si>
  <si>
    <t>Trafford 20A</t>
  </si>
  <si>
    <t>TR20ANO</t>
  </si>
  <si>
    <t>Wigan 126</t>
  </si>
  <si>
    <t>WI126NO</t>
  </si>
  <si>
    <t>4 Derbyshire Road</t>
  </si>
  <si>
    <t>Wigan 144</t>
  </si>
  <si>
    <t>WI144NO</t>
  </si>
  <si>
    <t>54 Bickershaw Lane</t>
  </si>
  <si>
    <t>Wigan 192</t>
  </si>
  <si>
    <t>WI192NO</t>
  </si>
  <si>
    <t>Highfield Grange Avenue</t>
  </si>
  <si>
    <t>Wigan 145</t>
  </si>
  <si>
    <t>WI145NO</t>
  </si>
  <si>
    <t>64 Warrington Road</t>
  </si>
  <si>
    <t>Wigan 133</t>
  </si>
  <si>
    <t>WI133NO</t>
  </si>
  <si>
    <t>Westminster Street</t>
  </si>
  <si>
    <t>Wigan 162</t>
  </si>
  <si>
    <t>WI162NO</t>
  </si>
  <si>
    <t xml:space="preserve">18 Sale Lane </t>
  </si>
  <si>
    <t>Wigan 184</t>
  </si>
  <si>
    <t>WI184NO</t>
  </si>
  <si>
    <t xml:space="preserve">King Street West A </t>
  </si>
  <si>
    <t>Wigan 171</t>
  </si>
  <si>
    <t>WI171NO</t>
  </si>
  <si>
    <t>Wigan Road / Downall Green Road</t>
  </si>
  <si>
    <t>Wigan 176</t>
  </si>
  <si>
    <t>WI176NO</t>
  </si>
  <si>
    <t xml:space="preserve">207 Darlington Street East </t>
  </si>
  <si>
    <t>Wigan 212</t>
  </si>
  <si>
    <t>WI212NO</t>
  </si>
  <si>
    <t>A49 Wigan (nr J25)</t>
  </si>
  <si>
    <t>Trafford 13</t>
  </si>
  <si>
    <t>TR13NO</t>
  </si>
  <si>
    <t>13 A56 White City</t>
  </si>
  <si>
    <t>Wigan 173</t>
  </si>
  <si>
    <t>WI173NO</t>
  </si>
  <si>
    <t xml:space="preserve">85 Wallgate </t>
  </si>
  <si>
    <t>Wigan 23</t>
  </si>
  <si>
    <t>WI23NO</t>
  </si>
  <si>
    <t>Atherton Road, Hindley</t>
  </si>
  <si>
    <t>Wigan 14</t>
  </si>
  <si>
    <t>WI14NO</t>
  </si>
  <si>
    <t>Wigan Road, Atherton</t>
  </si>
  <si>
    <t>Trafford 23A</t>
  </si>
  <si>
    <t>TR23ANO</t>
  </si>
  <si>
    <t>Barton Road</t>
  </si>
  <si>
    <t>Wigan 136</t>
  </si>
  <si>
    <t>WI136NO</t>
  </si>
  <si>
    <t>Shelley Drive</t>
  </si>
  <si>
    <t>Wigan 160</t>
  </si>
  <si>
    <t>WI160NO</t>
  </si>
  <si>
    <t>Shakerley Street</t>
  </si>
  <si>
    <t>Wigan 28</t>
  </si>
  <si>
    <t>WI28NO</t>
  </si>
  <si>
    <t>Turner Street, Leigh</t>
  </si>
  <si>
    <t>Wigan 117</t>
  </si>
  <si>
    <t>WI117NO</t>
  </si>
  <si>
    <t>Douglas Street, Wigan</t>
  </si>
  <si>
    <t>Wigan 71</t>
  </si>
  <si>
    <t>WI71NO</t>
  </si>
  <si>
    <t>Tyldesley Road, Tyldesley</t>
  </si>
  <si>
    <t>Wigan 185</t>
  </si>
  <si>
    <t>WI185NO</t>
  </si>
  <si>
    <t>King Street West B</t>
  </si>
  <si>
    <t>Wigan 183</t>
  </si>
  <si>
    <t>WI183NO</t>
  </si>
  <si>
    <t xml:space="preserve">Darlington Street </t>
  </si>
  <si>
    <t>Wigan 150</t>
  </si>
  <si>
    <t>WI150NO</t>
  </si>
  <si>
    <t>2-4 Wigan Road</t>
  </si>
  <si>
    <t>Wigan 193</t>
  </si>
  <si>
    <t>WI193NO</t>
  </si>
  <si>
    <t xml:space="preserve">Atherton Road </t>
  </si>
  <si>
    <t>Wigan 137</t>
  </si>
  <si>
    <t>WI137NO</t>
  </si>
  <si>
    <t>East Mount</t>
  </si>
  <si>
    <t>Salford 71</t>
  </si>
  <si>
    <t>SA71NO</t>
  </si>
  <si>
    <t>Trafford Road</t>
  </si>
  <si>
    <t>Wigan 135</t>
  </si>
  <si>
    <t>WI135NO</t>
  </si>
  <si>
    <t>Loch Street</t>
  </si>
  <si>
    <t>Rochdale 12A</t>
  </si>
  <si>
    <t>RO12ANO</t>
  </si>
  <si>
    <t>Halifax Road Wardle</t>
  </si>
  <si>
    <t>Wigan 174</t>
  </si>
  <si>
    <t>WI174NO</t>
  </si>
  <si>
    <t xml:space="preserve">91 Queen Street </t>
  </si>
  <si>
    <t>Wigan 121</t>
  </si>
  <si>
    <t>WI121NO</t>
  </si>
  <si>
    <t>9 Ormskirk Road, Wigan</t>
  </si>
  <si>
    <t>Wigan 186</t>
  </si>
  <si>
    <t>WI186NO</t>
  </si>
  <si>
    <t>King Street West C</t>
  </si>
  <si>
    <t>Wigan 127</t>
  </si>
  <si>
    <t>WI127NO</t>
  </si>
  <si>
    <t xml:space="preserve">St Mathews Close </t>
  </si>
  <si>
    <t>Wigan 129</t>
  </si>
  <si>
    <t>WI129NO</t>
  </si>
  <si>
    <t>668 Warrington Road</t>
  </si>
  <si>
    <t>Trafford 18</t>
  </si>
  <si>
    <t>TR18NO</t>
  </si>
  <si>
    <t>10 A56 Marsland Road</t>
  </si>
  <si>
    <t>Wigan 166</t>
  </si>
  <si>
    <t>WI166NO</t>
  </si>
  <si>
    <t xml:space="preserve">444 Manchester Road </t>
  </si>
  <si>
    <t>Wigan 198</t>
  </si>
  <si>
    <t>WI198NO</t>
  </si>
  <si>
    <t>Bolton 117</t>
  </si>
  <si>
    <t>BOA117</t>
  </si>
  <si>
    <t>Opposite 53 Derby Street (near university), Bolton, BL3 6HS</t>
  </si>
  <si>
    <t>Wigan 163</t>
  </si>
  <si>
    <t>WI163NO</t>
  </si>
  <si>
    <t xml:space="preserve">261 Sale Lane </t>
  </si>
  <si>
    <t>Trafford 26</t>
  </si>
  <si>
    <t>TR26NO</t>
  </si>
  <si>
    <t>A56 Stretford</t>
  </si>
  <si>
    <t>Trafford 26A</t>
  </si>
  <si>
    <t>TR26ANO</t>
  </si>
  <si>
    <t>Wigan 218</t>
  </si>
  <si>
    <t>WI218NO</t>
  </si>
  <si>
    <t>Wallgate, Wigan (B) NOW REMOVED</t>
  </si>
  <si>
    <t>n/a</t>
  </si>
  <si>
    <t>Rochdale 19A</t>
  </si>
  <si>
    <t>RO19ANO</t>
  </si>
  <si>
    <t>John street</t>
  </si>
  <si>
    <t>Stockport 1</t>
  </si>
  <si>
    <t>ST1NO</t>
  </si>
  <si>
    <t>Whitehill Firestation</t>
  </si>
  <si>
    <t>Wigan 143</t>
  </si>
  <si>
    <t>WI143NO</t>
  </si>
  <si>
    <t xml:space="preserve">81 Walthew Lane </t>
  </si>
  <si>
    <t>Wigan 146</t>
  </si>
  <si>
    <t>WI146NO</t>
  </si>
  <si>
    <t xml:space="preserve">104 Lily Lane </t>
  </si>
  <si>
    <t>Wigan 51</t>
  </si>
  <si>
    <t>WI51NO</t>
  </si>
  <si>
    <t>Nu Nu Nursery, Scholes</t>
  </si>
  <si>
    <t>Wigan 182</t>
  </si>
  <si>
    <t>WI182NO</t>
  </si>
  <si>
    <t xml:space="preserve">Central Park Way </t>
  </si>
  <si>
    <t>Wigan 190</t>
  </si>
  <si>
    <t>WI190NO</t>
  </si>
  <si>
    <t>Wigan 142</t>
  </si>
  <si>
    <t>WI142NO</t>
  </si>
  <si>
    <t>606 Liverpool Road</t>
  </si>
  <si>
    <t>Tameside 48</t>
  </si>
  <si>
    <t>TA48NO</t>
  </si>
  <si>
    <t>Howard Lane Denton</t>
  </si>
  <si>
    <t>Wigan 149</t>
  </si>
  <si>
    <t>WI149NO</t>
  </si>
  <si>
    <t>527 Atherton Road</t>
  </si>
  <si>
    <t>Wigan 187</t>
  </si>
  <si>
    <t>WI187NO</t>
  </si>
  <si>
    <t>49 Warrington Road, Platt Bridge</t>
  </si>
  <si>
    <t>Tameside 10</t>
  </si>
  <si>
    <t>TA10NO</t>
  </si>
  <si>
    <t>Guide Lane Audenshaw</t>
  </si>
  <si>
    <t>Trows Lane Caslteton</t>
  </si>
  <si>
    <t>OLNSLNO</t>
  </si>
  <si>
    <t>New Street, Lees</t>
  </si>
  <si>
    <t>Tameside 22</t>
  </si>
  <si>
    <t>TA22NO</t>
  </si>
  <si>
    <t>Dean Street Ashton</t>
  </si>
  <si>
    <t>Tameside 9</t>
  </si>
  <si>
    <t>TA9NO</t>
  </si>
  <si>
    <t>TA 9</t>
  </si>
  <si>
    <t>Tameside 12</t>
  </si>
  <si>
    <t>TA12NO</t>
  </si>
  <si>
    <t>TA 12</t>
  </si>
  <si>
    <t>OLBWNO</t>
  </si>
  <si>
    <t>Broadway (Milton Drive)</t>
  </si>
  <si>
    <t>OL136RDNO</t>
  </si>
  <si>
    <t>Opposite 136 Rochdale Rd</t>
  </si>
  <si>
    <t>Tameside 15</t>
  </si>
  <si>
    <t>TA15NO</t>
  </si>
  <si>
    <t>Salford 54</t>
  </si>
  <si>
    <t>SA54NO</t>
  </si>
  <si>
    <t>OLNSNO</t>
  </si>
  <si>
    <t>Norfolk St</t>
  </si>
  <si>
    <t>Salford 14</t>
  </si>
  <si>
    <t>SA14NO</t>
  </si>
  <si>
    <t>Broughton Kerb</t>
  </si>
  <si>
    <t>OLDLNO</t>
  </si>
  <si>
    <t>Denton Lane (opp 1 Gorton St)</t>
  </si>
  <si>
    <t>Tameside 26</t>
  </si>
  <si>
    <t>TA26NO</t>
  </si>
  <si>
    <t>Lees Road Ashton</t>
  </si>
  <si>
    <t>Salford 52</t>
  </si>
  <si>
    <t>SA52NO</t>
  </si>
  <si>
    <t>Liverpool Road / Sealand Drive</t>
  </si>
  <si>
    <t>Salford 33</t>
  </si>
  <si>
    <t>SA33NO</t>
  </si>
  <si>
    <t>Arnfield Drive</t>
  </si>
  <si>
    <t>OLSMWNO</t>
  </si>
  <si>
    <t>St Marys Way</t>
  </si>
  <si>
    <t>OLMSNO</t>
  </si>
  <si>
    <t>Mellor St</t>
  </si>
  <si>
    <t>OLTSNO</t>
  </si>
  <si>
    <t>Terrace St</t>
  </si>
  <si>
    <t>Salford 17</t>
  </si>
  <si>
    <t>SA17NO</t>
  </si>
  <si>
    <t>Salford 44</t>
  </si>
  <si>
    <t>SA44NO</t>
  </si>
  <si>
    <t>Pembroke Street/ White Street</t>
  </si>
  <si>
    <t>Manchester 105B</t>
  </si>
  <si>
    <t>MA105BNO</t>
  </si>
  <si>
    <t>Deansgate</t>
  </si>
  <si>
    <t>Bury 7x</t>
  </si>
  <si>
    <t>BU7xNO</t>
  </si>
  <si>
    <t>Energy Show House</t>
  </si>
  <si>
    <t>Bury 8x</t>
  </si>
  <si>
    <t>BU8xNO</t>
  </si>
  <si>
    <t>Radcliffe New Rd</t>
  </si>
  <si>
    <t>Authority</t>
  </si>
  <si>
    <t>Automatic sites (with valid data capture 2022)[1]</t>
  </si>
  <si>
    <t>Non-automatic sites</t>
  </si>
  <si>
    <t>Concentration range (all sites)</t>
  </si>
  <si>
    <r>
      <t>Exceedances of NO</t>
    </r>
    <r>
      <rPr>
        <b/>
        <vertAlign val="subscript"/>
        <sz val="10"/>
        <color theme="1"/>
        <rFont val="Arial"/>
        <family val="2"/>
      </rPr>
      <t>2</t>
    </r>
    <r>
      <rPr>
        <b/>
        <sz val="10"/>
        <color theme="1"/>
        <rFont val="Arial"/>
        <family val="2"/>
      </rPr>
      <t xml:space="preserve"> Annual Mean (non-automatic sites)</t>
    </r>
  </si>
  <si>
    <t>Increase/Decrease of Exceedances on Year</t>
  </si>
  <si>
    <t>Notes</t>
  </si>
  <si>
    <t>Automatic sites (with valid data capture 2021)[1]</t>
  </si>
  <si>
    <r>
      <t>(µg/m</t>
    </r>
    <r>
      <rPr>
        <b/>
        <vertAlign val="superscript"/>
        <sz val="10"/>
        <color theme="1"/>
        <rFont val="Arial"/>
        <family val="2"/>
      </rPr>
      <t>3</t>
    </r>
    <r>
      <rPr>
        <b/>
        <sz val="10"/>
        <color theme="1"/>
        <rFont val="Arial"/>
        <family val="2"/>
      </rPr>
      <t>)</t>
    </r>
  </si>
  <si>
    <t>In AQMA</t>
  </si>
  <si>
    <t>Outside AQMA</t>
  </si>
  <si>
    <t>Bolton MBC</t>
  </si>
  <si>
    <r>
      <t>39.7</t>
    </r>
    <r>
      <rPr>
        <b/>
        <sz val="10"/>
        <color theme="1"/>
        <rFont val="Arial"/>
        <family val="2"/>
      </rPr>
      <t xml:space="preserve"> </t>
    </r>
    <r>
      <rPr>
        <sz val="10"/>
        <color theme="1"/>
        <rFont val="Arial"/>
        <family val="2"/>
      </rPr>
      <t>- 10.7</t>
    </r>
  </si>
  <si>
    <r>
      <t>41.5</t>
    </r>
    <r>
      <rPr>
        <sz val="10"/>
        <color theme="1"/>
        <rFont val="Arial"/>
        <family val="2"/>
      </rPr>
      <t xml:space="preserve"> – 10.9</t>
    </r>
  </si>
  <si>
    <t>Bury MBC</t>
  </si>
  <si>
    <r>
      <rPr>
        <b/>
        <sz val="10"/>
        <color theme="1"/>
        <rFont val="Arial"/>
        <family val="2"/>
      </rPr>
      <t>40.5</t>
    </r>
    <r>
      <rPr>
        <sz val="10"/>
        <color theme="1"/>
        <rFont val="Arial"/>
        <family val="2"/>
      </rPr>
      <t xml:space="preserve"> - 20.9</t>
    </r>
  </si>
  <si>
    <r>
      <t>40.9</t>
    </r>
    <r>
      <rPr>
        <sz val="10"/>
        <color theme="1"/>
        <rFont val="Arial"/>
        <family val="2"/>
      </rPr>
      <t xml:space="preserve"> – 19.1</t>
    </r>
  </si>
  <si>
    <t>Manchester CC</t>
  </si>
  <si>
    <r>
      <rPr>
        <b/>
        <sz val="10"/>
        <color theme="1"/>
        <rFont val="Arial"/>
        <family val="2"/>
      </rPr>
      <t xml:space="preserve">49.8 </t>
    </r>
    <r>
      <rPr>
        <sz val="10"/>
        <color theme="1"/>
        <rFont val="Arial"/>
        <family val="2"/>
      </rPr>
      <t>- 15.2</t>
    </r>
  </si>
  <si>
    <t>MA29ANO, MA96NO, exceed when distance corrected for exposure (46.2, 40.6).</t>
  </si>
  <si>
    <r>
      <t>44.8</t>
    </r>
    <r>
      <rPr>
        <sz val="10"/>
        <color theme="1"/>
        <rFont val="Arial"/>
        <family val="2"/>
      </rPr>
      <t xml:space="preserve"> – 14.1</t>
    </r>
  </si>
  <si>
    <t>Oldham MBC</t>
  </si>
  <si>
    <r>
      <rPr>
        <b/>
        <sz val="10"/>
        <color theme="1"/>
        <rFont val="Arial"/>
        <family val="2"/>
      </rPr>
      <t>47</t>
    </r>
    <r>
      <rPr>
        <sz val="10"/>
        <color theme="1"/>
        <rFont val="Arial"/>
        <family val="2"/>
      </rPr>
      <t xml:space="preserve"> - 15.4</t>
    </r>
  </si>
  <si>
    <t>OL28NO, OL25NO, exceed when distance corrected for exposure (44.9, 42.3)</t>
  </si>
  <si>
    <r>
      <t>46.3</t>
    </r>
    <r>
      <rPr>
        <sz val="10"/>
        <color theme="1"/>
        <rFont val="Arial"/>
        <family val="2"/>
      </rPr>
      <t xml:space="preserve"> – 15.3</t>
    </r>
  </si>
  <si>
    <t>Rochdale MBC</t>
  </si>
  <si>
    <t>36.4 - 12.9</t>
  </si>
  <si>
    <t>36.6 – 10.2</t>
  </si>
  <si>
    <t>Salford CC</t>
  </si>
  <si>
    <r>
      <rPr>
        <b/>
        <sz val="10"/>
        <color theme="1"/>
        <rFont val="Arial"/>
        <family val="2"/>
      </rPr>
      <t>45.2</t>
    </r>
    <r>
      <rPr>
        <sz val="10"/>
        <color theme="1"/>
        <rFont val="Arial"/>
        <family val="2"/>
      </rPr>
      <t xml:space="preserve"> - 11.9</t>
    </r>
  </si>
  <si>
    <t>SA63NO exceeds ONLY when distance corrected for exposure (45.8). SA86NO (Bury Old Rd) is Non-AQMA Site exceeding AM Limit.</t>
  </si>
  <si>
    <r>
      <t>44.3</t>
    </r>
    <r>
      <rPr>
        <sz val="10"/>
        <color theme="1"/>
        <rFont val="Arial"/>
        <family val="2"/>
      </rPr>
      <t xml:space="preserve"> – 11.5</t>
    </r>
  </si>
  <si>
    <t>Stockport MBC</t>
  </si>
  <si>
    <t>36.0 - 6.8</t>
  </si>
  <si>
    <t>35.8 – 9.7</t>
  </si>
  <si>
    <t>Tameside MBC</t>
  </si>
  <si>
    <r>
      <rPr>
        <b/>
        <sz val="10"/>
        <color theme="1"/>
        <rFont val="Arial"/>
        <family val="2"/>
      </rPr>
      <t>45.9</t>
    </r>
    <r>
      <rPr>
        <sz val="10"/>
        <color theme="1"/>
        <rFont val="Arial"/>
        <family val="2"/>
      </rPr>
      <t xml:space="preserve"> - 9.8</t>
    </r>
  </si>
  <si>
    <t>TA11NO exceeds when distance corrected for exposure (40.6)</t>
  </si>
  <si>
    <r>
      <t>42.5</t>
    </r>
    <r>
      <rPr>
        <sz val="10"/>
        <color theme="1"/>
        <rFont val="Arial"/>
        <family val="2"/>
      </rPr>
      <t xml:space="preserve"> – 9.8</t>
    </r>
  </si>
  <si>
    <t>Trafford MBC</t>
  </si>
  <si>
    <t>31.7 - 11.5</t>
  </si>
  <si>
    <t>31.3 – 11.5</t>
  </si>
  <si>
    <t>Wigan MBC</t>
  </si>
  <si>
    <r>
      <rPr>
        <b/>
        <sz val="10"/>
        <color theme="1"/>
        <rFont val="Arial"/>
        <family val="2"/>
      </rPr>
      <t>45.3</t>
    </r>
    <r>
      <rPr>
        <sz val="10"/>
        <color theme="1"/>
        <rFont val="Arial"/>
        <family val="2"/>
      </rPr>
      <t xml:space="preserve"> - 12.9</t>
    </r>
  </si>
  <si>
    <t>WI180NO (Winwick Lane) is Non-AQMA Site exceeding AM Limit</t>
  </si>
  <si>
    <r>
      <t>44.6</t>
    </r>
    <r>
      <rPr>
        <sz val="10"/>
        <color theme="1"/>
        <rFont val="Arial"/>
        <family val="2"/>
      </rPr>
      <t xml:space="preserve"> – 13.8</t>
    </r>
  </si>
  <si>
    <t>Total</t>
  </si>
  <si>
    <r>
      <rPr>
        <b/>
        <sz val="10"/>
        <color theme="1"/>
        <rFont val="Arial"/>
        <family val="2"/>
      </rPr>
      <t>49.8</t>
    </r>
    <r>
      <rPr>
        <sz val="10"/>
        <color theme="1"/>
        <rFont val="Arial"/>
        <family val="2"/>
      </rPr>
      <t xml:space="preserve"> - 6.8</t>
    </r>
  </si>
  <si>
    <r>
      <t xml:space="preserve">46.3 – </t>
    </r>
    <r>
      <rPr>
        <sz val="10"/>
        <color theme="1"/>
        <rFont val="Arial"/>
        <family val="2"/>
      </rPr>
      <t>9.7</t>
    </r>
  </si>
  <si>
    <t>[1] &gt;25% (3 months or more) data capture.</t>
  </si>
  <si>
    <t>Triplicate/Duplicate count as 1</t>
  </si>
  <si>
    <t>Exceedance at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</si>
</sst>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1"/>
      <color theme="1"/>
      <name val="Calibri"/>
      <family val="2"/>
      <scheme val="minor"/>
    </font>
    <font>
      <sz val="11"/>
      <color theme="1"/>
      <name val="Calibri"/>
      <family val="2"/>
      <scheme val="minor"/>
    </font>
    <font>
      <b/>
      <sz val="11"/>
      <color indexed="8"/>
      <name val="Calibri"/>
      <family val="2"/>
    </font>
    <font>
      <b/>
      <sz val="11"/>
      <name val="Calibri"/>
      <family val="2"/>
    </font>
    <font>
      <sz val="11"/>
      <name val="Calibri"/>
      <family val="2"/>
    </font>
    <font>
      <sz val="11"/>
      <color theme="1"/>
      <name val="Calibri"/>
      <family val="2"/>
    </font>
    <font>
      <sz val="11"/>
      <color rgb="FF000000"/>
      <name val="Calibri"/>
      <family val="2"/>
      <scheme val="minor"/>
    </font>
    <font>
      <sz val="10"/>
      <name val="Arial"/>
      <family val="2"/>
    </font>
    <font>
      <sz val="11"/>
      <name val="Calibri"/>
      <family val="2"/>
      <scheme val="minor"/>
    </font>
    <font>
      <sz val="8"/>
      <name val="Calibri"/>
      <family val="2"/>
      <scheme val="minor"/>
    </font>
    <font>
      <sz val="11"/>
      <color rgb="FFFF0000"/>
      <name val="Calibri"/>
      <family val="2"/>
      <scheme val="minor"/>
    </font>
    <font>
      <sz val="10"/>
      <color theme="1"/>
      <name val="Arial"/>
      <family val="2"/>
    </font>
    <font>
      <sz val="9"/>
      <color indexed="81"/>
      <name val="Tahoma"/>
      <family val="2"/>
    </font>
    <font>
      <b/>
      <sz val="9"/>
      <color indexed="81"/>
      <name val="Tahoma"/>
      <family val="2"/>
    </font>
    <font>
      <b/>
      <sz val="11"/>
      <name val="Calibri"/>
      <family val="2"/>
      <scheme val="minor"/>
    </font>
    <font>
      <u/>
      <sz val="10"/>
      <color indexed="12"/>
      <name val="Arial"/>
      <family val="2"/>
    </font>
    <font>
      <b/>
      <sz val="11"/>
      <color theme="1"/>
      <name val="Calibri"/>
      <family val="2"/>
      <scheme val="minor"/>
    </font>
    <font>
      <b/>
      <sz val="10"/>
      <color theme="1"/>
      <name val="Arial"/>
      <family val="2"/>
    </font>
    <font>
      <b/>
      <vertAlign val="superscript"/>
      <sz val="10"/>
      <color theme="1"/>
      <name val="Arial"/>
      <family val="2"/>
    </font>
    <font>
      <b/>
      <vertAlign val="subscript"/>
      <sz val="10"/>
      <color theme="1"/>
      <name val="Arial"/>
      <family val="2"/>
    </font>
    <font>
      <b/>
      <sz val="12"/>
      <color theme="1"/>
      <name val="Arial"/>
      <family val="2"/>
    </font>
    <font>
      <u/>
      <sz val="11"/>
      <color theme="10"/>
      <name val="Calibri"/>
      <family val="2"/>
      <scheme val="minor"/>
    </font>
  </fonts>
  <fills count="9">
    <fill>
      <patternFill patternType="none"/>
    </fill>
    <fill>
      <patternFill patternType="gray125"/>
    </fill>
    <fill>
      <patternFill patternType="solid">
        <fgColor rgb="FF00B0F0"/>
        <bgColor indexed="49"/>
      </patternFill>
    </fill>
    <fill>
      <patternFill patternType="solid">
        <fgColor rgb="FF00B0F0"/>
        <bgColor indexed="64"/>
      </patternFill>
    </fill>
    <fill>
      <patternFill patternType="solid">
        <fgColor theme="0"/>
        <bgColor indexed="64"/>
      </patternFill>
    </fill>
    <fill>
      <patternFill patternType="solid">
        <fgColor theme="0"/>
        <bgColor indexed="51"/>
      </patternFill>
    </fill>
    <fill>
      <patternFill patternType="solid">
        <fgColor theme="9" tint="0.79998168889431442"/>
        <bgColor indexed="51"/>
      </patternFill>
    </fill>
    <fill>
      <patternFill patternType="solid">
        <fgColor theme="9"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0" fontId="1" fillId="0" borderId="0"/>
    <xf numFmtId="9" fontId="1" fillId="0" borderId="0" applyFont="0" applyFill="0" applyBorder="0" applyAlignment="0" applyProtection="0"/>
    <xf numFmtId="0" fontId="1" fillId="0" borderId="0"/>
    <xf numFmtId="0" fontId="7" fillId="0" borderId="0"/>
    <xf numFmtId="0" fontId="7" fillId="0" borderId="0"/>
    <xf numFmtId="0" fontId="15" fillId="0" borderId="0" applyNumberFormat="0" applyFill="0" applyBorder="0" applyAlignment="0" applyProtection="0">
      <alignment vertical="top"/>
      <protection locked="0"/>
    </xf>
    <xf numFmtId="0" fontId="7" fillId="0" borderId="0"/>
    <xf numFmtId="0" fontId="1" fillId="0" borderId="0"/>
    <xf numFmtId="0" fontId="21" fillId="0" borderId="0" applyNumberFormat="0" applyFill="0" applyBorder="0" applyAlignment="0" applyProtection="0"/>
  </cellStyleXfs>
  <cellXfs count="181">
    <xf numFmtId="0" fontId="0" fillId="0" borderId="0" xfId="0"/>
    <xf numFmtId="0" fontId="0" fillId="0" borderId="1" xfId="0" applyBorder="1"/>
    <xf numFmtId="164" fontId="0" fillId="0" borderId="1" xfId="0" applyNumberFormat="1" applyBorder="1"/>
    <xf numFmtId="0" fontId="4" fillId="0" borderId="1" xfId="0" applyFont="1" applyBorder="1" applyAlignment="1">
      <alignment horizontal="center" vertical="top"/>
    </xf>
    <xf numFmtId="0" fontId="0" fillId="0" borderId="1" xfId="0" applyBorder="1" applyAlignment="1">
      <alignment horizontal="center" vertical="top"/>
    </xf>
    <xf numFmtId="1" fontId="0" fillId="0" borderId="1" xfId="0" applyNumberFormat="1" applyBorder="1" applyAlignment="1">
      <alignment horizontal="center" vertical="top"/>
    </xf>
    <xf numFmtId="0" fontId="6" fillId="0" borderId="1" xfId="0" applyFont="1" applyBorder="1" applyAlignment="1">
      <alignment horizontal="center" vertical="top"/>
    </xf>
    <xf numFmtId="0" fontId="0" fillId="0" borderId="1" xfId="0" applyBorder="1" applyAlignment="1">
      <alignment horizontal="center" vertical="center"/>
    </xf>
    <xf numFmtId="0" fontId="1" fillId="0" borderId="1" xfId="1" applyBorder="1" applyAlignment="1">
      <alignment horizontal="center" vertical="top" wrapText="1"/>
    </xf>
    <xf numFmtId="1" fontId="1" fillId="0" borderId="1" xfId="1" applyNumberFormat="1" applyBorder="1" applyAlignment="1">
      <alignment horizontal="center" vertical="top" wrapText="1"/>
    </xf>
    <xf numFmtId="0" fontId="1" fillId="0" borderId="1" xfId="1" applyBorder="1" applyAlignment="1">
      <alignment horizontal="center" vertical="center" wrapText="1"/>
    </xf>
    <xf numFmtId="0" fontId="0" fillId="0" borderId="1" xfId="0" applyBorder="1" applyAlignment="1">
      <alignment horizontal="center" vertical="top" wrapText="1"/>
    </xf>
    <xf numFmtId="1" fontId="0" fillId="0" borderId="1" xfId="0" applyNumberFormat="1" applyBorder="1" applyAlignment="1">
      <alignment horizontal="center" vertical="top"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5" borderId="1" xfId="0" applyFill="1" applyBorder="1" applyAlignment="1">
      <alignment horizontal="center" vertical="top"/>
    </xf>
    <xf numFmtId="1" fontId="4" fillId="0" borderId="1" xfId="0" applyNumberFormat="1" applyFont="1" applyBorder="1" applyAlignment="1">
      <alignment horizontal="center" vertical="top"/>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164" fontId="0" fillId="4" borderId="1" xfId="0" applyNumberFormat="1" applyFill="1" applyBorder="1" applyAlignment="1">
      <alignment horizontal="center" vertical="center"/>
    </xf>
    <xf numFmtId="164" fontId="0" fillId="0" borderId="1" xfId="0" applyNumberFormat="1" applyBorder="1" applyAlignment="1">
      <alignment horizontal="center" vertical="top" wrapText="1"/>
    </xf>
    <xf numFmtId="164" fontId="0" fillId="0" borderId="1" xfId="0" applyNumberFormat="1" applyBorder="1" applyAlignment="1">
      <alignment horizontal="center" vertical="top"/>
    </xf>
    <xf numFmtId="164" fontId="8" fillId="0" borderId="1" xfId="0" applyNumberFormat="1" applyFont="1" applyBorder="1" applyAlignment="1">
      <alignment horizontal="center" vertical="top"/>
    </xf>
    <xf numFmtId="164" fontId="8" fillId="0" borderId="1" xfId="0" applyNumberFormat="1" applyFont="1" applyBorder="1" applyAlignment="1">
      <alignment horizontal="center" vertical="top" wrapText="1"/>
    </xf>
    <xf numFmtId="0" fontId="8" fillId="4" borderId="1" xfId="0" applyFont="1" applyFill="1" applyBorder="1" applyAlignment="1">
      <alignment horizontal="center" vertical="center" wrapText="1"/>
    </xf>
    <xf numFmtId="16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9" fontId="0" fillId="0" borderId="1" xfId="2" applyFont="1" applyFill="1" applyBorder="1" applyAlignment="1">
      <alignment horizontal="center" vertical="top"/>
    </xf>
    <xf numFmtId="9" fontId="4" fillId="0" borderId="1" xfId="2" applyFont="1" applyFill="1" applyBorder="1" applyAlignment="1">
      <alignment horizontal="center" vertical="top"/>
    </xf>
    <xf numFmtId="9" fontId="0" fillId="0" borderId="1" xfId="2" applyFont="1" applyFill="1" applyBorder="1" applyAlignment="1">
      <alignment horizontal="center" vertical="top" wrapText="1"/>
    </xf>
    <xf numFmtId="9" fontId="1" fillId="0" borderId="1" xfId="2" applyFill="1" applyBorder="1" applyAlignment="1">
      <alignment horizontal="center" vertical="top" wrapText="1"/>
    </xf>
    <xf numFmtId="9" fontId="0" fillId="0" borderId="1" xfId="2" applyFont="1" applyFill="1" applyBorder="1"/>
    <xf numFmtId="9" fontId="7" fillId="0" borderId="1" xfId="1" applyNumberFormat="1" applyFont="1" applyBorder="1"/>
    <xf numFmtId="9" fontId="0" fillId="4" borderId="1" xfId="2" applyFont="1" applyFill="1" applyBorder="1" applyAlignment="1">
      <alignment horizontal="center" vertical="center"/>
    </xf>
    <xf numFmtId="9" fontId="0" fillId="0" borderId="1" xfId="2" applyFont="1" applyFill="1" applyBorder="1" applyAlignment="1">
      <alignment horizontal="center" vertical="center"/>
    </xf>
    <xf numFmtId="9" fontId="0" fillId="0"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xf>
    <xf numFmtId="0" fontId="0" fillId="6" borderId="1" xfId="0" applyFill="1" applyBorder="1" applyAlignment="1">
      <alignment horizontal="center" vertical="top"/>
    </xf>
    <xf numFmtId="0" fontId="0" fillId="7" borderId="1" xfId="0" applyFill="1" applyBorder="1" applyAlignment="1">
      <alignment horizontal="center" vertical="top"/>
    </xf>
    <xf numFmtId="1" fontId="0" fillId="7" borderId="1" xfId="0" applyNumberFormat="1" applyFill="1" applyBorder="1" applyAlignment="1">
      <alignment horizontal="center" vertical="top"/>
    </xf>
    <xf numFmtId="0" fontId="0" fillId="7" borderId="1" xfId="0" applyFill="1" applyBorder="1"/>
    <xf numFmtId="164" fontId="0" fillId="7" borderId="1" xfId="0" applyNumberFormat="1" applyFill="1" applyBorder="1"/>
    <xf numFmtId="9" fontId="0" fillId="7" borderId="1" xfId="2" applyFont="1" applyFill="1" applyBorder="1"/>
    <xf numFmtId="9" fontId="0" fillId="7" borderId="1" xfId="2" applyFont="1" applyFill="1" applyBorder="1" applyAlignment="1">
      <alignment horizontal="center" vertical="top"/>
    </xf>
    <xf numFmtId="9" fontId="7" fillId="7" borderId="1" xfId="1" applyNumberFormat="1" applyFont="1" applyFill="1" applyBorder="1"/>
    <xf numFmtId="0" fontId="4" fillId="6" borderId="1" xfId="0" applyFont="1" applyFill="1" applyBorder="1" applyAlignment="1">
      <alignment horizontal="center" vertical="top"/>
    </xf>
    <xf numFmtId="0" fontId="4" fillId="7" borderId="1" xfId="0" applyFont="1" applyFill="1" applyBorder="1" applyAlignment="1">
      <alignment horizontal="center" vertical="top"/>
    </xf>
    <xf numFmtId="9" fontId="4" fillId="7" borderId="1" xfId="2" applyFont="1" applyFill="1" applyBorder="1" applyAlignment="1">
      <alignment horizontal="center" vertical="top"/>
    </xf>
    <xf numFmtId="0" fontId="0" fillId="7" borderId="1" xfId="0" applyFill="1" applyBorder="1" applyAlignment="1">
      <alignment horizontal="center" vertical="center" wrapText="1"/>
    </xf>
    <xf numFmtId="1" fontId="4" fillId="7" borderId="1" xfId="0" applyNumberFormat="1" applyFont="1" applyFill="1" applyBorder="1" applyAlignment="1">
      <alignment horizontal="center" vertical="top"/>
    </xf>
    <xf numFmtId="0" fontId="0" fillId="7" borderId="1" xfId="0" applyFill="1" applyBorder="1" applyAlignment="1">
      <alignment horizontal="center" vertical="center"/>
    </xf>
    <xf numFmtId="1" fontId="0" fillId="7" borderId="1" xfId="0" applyNumberFormat="1" applyFill="1" applyBorder="1" applyAlignment="1">
      <alignment horizontal="center" vertical="center"/>
    </xf>
    <xf numFmtId="0" fontId="0" fillId="4" borderId="1" xfId="0" applyFill="1" applyBorder="1" applyAlignment="1">
      <alignment horizontal="center" vertical="top"/>
    </xf>
    <xf numFmtId="1" fontId="0" fillId="4" borderId="1" xfId="0" applyNumberFormat="1" applyFill="1" applyBorder="1" applyAlignment="1">
      <alignment horizontal="center" vertical="top"/>
    </xf>
    <xf numFmtId="0" fontId="0" fillId="4" borderId="1" xfId="0" applyFill="1" applyBorder="1"/>
    <xf numFmtId="0" fontId="0" fillId="4" borderId="1" xfId="0" applyFill="1" applyBorder="1" applyAlignment="1">
      <alignment horizontal="center" vertical="top" wrapText="1"/>
    </xf>
    <xf numFmtId="1" fontId="0" fillId="4" borderId="1" xfId="0" applyNumberFormat="1" applyFill="1" applyBorder="1" applyAlignment="1">
      <alignment horizontal="center" vertical="top" wrapText="1"/>
    </xf>
    <xf numFmtId="0" fontId="5" fillId="4" borderId="1" xfId="0" applyFont="1" applyFill="1" applyBorder="1" applyAlignment="1">
      <alignment horizontal="center" vertical="top"/>
    </xf>
    <xf numFmtId="1" fontId="4" fillId="4" borderId="1" xfId="0" applyNumberFormat="1" applyFont="1" applyFill="1" applyBorder="1" applyAlignment="1">
      <alignment horizontal="center" vertical="top"/>
    </xf>
    <xf numFmtId="164" fontId="0" fillId="4" borderId="1" xfId="0" applyNumberFormat="1" applyFill="1" applyBorder="1"/>
    <xf numFmtId="9" fontId="0" fillId="4" borderId="1" xfId="2" applyFont="1" applyFill="1" applyBorder="1"/>
    <xf numFmtId="9" fontId="0" fillId="4" borderId="1" xfId="2" applyFont="1" applyFill="1" applyBorder="1" applyAlignment="1">
      <alignment horizontal="center" vertical="top"/>
    </xf>
    <xf numFmtId="9" fontId="0" fillId="4" borderId="1" xfId="2" applyFont="1" applyFill="1" applyBorder="1" applyAlignment="1">
      <alignment horizontal="center" vertical="top" wrapText="1"/>
    </xf>
    <xf numFmtId="9" fontId="4" fillId="4" borderId="1" xfId="2" applyFont="1" applyFill="1" applyBorder="1" applyAlignment="1">
      <alignment horizontal="center" vertical="top"/>
    </xf>
    <xf numFmtId="0" fontId="4" fillId="4" borderId="1" xfId="0" applyFont="1" applyFill="1" applyBorder="1" applyAlignment="1">
      <alignment horizontal="center" vertical="top"/>
    </xf>
    <xf numFmtId="0" fontId="6" fillId="4" borderId="1" xfId="0" applyFont="1" applyFill="1" applyBorder="1" applyAlignment="1">
      <alignment horizontal="center" vertical="top"/>
    </xf>
    <xf numFmtId="0" fontId="0" fillId="4" borderId="1" xfId="0" applyFill="1" applyBorder="1" applyAlignment="1">
      <alignment horizontal="center"/>
    </xf>
    <xf numFmtId="1" fontId="0" fillId="4" borderId="1" xfId="0" applyNumberFormat="1" applyFill="1" applyBorder="1" applyAlignment="1">
      <alignment horizontal="center"/>
    </xf>
    <xf numFmtId="0" fontId="0" fillId="7" borderId="1" xfId="0" applyFill="1" applyBorder="1" applyAlignment="1">
      <alignment horizontal="center"/>
    </xf>
    <xf numFmtId="9" fontId="7" fillId="4" borderId="1" xfId="1" applyNumberFormat="1" applyFont="1" applyFill="1" applyBorder="1"/>
    <xf numFmtId="1" fontId="0" fillId="4" borderId="1" xfId="0" applyNumberFormat="1" applyFill="1" applyBorder="1" applyAlignment="1">
      <alignment horizontal="center" vertical="center"/>
    </xf>
    <xf numFmtId="0" fontId="1" fillId="4" borderId="1" xfId="1" applyFill="1" applyBorder="1" applyAlignment="1">
      <alignment horizontal="center" vertical="top" wrapText="1"/>
    </xf>
    <xf numFmtId="9" fontId="1" fillId="4" borderId="1" xfId="2" applyFill="1" applyBorder="1" applyAlignment="1">
      <alignment horizontal="center" vertical="top" wrapText="1"/>
    </xf>
    <xf numFmtId="0" fontId="10" fillId="0" borderId="0" xfId="0" applyFont="1"/>
    <xf numFmtId="0" fontId="8" fillId="5" borderId="1" xfId="0" applyFont="1" applyFill="1" applyBorder="1" applyAlignment="1">
      <alignment horizontal="center" vertical="top"/>
    </xf>
    <xf numFmtId="164" fontId="8" fillId="7" borderId="1" xfId="0" applyNumberFormat="1" applyFont="1" applyFill="1" applyBorder="1"/>
    <xf numFmtId="164" fontId="8" fillId="0" borderId="1" xfId="0" applyNumberFormat="1" applyFont="1" applyBorder="1"/>
    <xf numFmtId="164" fontId="8" fillId="4" borderId="1" xfId="0" applyNumberFormat="1" applyFont="1" applyFill="1" applyBorder="1"/>
    <xf numFmtId="164" fontId="8" fillId="4" borderId="1" xfId="2" applyNumberFormat="1" applyFont="1" applyFill="1" applyBorder="1"/>
    <xf numFmtId="164" fontId="0" fillId="7" borderId="1" xfId="0" applyNumberFormat="1" applyFill="1" applyBorder="1" applyAlignment="1">
      <alignment horizontal="center" vertical="center"/>
    </xf>
    <xf numFmtId="9" fontId="0" fillId="7" borderId="1" xfId="2" applyFont="1" applyFill="1" applyBorder="1" applyAlignment="1">
      <alignment horizontal="center" vertical="center"/>
    </xf>
    <xf numFmtId="164" fontId="7" fillId="7" borderId="1" xfId="0" applyNumberFormat="1" applyFont="1" applyFill="1" applyBorder="1" applyAlignment="1">
      <alignment horizontal="center" vertical="center"/>
    </xf>
    <xf numFmtId="9" fontId="7" fillId="7" borderId="1" xfId="2" applyFont="1" applyFill="1" applyBorder="1" applyAlignment="1">
      <alignment horizontal="center" vertical="center"/>
    </xf>
    <xf numFmtId="9" fontId="0" fillId="0" borderId="0" xfId="2" applyFont="1" applyBorder="1"/>
    <xf numFmtId="9" fontId="0" fillId="0" borderId="1" xfId="2" applyFont="1" applyBorder="1"/>
    <xf numFmtId="9" fontId="0" fillId="0" borderId="1" xfId="2" applyFont="1" applyBorder="1" applyAlignment="1">
      <alignment horizontal="center" vertical="top"/>
    </xf>
    <xf numFmtId="0" fontId="8" fillId="0" borderId="1" xfId="0" applyFont="1" applyBorder="1"/>
    <xf numFmtId="9" fontId="8" fillId="0" borderId="1" xfId="2" applyFont="1" applyBorder="1" applyAlignment="1">
      <alignment horizontal="center" vertical="top"/>
    </xf>
    <xf numFmtId="0" fontId="8" fillId="0" borderId="1" xfId="0" applyFont="1" applyBorder="1" applyAlignment="1">
      <alignment horizontal="center" vertical="top"/>
    </xf>
    <xf numFmtId="0" fontId="10" fillId="7" borderId="1" xfId="0" applyFont="1" applyFill="1" applyBorder="1" applyAlignment="1">
      <alignment horizontal="center" vertical="top"/>
    </xf>
    <xf numFmtId="0" fontId="7" fillId="0" borderId="1" xfId="0" applyFont="1" applyBorder="1" applyAlignment="1">
      <alignment horizontal="center" vertical="distributed" wrapText="1"/>
    </xf>
    <xf numFmtId="164" fontId="14" fillId="4" borderId="1" xfId="0" applyNumberFormat="1" applyFont="1" applyFill="1" applyBorder="1"/>
    <xf numFmtId="0" fontId="0" fillId="0" borderId="1" xfId="0" applyBorder="1" applyAlignment="1">
      <alignment horizont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21" fillId="0" borderId="0" xfId="9" applyAlignment="1">
      <alignment vertical="center"/>
    </xf>
    <xf numFmtId="0" fontId="17" fillId="8" borderId="6"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20" fillId="8" borderId="4" xfId="0" applyFont="1" applyFill="1" applyBorder="1" applyAlignment="1">
      <alignment horizontal="center" vertical="center" wrapText="1"/>
    </xf>
    <xf numFmtId="164" fontId="8" fillId="7" borderId="10" xfId="2" applyNumberFormat="1" applyFont="1" applyFill="1" applyBorder="1"/>
    <xf numFmtId="164" fontId="8" fillId="4" borderId="10" xfId="2" applyNumberFormat="1" applyFont="1" applyFill="1" applyBorder="1"/>
    <xf numFmtId="164" fontId="8" fillId="0" borderId="10" xfId="0" applyNumberFormat="1" applyFont="1" applyBorder="1"/>
    <xf numFmtId="164" fontId="8" fillId="4" borderId="10" xfId="0" applyNumberFormat="1" applyFont="1" applyFill="1" applyBorder="1"/>
    <xf numFmtId="0" fontId="17" fillId="0" borderId="12" xfId="0" applyFont="1" applyBorder="1" applyAlignment="1">
      <alignment horizontal="center" vertical="center" wrapText="1"/>
    </xf>
    <xf numFmtId="0" fontId="11" fillId="0" borderId="12" xfId="0" applyFont="1" applyBorder="1" applyAlignment="1">
      <alignment horizontal="center" vertical="center" wrapText="1"/>
    </xf>
    <xf numFmtId="0" fontId="16" fillId="0" borderId="2" xfId="0" applyFont="1" applyBorder="1" applyAlignment="1">
      <alignment horizontal="center" vertical="center"/>
    </xf>
    <xf numFmtId="0" fontId="0" fillId="0" borderId="2" xfId="0" applyBorder="1"/>
    <xf numFmtId="0" fontId="0" fillId="0" borderId="2" xfId="0" applyBorder="1" applyAlignment="1">
      <alignment wrapText="1"/>
    </xf>
    <xf numFmtId="0" fontId="0" fillId="0" borderId="0" xfId="0" applyAlignment="1">
      <alignment wrapText="1"/>
    </xf>
    <xf numFmtId="0" fontId="11" fillId="0" borderId="4" xfId="0" applyFont="1" applyBorder="1" applyAlignment="1">
      <alignment horizontal="center" vertical="center" wrapText="1"/>
    </xf>
    <xf numFmtId="0" fontId="11" fillId="4" borderId="7" xfId="0" applyFont="1" applyFill="1" applyBorder="1" applyAlignment="1">
      <alignment horizontal="center" vertical="center" wrapText="1"/>
    </xf>
    <xf numFmtId="0" fontId="17" fillId="4" borderId="7" xfId="0" applyFont="1" applyFill="1" applyBorder="1" applyAlignment="1">
      <alignment horizontal="center" vertical="center" wrapText="1"/>
    </xf>
    <xf numFmtId="164" fontId="0" fillId="4" borderId="10" xfId="0" applyNumberFormat="1" applyFill="1" applyBorder="1"/>
    <xf numFmtId="9" fontId="8" fillId="7" borderId="10" xfId="2" applyFont="1" applyFill="1" applyBorder="1"/>
    <xf numFmtId="9" fontId="8" fillId="0" borderId="10" xfId="2" applyFont="1" applyFill="1" applyBorder="1"/>
    <xf numFmtId="9" fontId="8" fillId="4" borderId="10" xfId="2" applyFont="1" applyFill="1" applyBorder="1"/>
    <xf numFmtId="9" fontId="8" fillId="0" borderId="1" xfId="2" applyFont="1" applyFill="1" applyBorder="1"/>
    <xf numFmtId="9" fontId="8" fillId="4" borderId="1" xfId="2" applyFont="1" applyFill="1" applyBorder="1"/>
    <xf numFmtId="9" fontId="8" fillId="7" borderId="1" xfId="2" applyFont="1" applyFill="1" applyBorder="1"/>
    <xf numFmtId="9" fontId="0" fillId="0" borderId="10" xfId="2" applyFont="1" applyBorder="1"/>
    <xf numFmtId="164" fontId="8" fillId="7" borderId="1" xfId="2" applyNumberFormat="1" applyFont="1" applyFill="1" applyBorder="1" applyAlignment="1">
      <alignment horizontal="right"/>
    </xf>
    <xf numFmtId="0" fontId="0" fillId="0" borderId="1" xfId="0" applyBorder="1" applyAlignment="1">
      <alignment horizontal="right" vertical="center"/>
    </xf>
    <xf numFmtId="164" fontId="8" fillId="0" borderId="1" xfId="2" applyNumberFormat="1" applyFont="1" applyFill="1" applyBorder="1" applyAlignment="1">
      <alignment horizontal="right"/>
    </xf>
    <xf numFmtId="164" fontId="0" fillId="0" borderId="1" xfId="0" applyNumberFormat="1" applyBorder="1" applyAlignment="1">
      <alignment horizontal="right"/>
    </xf>
    <xf numFmtId="164" fontId="14" fillId="0" borderId="1" xfId="2" applyNumberFormat="1" applyFont="1" applyFill="1" applyBorder="1" applyAlignment="1">
      <alignment horizontal="right"/>
    </xf>
    <xf numFmtId="0" fontId="0" fillId="7" borderId="1" xfId="0" applyFill="1" applyBorder="1" applyAlignment="1">
      <alignment horizontal="right"/>
    </xf>
    <xf numFmtId="0" fontId="0" fillId="0" borderId="1" xfId="0" applyBorder="1" applyAlignment="1">
      <alignment horizontal="right"/>
    </xf>
    <xf numFmtId="0" fontId="0" fillId="4" borderId="1" xfId="0" applyFill="1" applyBorder="1" applyAlignment="1">
      <alignment horizontal="right" vertical="center"/>
    </xf>
    <xf numFmtId="0" fontId="0" fillId="7" borderId="1" xfId="0" applyFill="1" applyBorder="1" applyAlignment="1">
      <alignment horizontal="right" vertical="center"/>
    </xf>
    <xf numFmtId="0" fontId="0" fillId="0" borderId="0" xfId="0" applyAlignment="1">
      <alignment horizontal="right"/>
    </xf>
    <xf numFmtId="0" fontId="2" fillId="3" borderId="1" xfId="0" applyFont="1" applyFill="1" applyBorder="1" applyAlignment="1">
      <alignment horizontal="center" vertical="center" wrapText="1"/>
    </xf>
    <xf numFmtId="164" fontId="8" fillId="4" borderId="1" xfId="0" applyNumberFormat="1" applyFont="1" applyFill="1" applyBorder="1" applyAlignment="1">
      <alignment horizontal="right"/>
    </xf>
    <xf numFmtId="164" fontId="14" fillId="7" borderId="1" xfId="2" applyNumberFormat="1" applyFont="1" applyFill="1" applyBorder="1" applyAlignment="1">
      <alignment horizontal="right"/>
    </xf>
    <xf numFmtId="0" fontId="16" fillId="0" borderId="1" xfId="0" applyFont="1" applyBorder="1" applyAlignment="1">
      <alignment horizontal="right" vertical="center"/>
    </xf>
    <xf numFmtId="1" fontId="0" fillId="0" borderId="1" xfId="0" applyNumberFormat="1" applyBorder="1" applyAlignment="1">
      <alignment horizontal="center"/>
    </xf>
    <xf numFmtId="1" fontId="8" fillId="0" borderId="1" xfId="0" applyNumberFormat="1" applyFont="1" applyBorder="1" applyAlignment="1">
      <alignment horizontal="center" vertical="top"/>
    </xf>
    <xf numFmtId="0" fontId="8" fillId="0" borderId="0" xfId="0" applyFont="1"/>
    <xf numFmtId="9" fontId="8" fillId="4" borderId="0" xfId="2" applyFont="1" applyFill="1" applyBorder="1"/>
    <xf numFmtId="164" fontId="0" fillId="7" borderId="1" xfId="2" applyNumberFormat="1" applyFont="1" applyFill="1" applyBorder="1" applyAlignment="1">
      <alignment horizontal="right"/>
    </xf>
    <xf numFmtId="10" fontId="0" fillId="0" borderId="0" xfId="0" applyNumberFormat="1"/>
    <xf numFmtId="10" fontId="0" fillId="0" borderId="10" xfId="0" applyNumberFormat="1" applyBorder="1"/>
    <xf numFmtId="0" fontId="16" fillId="3" borderId="1" xfId="0" applyFont="1" applyFill="1" applyBorder="1"/>
    <xf numFmtId="0" fontId="16" fillId="3" borderId="1" xfId="0" applyFont="1" applyFill="1" applyBorder="1" applyAlignment="1">
      <alignment vertical="center" wrapText="1"/>
    </xf>
    <xf numFmtId="10" fontId="16" fillId="3" borderId="10" xfId="0" applyNumberFormat="1" applyFont="1" applyFill="1" applyBorder="1" applyAlignment="1">
      <alignment vertical="center"/>
    </xf>
    <xf numFmtId="0" fontId="16" fillId="3" borderId="1" xfId="0" applyFont="1" applyFill="1" applyBorder="1" applyAlignment="1">
      <alignment wrapText="1"/>
    </xf>
    <xf numFmtId="10" fontId="0" fillId="7" borderId="10" xfId="2" applyNumberFormat="1" applyFont="1" applyFill="1" applyBorder="1"/>
    <xf numFmtId="10" fontId="0" fillId="7" borderId="10" xfId="0" applyNumberFormat="1" applyFill="1" applyBorder="1"/>
    <xf numFmtId="164" fontId="0" fillId="0" borderId="1" xfId="3" applyNumberFormat="1" applyFont="1" applyBorder="1"/>
    <xf numFmtId="164" fontId="0" fillId="0" borderId="0" xfId="0" applyNumberFormat="1"/>
    <xf numFmtId="164" fontId="0" fillId="8" borderId="1" xfId="0" applyNumberFormat="1" applyFill="1" applyBorder="1" applyAlignment="1">
      <alignment horizontal="center" vertical="center"/>
    </xf>
    <xf numFmtId="0" fontId="0" fillId="8" borderId="1" xfId="0" applyFill="1" applyBorder="1" applyAlignment="1">
      <alignment horizontal="center" vertical="center"/>
    </xf>
    <xf numFmtId="9" fontId="8" fillId="7" borderId="11" xfId="2" applyFont="1" applyFill="1" applyBorder="1"/>
    <xf numFmtId="0" fontId="0" fillId="4" borderId="0" xfId="0" applyFill="1"/>
    <xf numFmtId="0" fontId="0" fillId="7" borderId="0" xfId="0" applyFill="1"/>
    <xf numFmtId="0" fontId="0" fillId="0" borderId="10" xfId="0" applyBorder="1"/>
    <xf numFmtId="10" fontId="0" fillId="7" borderId="0" xfId="0" applyNumberFormat="1" applyFill="1"/>
    <xf numFmtId="164" fontId="0" fillId="7" borderId="0" xfId="0" applyNumberFormat="1" applyFill="1"/>
    <xf numFmtId="0" fontId="0" fillId="4" borderId="0" xfId="0" applyFill="1" applyAlignment="1">
      <alignment horizontal="center" vertical="top"/>
    </xf>
    <xf numFmtId="1" fontId="0" fillId="7" borderId="0" xfId="0" applyNumberFormat="1" applyFill="1" applyAlignment="1">
      <alignment horizontal="center" vertical="top"/>
    </xf>
    <xf numFmtId="164" fontId="8" fillId="4" borderId="0" xfId="0" applyNumberFormat="1" applyFont="1" applyFill="1"/>
    <xf numFmtId="0" fontId="17"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5" xfId="0" applyFont="1" applyBorder="1" applyAlignment="1">
      <alignment wrapText="1"/>
    </xf>
    <xf numFmtId="0" fontId="16" fillId="0" borderId="16" xfId="0" applyFont="1" applyBorder="1" applyAlignment="1">
      <alignment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21" fillId="8" borderId="3" xfId="9" applyFill="1" applyBorder="1" applyAlignment="1">
      <alignment horizontal="center" vertical="center" wrapText="1"/>
    </xf>
    <xf numFmtId="0" fontId="21" fillId="8" borderId="4" xfId="9" applyFill="1" applyBorder="1" applyAlignment="1">
      <alignment horizontal="center" vertical="center" wrapText="1"/>
    </xf>
  </cellXfs>
  <cellStyles count="10">
    <cellStyle name="Hyperlink" xfId="9" builtinId="8"/>
    <cellStyle name="Hyperlink 2" xfId="6" xr:uid="{9FA393D1-FB2F-4C8F-9A73-A7EDDA80E0B5}"/>
    <cellStyle name="Normal" xfId="0" builtinId="0"/>
    <cellStyle name="Normal 2" xfId="1" xr:uid="{925E61EE-0A18-46B6-A766-24F3FBAB7D95}"/>
    <cellStyle name="Normal 2 2" xfId="7" xr:uid="{38682CDB-3B44-4691-A772-D6C23743D6F8}"/>
    <cellStyle name="Normal 2 3" xfId="8" xr:uid="{DF8C87E8-A12D-4E42-8A71-6B4216DE70AD}"/>
    <cellStyle name="Normal 2 4" xfId="4" xr:uid="{0C417109-984B-4B18-BF48-445547BC1405}"/>
    <cellStyle name="Normal 5 2" xfId="5" xr:uid="{7468E3F1-1A69-4C35-8936-EEF4505F095F}"/>
    <cellStyle name="Normal 6" xfId="3" xr:uid="{DAB308A6-5AA1-4638-BC1C-D4A585515B3B}"/>
    <cellStyle name="Percent" xfId="2" builtinId="5"/>
  </cellStyles>
  <dxfs count="16">
    <dxf>
      <font>
        <b/>
        <i val="0"/>
      </font>
    </dxf>
    <dxf>
      <font>
        <color rgb="FF9C0006"/>
      </font>
      <fill>
        <patternFill>
          <bgColor rgb="FFFFC7CE"/>
        </patternFill>
      </fill>
    </dxf>
    <dxf>
      <fill>
        <patternFill>
          <bgColor theme="7" tint="0.79998168889431442"/>
        </patternFill>
      </fill>
    </dxf>
    <dxf>
      <font>
        <b/>
        <i val="0"/>
      </font>
    </dxf>
    <dxf>
      <font>
        <b/>
        <i val="0"/>
      </font>
    </dxf>
    <dxf>
      <font>
        <b/>
        <i val="0"/>
      </font>
    </dxf>
    <dxf>
      <font>
        <b/>
        <i val="0"/>
      </font>
    </dxf>
    <dxf>
      <font>
        <b/>
        <i val="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igelbellamy\AppData\Local\Microsoft\Windows\INetCache\Content.Outlook\RG3E2K0A\2023%20TfGM%20CAP%20NO2_v4.xlsx" TargetMode="External"/><Relationship Id="rId1" Type="http://schemas.openxmlformats.org/officeDocument/2006/relationships/externalLinkPath" Target="/Users/nigelbellamy/AppData/Local/Microsoft/Windows/INetCache/Content.Outlook/RG3E2K0A/2023%20TfGM%20CAP%20NO2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AQC_Version Control"/>
      <sheetName val="Survey Changeover Periods"/>
      <sheetName val="Summary"/>
      <sheetName val="Data Capture"/>
      <sheetName val="Notes"/>
      <sheetName val="2024 Criteria"/>
      <sheetName val="2024 Sites Summary"/>
      <sheetName val="Staffs_Result Summary"/>
      <sheetName val="Jan"/>
      <sheetName val="Feb"/>
      <sheetName val="March"/>
      <sheetName val="April"/>
      <sheetName val="May"/>
      <sheetName val="June"/>
      <sheetName val="July"/>
      <sheetName val="August"/>
      <sheetName val="September"/>
      <sheetName val="October"/>
      <sheetName val="November"/>
      <sheetName val="December"/>
      <sheetName val="Sheet1"/>
      <sheetName val="2023 Sites Summary"/>
      <sheetName val="2023 Criteria"/>
      <sheetName val="Sheet2"/>
      <sheetName val="Sheet5"/>
    </sheetNames>
    <sheetDataSet>
      <sheetData sheetId="0"/>
      <sheetData sheetId="1"/>
      <sheetData sheetId="2">
        <row r="3">
          <cell r="C3" t="str">
            <v>Site_IDs</v>
          </cell>
          <cell r="D3" t="str">
            <v>Previous site reference (pre-Oct 2021)</v>
          </cell>
          <cell r="E3" t="str">
            <v>X</v>
          </cell>
          <cell r="F3" t="str">
            <v>Y</v>
          </cell>
          <cell r="G3" t="str">
            <v>Height /m</v>
          </cell>
          <cell r="H3" t="str">
            <v>Dist. from kerb /m</v>
          </cell>
          <cell r="I3" t="str">
            <v>Road name</v>
          </cell>
          <cell r="J3" t="str">
            <v>LA</v>
          </cell>
          <cell r="K3" t="str">
            <v>Single / Triplicate</v>
          </cell>
          <cell r="L3" t="str">
            <v>Collocation</v>
          </cell>
          <cell r="M3" t="str">
            <v>Annual Data Capture, %</v>
          </cell>
          <cell r="N3" t="str">
            <v>Annual Data Capture, %</v>
          </cell>
          <cell r="O3" t="str">
            <v>diff between methods</v>
          </cell>
          <cell r="P3" t="str">
            <v>Annual Data Capture, %</v>
          </cell>
          <cell r="Q3" t="str">
            <v>Raw period mean, µg/m3</v>
          </cell>
          <cell r="R3" t="str">
            <v>Annualised Local Bias adjusted mean, µg/m3</v>
          </cell>
          <cell r="S3" t="str">
            <v>Annualised National bias adjusted mean, µg/m3
(0.86 in 2023) 
(cf. 0.87 in 2022)</v>
          </cell>
          <cell r="T3" t="str">
            <v>Notes</v>
          </cell>
          <cell r="U3" t="str">
            <v>Commissioned</v>
          </cell>
          <cell r="V3" t="str">
            <v>Decommissioned</v>
          </cell>
          <cell r="W3" t="str">
            <v>Site Compliant?</v>
          </cell>
        </row>
        <row r="4">
          <cell r="C4" t="str">
            <v>CAP_BOLT_001</v>
          </cell>
          <cell r="D4" t="str">
            <v>Bolton 1-1</v>
          </cell>
          <cell r="E4">
            <v>373078.18</v>
          </cell>
          <cell r="F4">
            <v>407332.18</v>
          </cell>
          <cell r="G4">
            <v>1.7</v>
          </cell>
          <cell r="H4">
            <v>2.5</v>
          </cell>
          <cell r="I4" t="str">
            <v>A666 (St Peters Way)</v>
          </cell>
          <cell r="J4" t="str">
            <v>Bolton</v>
          </cell>
          <cell r="K4" t="str">
            <v>Triplicate</v>
          </cell>
          <cell r="L4" t="str">
            <v>No</v>
          </cell>
          <cell r="M4">
            <v>90.93702435312025</v>
          </cell>
          <cell r="N4">
            <v>90.93702435312025</v>
          </cell>
          <cell r="O4">
            <v>0.72964231354640674</v>
          </cell>
          <cell r="P4">
            <v>91.666666666666657</v>
          </cell>
          <cell r="Q4">
            <v>45.173737373737367</v>
          </cell>
          <cell r="R4">
            <v>37.331121212121211</v>
          </cell>
          <cell r="S4">
            <v>39.152151515151516</v>
          </cell>
          <cell r="T4" t="str">
            <v xml:space="preserve">(Apr:1 of 3 Missing), (Jun:3 of 3 Missing Spiderwebs in all 3 tubes ), (Aug: Nettles and brambles making it v difficult to access site. V overgrown (easy to trip over, etc)), (Sep:1 of 3 Missing ), </v>
          </cell>
          <cell r="U4">
            <v>43112</v>
          </cell>
          <cell r="V4" t="str">
            <v>na</v>
          </cell>
          <cell r="W4" t="str">
            <v>YES</v>
          </cell>
        </row>
        <row r="5">
          <cell r="C5" t="str">
            <v>CAP_BOLT_006</v>
          </cell>
          <cell r="D5" t="str">
            <v>BLT-A1</v>
          </cell>
          <cell r="E5">
            <v>371833.45</v>
          </cell>
          <cell r="F5">
            <v>408712.93</v>
          </cell>
          <cell r="G5">
            <v>2</v>
          </cell>
          <cell r="H5">
            <v>2.8</v>
          </cell>
          <cell r="I5" t="str">
            <v>A579 (Trinity Street)</v>
          </cell>
          <cell r="J5" t="str">
            <v>Bolton</v>
          </cell>
          <cell r="K5" t="str">
            <v>Single</v>
          </cell>
          <cell r="L5" t="str">
            <v>No</v>
          </cell>
          <cell r="M5">
            <v>90.871765601217675</v>
          </cell>
          <cell r="N5">
            <v>90.871765601217675</v>
          </cell>
          <cell r="O5">
            <v>-7.5384322678843318</v>
          </cell>
          <cell r="P5">
            <v>83.333333333333343</v>
          </cell>
          <cell r="Q5">
            <v>34.99</v>
          </cell>
          <cell r="R5">
            <v>28.691799999999994</v>
          </cell>
          <cell r="S5">
            <v>30.091399999999997</v>
          </cell>
          <cell r="T5" t="str">
            <v xml:space="preserve">(Mar:1 of 1 Missing), </v>
          </cell>
          <cell r="U5">
            <v>43633</v>
          </cell>
          <cell r="V5" t="str">
            <v>na</v>
          </cell>
          <cell r="W5" t="str">
            <v>YES</v>
          </cell>
        </row>
        <row r="6">
          <cell r="C6" t="str">
            <v>CAP_BOLT_010</v>
          </cell>
          <cell r="D6" t="str">
            <v>BLT-A5</v>
          </cell>
          <cell r="E6">
            <v>371428.68</v>
          </cell>
          <cell r="F6">
            <v>409659.86</v>
          </cell>
          <cell r="G6">
            <v>2</v>
          </cell>
          <cell r="H6" t="str">
            <v>2.2 </v>
          </cell>
          <cell r="I6" t="str">
            <v>A673 (Topp Way)</v>
          </cell>
          <cell r="J6" t="str">
            <v>Bolton</v>
          </cell>
          <cell r="K6" t="str">
            <v>Single</v>
          </cell>
          <cell r="L6" t="str">
            <v>No</v>
          </cell>
          <cell r="M6">
            <v>99.711757990867582</v>
          </cell>
          <cell r="N6">
            <v>99.711757990867582</v>
          </cell>
          <cell r="O6">
            <v>0.28824200913241782</v>
          </cell>
          <cell r="P6">
            <v>100</v>
          </cell>
          <cell r="Q6">
            <v>36.61666666666666</v>
          </cell>
          <cell r="R6">
            <v>30.025666666666666</v>
          </cell>
          <cell r="S6">
            <v>31.490333333333332</v>
          </cell>
          <cell r="T6" t="str">
            <v/>
          </cell>
          <cell r="U6">
            <v>43633</v>
          </cell>
          <cell r="V6" t="str">
            <v>na</v>
          </cell>
          <cell r="W6" t="str">
            <v>YES</v>
          </cell>
        </row>
        <row r="7">
          <cell r="C7" t="str">
            <v>CAP_BOLT_011</v>
          </cell>
          <cell r="D7" t="str">
            <v>BLT-A6</v>
          </cell>
          <cell r="E7">
            <v>371746.78</v>
          </cell>
          <cell r="F7">
            <v>409768.95</v>
          </cell>
          <cell r="G7">
            <v>2</v>
          </cell>
          <cell r="H7" t="str">
            <v>1.9 </v>
          </cell>
          <cell r="I7" t="str">
            <v>A673 (Topp Way)</v>
          </cell>
          <cell r="J7" t="str">
            <v>Bolton</v>
          </cell>
          <cell r="K7" t="str">
            <v>Triplicate</v>
          </cell>
          <cell r="L7" t="str">
            <v>No</v>
          </cell>
          <cell r="M7">
            <v>99.540525114155272</v>
          </cell>
          <cell r="N7">
            <v>99.540525114155272</v>
          </cell>
          <cell r="O7">
            <v>0.45947488584472751</v>
          </cell>
          <cell r="P7">
            <v>100</v>
          </cell>
          <cell r="Q7">
            <v>36.772474747474746</v>
          </cell>
          <cell r="R7">
            <v>29.725000000000005</v>
          </cell>
          <cell r="S7">
            <v>31.175000000000004</v>
          </cell>
          <cell r="T7" t="str">
            <v xml:space="preserve">(Mar:1 of 3 Missing), (Aug:2 of 3 Missing ), (Dec:1 of 3 Missing ), </v>
          </cell>
          <cell r="U7">
            <v>43663</v>
          </cell>
          <cell r="V7" t="str">
            <v>na</v>
          </cell>
          <cell r="W7" t="str">
            <v>YES</v>
          </cell>
        </row>
        <row r="8">
          <cell r="C8" t="str">
            <v>CAP_BOLT_013</v>
          </cell>
          <cell r="D8" t="str">
            <v>BLT-B2</v>
          </cell>
          <cell r="E8">
            <v>374639.06</v>
          </cell>
          <cell r="F8">
            <v>405172.24</v>
          </cell>
          <cell r="G8">
            <v>2</v>
          </cell>
          <cell r="H8">
            <v>2</v>
          </cell>
          <cell r="I8" t="str">
            <v>A666 (Bolton Road)</v>
          </cell>
          <cell r="J8" t="str">
            <v>Bolton</v>
          </cell>
          <cell r="K8" t="str">
            <v>Triplicate</v>
          </cell>
          <cell r="L8" t="str">
            <v>No</v>
          </cell>
          <cell r="M8">
            <v>99.978500761035022</v>
          </cell>
          <cell r="N8">
            <v>99.978500761035008</v>
          </cell>
          <cell r="O8">
            <v>2.1499238964992173E-2</v>
          </cell>
          <cell r="P8">
            <v>100</v>
          </cell>
          <cell r="Q8">
            <v>49.461111111111109</v>
          </cell>
          <cell r="R8">
            <v>40.55811111111111</v>
          </cell>
          <cell r="S8">
            <v>42.536555555555552</v>
          </cell>
          <cell r="T8" t="str">
            <v/>
          </cell>
          <cell r="U8">
            <v>43633</v>
          </cell>
          <cell r="V8" t="str">
            <v>na</v>
          </cell>
          <cell r="W8" t="str">
            <v>YES</v>
          </cell>
        </row>
        <row r="9">
          <cell r="C9" t="str">
            <v>CAP_BOLT_014</v>
          </cell>
          <cell r="D9" t="str">
            <v>BLT-B3</v>
          </cell>
          <cell r="E9">
            <v>374345.28</v>
          </cell>
          <cell r="F9">
            <v>405361.27</v>
          </cell>
          <cell r="G9">
            <v>2</v>
          </cell>
          <cell r="H9" t="str">
            <v>1.7 </v>
          </cell>
          <cell r="I9" t="str">
            <v>A6053 (Bolton Road)</v>
          </cell>
          <cell r="J9" t="str">
            <v>Bolton</v>
          </cell>
          <cell r="K9" t="str">
            <v>Single</v>
          </cell>
          <cell r="L9" t="str">
            <v>No</v>
          </cell>
          <cell r="M9">
            <v>84.095700152207002</v>
          </cell>
          <cell r="N9">
            <v>84.095700152207002</v>
          </cell>
          <cell r="O9">
            <v>-0.76236681887365876</v>
          </cell>
          <cell r="P9">
            <v>83.333333333333343</v>
          </cell>
          <cell r="Q9">
            <v>44.52</v>
          </cell>
          <cell r="R9">
            <v>36.506399999999992</v>
          </cell>
          <cell r="S9">
            <v>38.287199999999999</v>
          </cell>
          <cell r="T9" t="str">
            <v xml:space="preserve">(May:1 of 1 Missing), (Sep:1 of 1 Missing ), </v>
          </cell>
          <cell r="U9">
            <v>43633</v>
          </cell>
          <cell r="V9" t="str">
            <v>na</v>
          </cell>
          <cell r="W9" t="str">
            <v>YES</v>
          </cell>
        </row>
        <row r="10">
          <cell r="C10" t="str">
            <v>CAP_BOLT_017</v>
          </cell>
          <cell r="D10" t="str">
            <v>n/a</v>
          </cell>
          <cell r="E10">
            <v>371180.13099999999</v>
          </cell>
          <cell r="F10">
            <v>409531.70199999999</v>
          </cell>
          <cell r="G10">
            <v>2.2000000000000002</v>
          </cell>
          <cell r="H10">
            <v>1</v>
          </cell>
          <cell r="I10" t="str">
            <v>St Georges Rd</v>
          </cell>
          <cell r="J10" t="str">
            <v>Bolton</v>
          </cell>
          <cell r="K10" t="str">
            <v>Triplicate</v>
          </cell>
          <cell r="L10" t="str">
            <v>No</v>
          </cell>
          <cell r="M10">
            <v>99.712899543378981</v>
          </cell>
          <cell r="N10">
            <v>99.712899543378981</v>
          </cell>
          <cell r="O10">
            <v>0.28710045662101891</v>
          </cell>
          <cell r="P10">
            <v>100</v>
          </cell>
          <cell r="Q10">
            <v>39.822424242424241</v>
          </cell>
          <cell r="R10">
            <v>32.47313888888889</v>
          </cell>
          <cell r="S10">
            <v>34.057194444444448</v>
          </cell>
          <cell r="T10" t="str">
            <v xml:space="preserve">(May:2 of 3 Missing), (Jun:1 of 3 Missing ), </v>
          </cell>
          <cell r="U10">
            <v>44470</v>
          </cell>
          <cell r="V10" t="str">
            <v>na</v>
          </cell>
          <cell r="W10" t="str">
            <v>YES</v>
          </cell>
        </row>
        <row r="11">
          <cell r="C11" t="str">
            <v>CAP_BOLT_019</v>
          </cell>
          <cell r="D11" t="str">
            <v>n/a</v>
          </cell>
          <cell r="E11">
            <v>371187.68349999998</v>
          </cell>
          <cell r="F11">
            <v>409507.76890000002</v>
          </cell>
          <cell r="G11">
            <v>2.2999999999999994</v>
          </cell>
          <cell r="H11">
            <v>2</v>
          </cell>
          <cell r="I11" t="str">
            <v>St Georges Rd</v>
          </cell>
          <cell r="J11" t="str">
            <v>Bolton</v>
          </cell>
          <cell r="K11" t="str">
            <v>Triplicate</v>
          </cell>
          <cell r="L11" t="str">
            <v>No</v>
          </cell>
          <cell r="M11">
            <v>90.873477929984787</v>
          </cell>
          <cell r="N11">
            <v>90.873477929984787</v>
          </cell>
          <cell r="O11">
            <v>0.79318873668186995</v>
          </cell>
          <cell r="P11">
            <v>91.666666666666657</v>
          </cell>
          <cell r="Q11">
            <v>47.948484848484846</v>
          </cell>
          <cell r="R11">
            <v>39.317757575757575</v>
          </cell>
          <cell r="S11">
            <v>41.235696969696974</v>
          </cell>
          <cell r="T11" t="str">
            <v xml:space="preserve">(Mar:3 of 3 Missing), </v>
          </cell>
          <cell r="U11">
            <v>44470</v>
          </cell>
          <cell r="V11" t="str">
            <v>na</v>
          </cell>
          <cell r="W11" t="str">
            <v>YES</v>
          </cell>
        </row>
        <row r="12">
          <cell r="C12" t="str">
            <v>CAP_BOLT_026</v>
          </cell>
          <cell r="D12" t="str">
            <v>n/a</v>
          </cell>
          <cell r="E12">
            <v>374713.40350000001</v>
          </cell>
          <cell r="F12">
            <v>405152.82549999998</v>
          </cell>
          <cell r="G12">
            <v>2.3099999999999996</v>
          </cell>
          <cell r="H12">
            <v>1.2599999999999998</v>
          </cell>
          <cell r="I12" t="str">
            <v>A666 Bolton Rd</v>
          </cell>
          <cell r="J12" t="str">
            <v>Bolton</v>
          </cell>
          <cell r="K12" t="str">
            <v>Triplicate</v>
          </cell>
          <cell r="L12" t="str">
            <v>No</v>
          </cell>
          <cell r="M12">
            <v>92.030251141552526</v>
          </cell>
          <cell r="N12">
            <v>92.030251141552526</v>
          </cell>
          <cell r="O12">
            <v>-0.36358447488586876</v>
          </cell>
          <cell r="P12">
            <v>91.666666666666657</v>
          </cell>
          <cell r="Q12">
            <v>39.846969696969701</v>
          </cell>
          <cell r="R12">
            <v>32.675757575757579</v>
          </cell>
          <cell r="S12">
            <v>34.26969696969698</v>
          </cell>
          <cell r="T12" t="str">
            <v xml:space="preserve">(May:3 of 3 Missing), (Sep:1 of 3 Missing ), </v>
          </cell>
          <cell r="U12">
            <v>44470</v>
          </cell>
          <cell r="V12" t="str">
            <v>na</v>
          </cell>
          <cell r="W12" t="str">
            <v>YES</v>
          </cell>
        </row>
        <row r="13">
          <cell r="C13" t="str">
            <v>CAP_BOLT_027</v>
          </cell>
          <cell r="D13" t="str">
            <v>n/a</v>
          </cell>
          <cell r="E13">
            <v>374679.91210000002</v>
          </cell>
          <cell r="F13">
            <v>405171.07020000002</v>
          </cell>
          <cell r="G13">
            <v>2.34</v>
          </cell>
          <cell r="H13">
            <v>1.74</v>
          </cell>
          <cell r="I13" t="str">
            <v>A666 Bolton Rd</v>
          </cell>
          <cell r="J13" t="str">
            <v>Bolton</v>
          </cell>
          <cell r="K13" t="str">
            <v>Triplicate</v>
          </cell>
          <cell r="L13" t="str">
            <v>No</v>
          </cell>
          <cell r="M13">
            <v>90.936453576864508</v>
          </cell>
          <cell r="N13">
            <v>90.936453576864523</v>
          </cell>
          <cell r="O13">
            <v>0.73021308980213462</v>
          </cell>
          <cell r="P13">
            <v>91.666666666666657</v>
          </cell>
          <cell r="Q13">
            <v>36.087272727272726</v>
          </cell>
          <cell r="R13">
            <v>29.411909090909088</v>
          </cell>
          <cell r="S13">
            <v>30.846636363636364</v>
          </cell>
          <cell r="T13" t="str">
            <v xml:space="preserve">(Jun:3 of 3 Missing ), (Aug:1 of 3 Missing ), </v>
          </cell>
          <cell r="U13">
            <v>44470</v>
          </cell>
          <cell r="V13" t="str">
            <v>na</v>
          </cell>
          <cell r="W13" t="str">
            <v>YES</v>
          </cell>
        </row>
        <row r="14">
          <cell r="C14" t="str">
            <v>CAP_BOLT_029</v>
          </cell>
          <cell r="D14" t="str">
            <v>n/a</v>
          </cell>
          <cell r="E14">
            <v>371708.56</v>
          </cell>
          <cell r="F14">
            <v>408686.35</v>
          </cell>
          <cell r="G14">
            <v>2.0699999999999994</v>
          </cell>
          <cell r="H14">
            <v>1.72</v>
          </cell>
          <cell r="I14" t="str">
            <v>A579</v>
          </cell>
          <cell r="J14" t="str">
            <v>Bolton</v>
          </cell>
          <cell r="K14" t="str">
            <v>Triplicate</v>
          </cell>
          <cell r="L14" t="str">
            <v>No</v>
          </cell>
          <cell r="M14">
            <v>99.713470319634709</v>
          </cell>
          <cell r="N14">
            <v>99.713470319634695</v>
          </cell>
          <cell r="O14">
            <v>0.28652968036530524</v>
          </cell>
          <cell r="P14">
            <v>100</v>
          </cell>
          <cell r="Q14">
            <v>31.936111111111114</v>
          </cell>
          <cell r="R14">
            <v>26.332249999999995</v>
          </cell>
          <cell r="S14">
            <v>27.616749999999996</v>
          </cell>
          <cell r="T14" t="str">
            <v xml:space="preserve">(Oct:1 of 3 Missing), </v>
          </cell>
          <cell r="U14">
            <v>44470</v>
          </cell>
          <cell r="V14" t="str">
            <v>na</v>
          </cell>
          <cell r="W14" t="str">
            <v>YES</v>
          </cell>
        </row>
        <row r="15">
          <cell r="C15" t="str">
            <v>CAP_BOLT_030</v>
          </cell>
          <cell r="D15" t="str">
            <v>n/a</v>
          </cell>
          <cell r="E15">
            <v>371681.17359999998</v>
          </cell>
          <cell r="F15">
            <v>408707.73920000001</v>
          </cell>
          <cell r="G15">
            <v>2.0399999999999996</v>
          </cell>
          <cell r="H15">
            <v>2.65</v>
          </cell>
          <cell r="I15" t="str">
            <v>A579</v>
          </cell>
          <cell r="J15" t="str">
            <v>Bolton</v>
          </cell>
          <cell r="K15" t="str">
            <v>Triplicate</v>
          </cell>
          <cell r="L15" t="str">
            <v>No</v>
          </cell>
          <cell r="M15">
            <v>99.711187214611883</v>
          </cell>
          <cell r="N15">
            <v>99.711187214611883</v>
          </cell>
          <cell r="O15">
            <v>0.28881278538811728</v>
          </cell>
          <cell r="P15">
            <v>100</v>
          </cell>
          <cell r="Q15">
            <v>31.78863636363636</v>
          </cell>
          <cell r="R15">
            <v>26.007666666666665</v>
          </cell>
          <cell r="S15">
            <v>27.27633333333333</v>
          </cell>
          <cell r="T15" t="str">
            <v xml:space="preserve">(Dec:1 of 3 Missing ), </v>
          </cell>
          <cell r="U15">
            <v>44470</v>
          </cell>
          <cell r="V15" t="str">
            <v>na</v>
          </cell>
          <cell r="W15" t="str">
            <v>YES</v>
          </cell>
        </row>
        <row r="16">
          <cell r="C16" t="str">
            <v>CAP_BOLT_031</v>
          </cell>
          <cell r="D16" t="str">
            <v>n/a</v>
          </cell>
          <cell r="E16">
            <v>371639.97489999997</v>
          </cell>
          <cell r="F16">
            <v>408708.815</v>
          </cell>
          <cell r="G16">
            <v>2.2200000000000002</v>
          </cell>
          <cell r="H16">
            <v>2.65</v>
          </cell>
          <cell r="I16" t="str">
            <v>A579</v>
          </cell>
          <cell r="J16" t="str">
            <v>Bolton</v>
          </cell>
          <cell r="K16" t="str">
            <v>Triplicate</v>
          </cell>
          <cell r="L16" t="str">
            <v>No</v>
          </cell>
          <cell r="M16">
            <v>99.711377473363754</v>
          </cell>
          <cell r="N16">
            <v>99.711377473363754</v>
          </cell>
          <cell r="O16">
            <v>0.28862252663624588</v>
          </cell>
          <cell r="P16">
            <v>100</v>
          </cell>
          <cell r="Q16">
            <v>32.350252525252529</v>
          </cell>
          <cell r="R16">
            <v>26.342499999999998</v>
          </cell>
          <cell r="S16">
            <v>27.627500000000001</v>
          </cell>
          <cell r="T16" t="str">
            <v xml:space="preserve">(Jun:1 of 3 Missing ), </v>
          </cell>
          <cell r="U16">
            <v>44470</v>
          </cell>
          <cell r="V16" t="str">
            <v>na</v>
          </cell>
          <cell r="W16" t="str">
            <v>YES</v>
          </cell>
        </row>
        <row r="17">
          <cell r="C17" t="str">
            <v>CAP_BOLT_032</v>
          </cell>
          <cell r="D17" t="str">
            <v>n/a</v>
          </cell>
          <cell r="E17">
            <v>371916.13059999997</v>
          </cell>
          <cell r="F17">
            <v>408994.40029999998</v>
          </cell>
          <cell r="G17">
            <v>2.3499999999999996</v>
          </cell>
          <cell r="H17">
            <v>0.7</v>
          </cell>
          <cell r="I17" t="str">
            <v>A575</v>
          </cell>
          <cell r="J17" t="str">
            <v>Bolton</v>
          </cell>
          <cell r="K17" t="str">
            <v>Triplicate</v>
          </cell>
          <cell r="L17" t="str">
            <v>No</v>
          </cell>
          <cell r="M17">
            <v>99.703576864535762</v>
          </cell>
          <cell r="N17">
            <v>99.703576864535762</v>
          </cell>
          <cell r="O17">
            <v>0.29642313546423793</v>
          </cell>
          <cell r="P17">
            <v>100</v>
          </cell>
          <cell r="Q17">
            <v>37.419444444444444</v>
          </cell>
          <cell r="R17">
            <v>30.683944444444442</v>
          </cell>
          <cell r="S17">
            <v>32.180722222222222</v>
          </cell>
          <cell r="T17" t="str">
            <v/>
          </cell>
          <cell r="U17">
            <v>44470</v>
          </cell>
          <cell r="V17" t="str">
            <v>na</v>
          </cell>
          <cell r="W17" t="str">
            <v>YES</v>
          </cell>
        </row>
        <row r="18">
          <cell r="C18" t="str">
            <v>CAP_BOLT_033</v>
          </cell>
          <cell r="D18" t="str">
            <v>n/a</v>
          </cell>
          <cell r="E18">
            <v>371928.85</v>
          </cell>
          <cell r="F18">
            <v>408955.27</v>
          </cell>
          <cell r="G18">
            <v>2.2000000000000002</v>
          </cell>
          <cell r="H18">
            <v>1.2</v>
          </cell>
          <cell r="I18" t="str">
            <v>A575</v>
          </cell>
          <cell r="J18" t="str">
            <v>Bolton</v>
          </cell>
          <cell r="K18" t="str">
            <v>Triplicate</v>
          </cell>
          <cell r="L18" t="str">
            <v>No</v>
          </cell>
          <cell r="M18">
            <v>99.702815829528163</v>
          </cell>
          <cell r="N18">
            <v>99.702815829528163</v>
          </cell>
          <cell r="O18">
            <v>0.29718417047183721</v>
          </cell>
          <cell r="P18">
            <v>100</v>
          </cell>
          <cell r="Q18">
            <v>32.948232323232325</v>
          </cell>
          <cell r="R18">
            <v>26.943833333333327</v>
          </cell>
          <cell r="S18">
            <v>28.258166666666661</v>
          </cell>
          <cell r="T18" t="str">
            <v xml:space="preserve">(Aug:1 of 3 Missing ), </v>
          </cell>
          <cell r="U18">
            <v>44470</v>
          </cell>
          <cell r="V18" t="str">
            <v>na</v>
          </cell>
          <cell r="W18" t="str">
            <v>YES</v>
          </cell>
        </row>
        <row r="19">
          <cell r="C19" t="str">
            <v>CAP_BOLT_034</v>
          </cell>
          <cell r="D19" t="str">
            <v>n/a</v>
          </cell>
          <cell r="E19">
            <v>371930.22220000002</v>
          </cell>
          <cell r="F19">
            <v>408917.6986</v>
          </cell>
          <cell r="G19">
            <v>2.2799999999999994</v>
          </cell>
          <cell r="H19">
            <v>1.8299999999999998</v>
          </cell>
          <cell r="I19" t="str">
            <v>A575</v>
          </cell>
          <cell r="J19" t="str">
            <v>Bolton</v>
          </cell>
          <cell r="K19" t="str">
            <v>Triplicate</v>
          </cell>
          <cell r="L19" t="str">
            <v>No</v>
          </cell>
          <cell r="M19">
            <v>42.376331811263327</v>
          </cell>
          <cell r="N19">
            <v>42.376331811263327</v>
          </cell>
          <cell r="O19">
            <v>-0.70966514459665575</v>
          </cell>
          <cell r="P19">
            <v>41.666666666666671</v>
          </cell>
          <cell r="Q19">
            <v>34.18055555555555</v>
          </cell>
          <cell r="R19">
            <v>25.758769842811436</v>
          </cell>
          <cell r="S19">
            <v>27.015295200997361</v>
          </cell>
          <cell r="T19" t="str">
            <v xml:space="preserve">(Jan:3 of 3 Missing), (Feb:3 of 3 Missing), (Mar:2 of 3 Missing), (Apr:3 of 3 Missing), (May:3 of 3 Missing ), (Jun:3 of 3 Missing ), (Aug:3 of 3 Missing ), (Sep:3 of 3 Missing ), (Oct:1 of 3 Missing ), </v>
          </cell>
          <cell r="U19">
            <v>44470</v>
          </cell>
          <cell r="V19" t="str">
            <v>na</v>
          </cell>
          <cell r="W19" t="str">
            <v>YES</v>
          </cell>
        </row>
        <row r="20">
          <cell r="C20" t="str">
            <v>CAP_BOLT_035</v>
          </cell>
          <cell r="D20" t="str">
            <v>n/a</v>
          </cell>
          <cell r="E20">
            <v>371972.41230000003</v>
          </cell>
          <cell r="F20">
            <v>408822.51750000002</v>
          </cell>
          <cell r="G20">
            <v>2.3199999999999994</v>
          </cell>
          <cell r="H20">
            <v>2.8</v>
          </cell>
          <cell r="I20" t="str">
            <v>A575</v>
          </cell>
          <cell r="J20" t="str">
            <v>Bolton</v>
          </cell>
          <cell r="K20" t="str">
            <v>Triplicate</v>
          </cell>
          <cell r="L20" t="str">
            <v>No</v>
          </cell>
          <cell r="M20">
            <v>75.433980213089797</v>
          </cell>
          <cell r="N20">
            <v>75.433980213089797</v>
          </cell>
          <cell r="O20">
            <v>-0.43398021308979651</v>
          </cell>
          <cell r="P20">
            <v>75</v>
          </cell>
          <cell r="Q20">
            <v>36.325925925925922</v>
          </cell>
          <cell r="R20">
            <v>29.787259259259262</v>
          </cell>
          <cell r="S20">
            <v>31.2402962962963</v>
          </cell>
          <cell r="T20" t="str">
            <v>(Jan:3 of 3 Missing), (May:3 of 3 Missing), (Jul:3 of 3 Missing , )</v>
          </cell>
          <cell r="U20">
            <v>44470</v>
          </cell>
          <cell r="V20" t="str">
            <v>na</v>
          </cell>
          <cell r="W20" t="str">
            <v>YES</v>
          </cell>
        </row>
        <row r="21">
          <cell r="C21" t="str">
            <v>CAP_BOLT_036</v>
          </cell>
          <cell r="D21" t="str">
            <v>n/a</v>
          </cell>
          <cell r="E21">
            <v>371986.79920000001</v>
          </cell>
          <cell r="F21">
            <v>408830.74459999998</v>
          </cell>
          <cell r="G21">
            <v>2.2799999999999994</v>
          </cell>
          <cell r="H21">
            <v>1.5</v>
          </cell>
          <cell r="I21" t="str">
            <v>A575</v>
          </cell>
          <cell r="J21" t="str">
            <v>Bolton</v>
          </cell>
          <cell r="K21" t="str">
            <v>Triplicate</v>
          </cell>
          <cell r="L21" t="str">
            <v>No</v>
          </cell>
          <cell r="M21">
            <v>99.677701674277003</v>
          </cell>
          <cell r="N21">
            <v>99.677701674277017</v>
          </cell>
          <cell r="O21">
            <v>0.32229832572298278</v>
          </cell>
          <cell r="P21">
            <v>100</v>
          </cell>
          <cell r="Q21">
            <v>30.863636363636363</v>
          </cell>
          <cell r="R21">
            <v>25.423416666666665</v>
          </cell>
          <cell r="S21">
            <v>26.663583333333332</v>
          </cell>
          <cell r="T21" t="str">
            <v xml:space="preserve">(Jan:1 of 3 Missing), </v>
          </cell>
          <cell r="U21">
            <v>44470</v>
          </cell>
          <cell r="V21" t="str">
            <v>na</v>
          </cell>
          <cell r="W21" t="str">
            <v>YES</v>
          </cell>
        </row>
        <row r="22">
          <cell r="C22" t="str">
            <v>CAP_BOLT_037</v>
          </cell>
          <cell r="D22" t="str">
            <v>n/a</v>
          </cell>
          <cell r="E22">
            <v>372372.62563348003</v>
          </cell>
          <cell r="F22">
            <v>408943.725213709</v>
          </cell>
          <cell r="G22">
            <v>2.04</v>
          </cell>
          <cell r="H22">
            <v>2.1</v>
          </cell>
          <cell r="I22" t="str">
            <v>A579</v>
          </cell>
          <cell r="J22" t="str">
            <v>Bolton</v>
          </cell>
          <cell r="K22" t="str">
            <v>Triplicate</v>
          </cell>
          <cell r="L22" t="str">
            <v>No</v>
          </cell>
          <cell r="M22">
            <v>99.722792998477914</v>
          </cell>
          <cell r="N22">
            <v>99.722792998477914</v>
          </cell>
          <cell r="O22">
            <v>0.27720700152208622</v>
          </cell>
          <cell r="P22">
            <v>100</v>
          </cell>
          <cell r="Q22">
            <v>46.163888888888891</v>
          </cell>
          <cell r="R22">
            <v>37.854388888888884</v>
          </cell>
          <cell r="S22">
            <v>39.700944444444438</v>
          </cell>
          <cell r="T22" t="str">
            <v/>
          </cell>
          <cell r="U22">
            <v>44713</v>
          </cell>
          <cell r="V22" t="str">
            <v>na</v>
          </cell>
          <cell r="W22" t="str">
            <v>YES</v>
          </cell>
        </row>
        <row r="23">
          <cell r="C23" t="str">
            <v>CAP_BURY_001</v>
          </cell>
          <cell r="D23" t="str">
            <v>BUR-A1</v>
          </cell>
          <cell r="E23">
            <v>381138.24</v>
          </cell>
          <cell r="F23">
            <v>404193.75</v>
          </cell>
          <cell r="G23" t="str">
            <v>2.0</v>
          </cell>
          <cell r="H23" t="str">
            <v>0.7 </v>
          </cell>
          <cell r="I23" t="str">
            <v>A56 (Bury New Road)</v>
          </cell>
          <cell r="J23" t="str">
            <v>Bury</v>
          </cell>
          <cell r="K23" t="str">
            <v>Triplicate</v>
          </cell>
          <cell r="L23" t="str">
            <v>No</v>
          </cell>
          <cell r="M23">
            <v>99.984398782343987</v>
          </cell>
          <cell r="N23">
            <v>99.984398782343987</v>
          </cell>
          <cell r="O23">
            <v>-8.3177321156773303</v>
          </cell>
          <cell r="P23">
            <v>91.666666666666657</v>
          </cell>
          <cell r="Q23">
            <v>38.013030303030312</v>
          </cell>
          <cell r="R23">
            <v>30.998484848484846</v>
          </cell>
          <cell r="S23">
            <v>32.510606060606058</v>
          </cell>
          <cell r="T23" t="str">
            <v xml:space="preserve">(Jun:1 of 3 Missing ), </v>
          </cell>
          <cell r="U23">
            <v>43633</v>
          </cell>
          <cell r="V23" t="str">
            <v>na</v>
          </cell>
          <cell r="W23" t="str">
            <v>YES</v>
          </cell>
        </row>
        <row r="24">
          <cell r="C24" t="str">
            <v>CAP_BURY_002</v>
          </cell>
          <cell r="D24" t="str">
            <v>BUR-A3</v>
          </cell>
          <cell r="E24">
            <v>380917.45</v>
          </cell>
          <cell r="F24">
            <v>404886.29</v>
          </cell>
          <cell r="G24" t="str">
            <v>2.0</v>
          </cell>
          <cell r="H24">
            <v>2.4</v>
          </cell>
          <cell r="I24" t="str">
            <v>A56 (Bury New Road)</v>
          </cell>
          <cell r="J24" t="str">
            <v>Bury</v>
          </cell>
          <cell r="K24" t="str">
            <v>Triplicate</v>
          </cell>
          <cell r="L24" t="str">
            <v>No</v>
          </cell>
          <cell r="M24">
            <v>99.705669710806674</v>
          </cell>
          <cell r="N24">
            <v>99.705669710806674</v>
          </cell>
          <cell r="O24">
            <v>0.29433028919332571</v>
          </cell>
          <cell r="P24">
            <v>100</v>
          </cell>
          <cell r="Q24">
            <v>39.461111111111109</v>
          </cell>
          <cell r="R24">
            <v>32.358111111111107</v>
          </cell>
          <cell r="S24">
            <v>33.93655555555555</v>
          </cell>
          <cell r="T24" t="str">
            <v/>
          </cell>
          <cell r="U24">
            <v>43633</v>
          </cell>
          <cell r="V24" t="str">
            <v>na</v>
          </cell>
          <cell r="W24" t="str">
            <v>YES</v>
          </cell>
        </row>
        <row r="25">
          <cell r="C25" t="str">
            <v>CAP_BURY_003</v>
          </cell>
          <cell r="D25" t="str">
            <v>BUR-A2</v>
          </cell>
          <cell r="E25">
            <v>381085.12</v>
          </cell>
          <cell r="F25">
            <v>404275.35</v>
          </cell>
          <cell r="G25" t="str">
            <v>2.0</v>
          </cell>
          <cell r="H25">
            <v>2.5999999999999996</v>
          </cell>
          <cell r="I25" t="str">
            <v>A56 (Bury New Road)</v>
          </cell>
          <cell r="J25" t="str">
            <v>Bury</v>
          </cell>
          <cell r="K25" t="str">
            <v>Triplicate</v>
          </cell>
          <cell r="L25" t="str">
            <v>No</v>
          </cell>
          <cell r="M25">
            <v>90.078767123287662</v>
          </cell>
          <cell r="N25">
            <v>90.078767123287662</v>
          </cell>
          <cell r="O25">
            <v>1.5878995433789953</v>
          </cell>
          <cell r="P25">
            <v>91.666666666666657</v>
          </cell>
          <cell r="Q25">
            <v>40.75</v>
          </cell>
          <cell r="R25">
            <v>32.884484848484846</v>
          </cell>
          <cell r="S25">
            <v>34.48860606060606</v>
          </cell>
          <cell r="T25" t="str">
            <v xml:space="preserve">(Jun:2 of 3 Missing ), (Aug:3 of 3 Missing ), </v>
          </cell>
          <cell r="U25">
            <v>43633</v>
          </cell>
          <cell r="V25" t="str">
            <v>na</v>
          </cell>
          <cell r="W25" t="str">
            <v>YES</v>
          </cell>
        </row>
        <row r="26">
          <cell r="C26" t="str">
            <v>CAP_BURY_004</v>
          </cell>
          <cell r="D26" t="str">
            <v>BUR-A4</v>
          </cell>
          <cell r="E26">
            <v>380888.33</v>
          </cell>
          <cell r="F26">
            <v>404926.75</v>
          </cell>
          <cell r="G26" t="str">
            <v>2.0</v>
          </cell>
          <cell r="H26" t="str">
            <v>2.4 </v>
          </cell>
          <cell r="I26" t="str">
            <v>A56 (Bury New Road)</v>
          </cell>
          <cell r="J26" t="str">
            <v>Bury</v>
          </cell>
          <cell r="K26" t="str">
            <v>Triplicate</v>
          </cell>
          <cell r="L26" t="str">
            <v>No</v>
          </cell>
          <cell r="M26">
            <v>99.714421613394222</v>
          </cell>
          <cell r="N26">
            <v>99.714421613394222</v>
          </cell>
          <cell r="O26">
            <v>0.28557838660577772</v>
          </cell>
          <cell r="P26">
            <v>100</v>
          </cell>
          <cell r="Q26">
            <v>49.783888888888889</v>
          </cell>
          <cell r="R26">
            <v>40.831444444444443</v>
          </cell>
          <cell r="S26">
            <v>42.823222222222221</v>
          </cell>
          <cell r="T26" t="str">
            <v xml:space="preserve">(Jun:1 of 3 Missing ), (Sep:1 of 3 Missing ), </v>
          </cell>
          <cell r="U26">
            <v>43633</v>
          </cell>
          <cell r="V26" t="str">
            <v>na</v>
          </cell>
          <cell r="W26" t="str">
            <v>YES</v>
          </cell>
        </row>
        <row r="27">
          <cell r="C27" t="str">
            <v>CAP_BURY_005</v>
          </cell>
          <cell r="D27" t="str">
            <v>BUR-D1</v>
          </cell>
          <cell r="E27">
            <v>381665.78</v>
          </cell>
          <cell r="F27">
            <v>410686.14</v>
          </cell>
          <cell r="G27" t="str">
            <v>2.0</v>
          </cell>
          <cell r="H27" t="str">
            <v>0.4 </v>
          </cell>
          <cell r="I27" t="str">
            <v>A58 (Rochdale Road)</v>
          </cell>
          <cell r="J27" t="str">
            <v>Bury</v>
          </cell>
          <cell r="K27" t="str">
            <v>Single</v>
          </cell>
          <cell r="L27" t="str">
            <v>No</v>
          </cell>
          <cell r="M27">
            <v>91.518264840182653</v>
          </cell>
          <cell r="N27">
            <v>91.518264840182653</v>
          </cell>
          <cell r="O27">
            <v>0.14840182648400457</v>
          </cell>
          <cell r="P27">
            <v>91.666666666666657</v>
          </cell>
          <cell r="Q27">
            <v>37.081818181818186</v>
          </cell>
          <cell r="R27">
            <v>30.407090909090911</v>
          </cell>
          <cell r="S27">
            <v>31.890363636363638</v>
          </cell>
          <cell r="T27" t="str">
            <v xml:space="preserve">(Oct:1 of 1 Missing ), </v>
          </cell>
          <cell r="U27">
            <v>43633</v>
          </cell>
          <cell r="V27" t="str">
            <v>na</v>
          </cell>
          <cell r="W27" t="str">
            <v>YES</v>
          </cell>
        </row>
        <row r="28">
          <cell r="C28" t="str">
            <v>CAP_BURY_006</v>
          </cell>
          <cell r="D28" t="str">
            <v>BUR-B1</v>
          </cell>
          <cell r="E28">
            <v>384152.32000000001</v>
          </cell>
          <cell r="F28">
            <v>404624.19</v>
          </cell>
          <cell r="G28" t="str">
            <v>2.0</v>
          </cell>
          <cell r="H28" t="str">
            <v>2.7 </v>
          </cell>
          <cell r="I28" t="str">
            <v>A576 (Middleton Road)</v>
          </cell>
          <cell r="J28" t="str">
            <v>Manchester</v>
          </cell>
          <cell r="K28" t="str">
            <v>Single</v>
          </cell>
          <cell r="L28" t="str">
            <v>No</v>
          </cell>
          <cell r="M28">
            <v>99.703006088280063</v>
          </cell>
          <cell r="N28">
            <v>99.703006088280063</v>
          </cell>
          <cell r="O28">
            <v>0.29699391171993739</v>
          </cell>
          <cell r="P28">
            <v>100</v>
          </cell>
          <cell r="Q28">
            <v>51.49166666666666</v>
          </cell>
          <cell r="R28">
            <v>42.223166666666664</v>
          </cell>
          <cell r="S28">
            <v>44.282833333333336</v>
          </cell>
          <cell r="T28" t="str">
            <v xml:space="preserve">(Jan:NOTE: SITE ACTUALLY IN MANCHESTER, NOT BURY), </v>
          </cell>
          <cell r="U28">
            <v>43633</v>
          </cell>
          <cell r="V28" t="str">
            <v>na</v>
          </cell>
          <cell r="W28" t="str">
            <v>YES</v>
          </cell>
        </row>
        <row r="29">
          <cell r="C29" t="str">
            <v>CAP_BURY_008</v>
          </cell>
          <cell r="D29" t="str">
            <v>BUR-B2</v>
          </cell>
          <cell r="E29">
            <v>384532.87</v>
          </cell>
          <cell r="F29">
            <v>405037.17</v>
          </cell>
          <cell r="G29" t="str">
            <v>2.0</v>
          </cell>
          <cell r="H29" t="str">
            <v>1.4 </v>
          </cell>
          <cell r="I29" t="str">
            <v>A576 (Middleton Road)</v>
          </cell>
          <cell r="J29" t="str">
            <v>Bury</v>
          </cell>
          <cell r="K29" t="str">
            <v>Single</v>
          </cell>
          <cell r="L29" t="str">
            <v>No</v>
          </cell>
          <cell r="M29">
            <v>99.703006088280063</v>
          </cell>
          <cell r="N29">
            <v>99.703006088280063</v>
          </cell>
          <cell r="O29">
            <v>0.29699391171993739</v>
          </cell>
          <cell r="P29">
            <v>100</v>
          </cell>
          <cell r="Q29">
            <v>33.841666666666661</v>
          </cell>
          <cell r="R29">
            <v>27.750166666666665</v>
          </cell>
          <cell r="S29">
            <v>29.103833333333334</v>
          </cell>
          <cell r="T29" t="str">
            <v/>
          </cell>
          <cell r="U29">
            <v>43633</v>
          </cell>
          <cell r="V29" t="str">
            <v>na</v>
          </cell>
          <cell r="W29" t="str">
            <v>YES</v>
          </cell>
        </row>
        <row r="30">
          <cell r="C30" t="str">
            <v>CAP_BURY_009</v>
          </cell>
          <cell r="D30" t="str">
            <v>BUR-D2</v>
          </cell>
          <cell r="E30">
            <v>381939.07</v>
          </cell>
          <cell r="F30">
            <v>410631.77</v>
          </cell>
          <cell r="G30" t="str">
            <v>2.0</v>
          </cell>
          <cell r="H30" t="str">
            <v>1.4 </v>
          </cell>
          <cell r="I30" t="str">
            <v>A58 (Rochdale Road)</v>
          </cell>
          <cell r="J30" t="str">
            <v>Bury</v>
          </cell>
          <cell r="K30" t="str">
            <v>Triplicate</v>
          </cell>
          <cell r="L30" t="str">
            <v>No</v>
          </cell>
          <cell r="M30">
            <v>99.724124809741241</v>
          </cell>
          <cell r="N30">
            <v>99.724124809741255</v>
          </cell>
          <cell r="O30">
            <v>0.27587519025874485</v>
          </cell>
          <cell r="P30">
            <v>100</v>
          </cell>
          <cell r="Q30">
            <v>41.586111111111116</v>
          </cell>
          <cell r="R30">
            <v>34.100611111111114</v>
          </cell>
          <cell r="S30">
            <v>35.764055555555558</v>
          </cell>
          <cell r="T30" t="str">
            <v/>
          </cell>
          <cell r="U30">
            <v>43633</v>
          </cell>
          <cell r="V30" t="str">
            <v>na</v>
          </cell>
          <cell r="W30" t="str">
            <v>YES</v>
          </cell>
        </row>
        <row r="31">
          <cell r="C31" t="str">
            <v>CAP_BURY_010</v>
          </cell>
          <cell r="D31" t="str">
            <v>BUR-D3</v>
          </cell>
          <cell r="E31">
            <v>382305.24</v>
          </cell>
          <cell r="F31">
            <v>410531.44</v>
          </cell>
          <cell r="G31" t="str">
            <v>2.0</v>
          </cell>
          <cell r="H31">
            <v>2.4</v>
          </cell>
          <cell r="I31" t="str">
            <v>A58 (Bury New Road)</v>
          </cell>
          <cell r="J31" t="str">
            <v>Bury</v>
          </cell>
          <cell r="K31" t="str">
            <v>Single</v>
          </cell>
          <cell r="L31" t="str">
            <v>No</v>
          </cell>
          <cell r="M31">
            <v>80.800228310502291</v>
          </cell>
          <cell r="N31">
            <v>80.800228310502291</v>
          </cell>
          <cell r="O31">
            <v>2.5331050228310517</v>
          </cell>
          <cell r="P31">
            <v>83.333333333333343</v>
          </cell>
          <cell r="Q31">
            <v>34.94</v>
          </cell>
          <cell r="R31">
            <v>28.650799999999997</v>
          </cell>
          <cell r="S31">
            <v>30.048399999999997</v>
          </cell>
          <cell r="T31" t="str">
            <v xml:space="preserve">(Aug:1 of 1 Missing ), (Nov:1 of 1 Missing), </v>
          </cell>
          <cell r="U31">
            <v>43633</v>
          </cell>
          <cell r="V31" t="str">
            <v>na</v>
          </cell>
          <cell r="W31" t="str">
            <v>YES</v>
          </cell>
        </row>
        <row r="32">
          <cell r="C32" t="str">
            <v>CAP_BURY_011</v>
          </cell>
          <cell r="D32" t="str">
            <v>BUR-A5</v>
          </cell>
          <cell r="E32">
            <v>380876.62</v>
          </cell>
          <cell r="F32">
            <v>405084.57</v>
          </cell>
          <cell r="G32" t="str">
            <v>2.0</v>
          </cell>
          <cell r="H32" t="str">
            <v>2.2 </v>
          </cell>
          <cell r="I32" t="str">
            <v>A56 (Bury New Road)</v>
          </cell>
          <cell r="J32" t="str">
            <v>Bury</v>
          </cell>
          <cell r="K32" t="str">
            <v>Triplicate</v>
          </cell>
          <cell r="L32" t="str">
            <v>No</v>
          </cell>
          <cell r="M32">
            <v>99.71004566210047</v>
          </cell>
          <cell r="N32">
            <v>99.71004566210047</v>
          </cell>
          <cell r="O32">
            <v>-16.376712328767127</v>
          </cell>
          <cell r="P32">
            <v>83.333333333333343</v>
          </cell>
          <cell r="Q32">
            <v>48.117500000000007</v>
          </cell>
          <cell r="R32">
            <v>38.784633333333332</v>
          </cell>
          <cell r="S32">
            <v>40.676566666666666</v>
          </cell>
          <cell r="T32" t="str">
            <v xml:space="preserve">(Jun:1 of 3 Missing ), </v>
          </cell>
          <cell r="U32">
            <v>43633</v>
          </cell>
          <cell r="V32" t="str">
            <v>na</v>
          </cell>
          <cell r="W32" t="str">
            <v>YES</v>
          </cell>
        </row>
        <row r="33">
          <cell r="C33" t="str">
            <v>CAP_BURY_016</v>
          </cell>
          <cell r="D33" t="str">
            <v>Bury 1-2</v>
          </cell>
          <cell r="E33">
            <v>379850.69</v>
          </cell>
          <cell r="F33">
            <v>410974.06</v>
          </cell>
          <cell r="G33" t="str">
            <v>1.91</v>
          </cell>
          <cell r="H33">
            <v>0.89999999999999991</v>
          </cell>
          <cell r="I33" t="str">
            <v>A58 (Bolton Road)</v>
          </cell>
          <cell r="J33" t="str">
            <v>Bury</v>
          </cell>
          <cell r="K33" t="str">
            <v>Triplicate</v>
          </cell>
          <cell r="L33" t="str">
            <v>No</v>
          </cell>
          <cell r="M33">
            <v>99.731354642313548</v>
          </cell>
          <cell r="N33">
            <v>99.731354642313548</v>
          </cell>
          <cell r="O33">
            <v>0.26864535768645226</v>
          </cell>
          <cell r="P33">
            <v>100</v>
          </cell>
          <cell r="Q33">
            <v>42.44621212121212</v>
          </cell>
          <cell r="R33">
            <v>34.729277777777781</v>
          </cell>
          <cell r="S33">
            <v>36.423388888888894</v>
          </cell>
          <cell r="T33" t="str">
            <v>(Jul:1 of 3 Missing, )</v>
          </cell>
          <cell r="U33">
            <v>43112</v>
          </cell>
          <cell r="V33" t="str">
            <v>na</v>
          </cell>
          <cell r="W33" t="str">
            <v>YES</v>
          </cell>
        </row>
        <row r="34">
          <cell r="C34" t="str">
            <v>CAP_BURY_020</v>
          </cell>
          <cell r="D34" t="str">
            <v>Bury 1-5a</v>
          </cell>
          <cell r="E34">
            <v>379549.1</v>
          </cell>
          <cell r="F34">
            <v>410801.99</v>
          </cell>
          <cell r="G34" t="str">
            <v>2.32</v>
          </cell>
          <cell r="H34">
            <v>2</v>
          </cell>
          <cell r="I34" t="str">
            <v>A58 (Bolton Road)</v>
          </cell>
          <cell r="J34" t="str">
            <v>Bury</v>
          </cell>
          <cell r="K34" t="str">
            <v>Single</v>
          </cell>
          <cell r="L34" t="str">
            <v>No</v>
          </cell>
          <cell r="M34">
            <v>90.167237442922371</v>
          </cell>
          <cell r="N34">
            <v>90.167237442922371</v>
          </cell>
          <cell r="O34">
            <v>-6.8339041095890281</v>
          </cell>
          <cell r="P34">
            <v>83.333333333333343</v>
          </cell>
          <cell r="Q34">
            <v>47.739999999999995</v>
          </cell>
          <cell r="R34">
            <v>39.146799999999992</v>
          </cell>
          <cell r="S34">
            <v>41.056399999999996</v>
          </cell>
          <cell r="T34" t="str">
            <v xml:space="preserve">(Aug:1 of 1 Missing ), </v>
          </cell>
          <cell r="U34">
            <v>43112</v>
          </cell>
          <cell r="V34" t="str">
            <v>na</v>
          </cell>
          <cell r="W34" t="str">
            <v>YES</v>
          </cell>
        </row>
        <row r="35">
          <cell r="C35" t="str">
            <v>CAP_BURY_023</v>
          </cell>
          <cell r="D35" t="str">
            <v>n/a</v>
          </cell>
          <cell r="E35">
            <v>380829.6311</v>
          </cell>
          <cell r="F35">
            <v>405200.35190000001</v>
          </cell>
          <cell r="G35">
            <v>2.13</v>
          </cell>
          <cell r="H35">
            <v>1.7999999999999998</v>
          </cell>
          <cell r="I35" t="str">
            <v>A56</v>
          </cell>
          <cell r="J35" t="str">
            <v>Bury</v>
          </cell>
          <cell r="K35" t="str">
            <v>Triplicate</v>
          </cell>
          <cell r="L35" t="str">
            <v>No</v>
          </cell>
          <cell r="M35">
            <v>99.713470319634709</v>
          </cell>
          <cell r="N35">
            <v>99.713470319634695</v>
          </cell>
          <cell r="O35">
            <v>0.28652968036530524</v>
          </cell>
          <cell r="P35">
            <v>100</v>
          </cell>
          <cell r="Q35">
            <v>40.675000000000004</v>
          </cell>
          <cell r="R35">
            <v>32.942361111111111</v>
          </cell>
          <cell r="S35">
            <v>34.549305555555556</v>
          </cell>
          <cell r="T35" t="str">
            <v xml:space="preserve">(Apr:1 of 3 Missing), (May:1 of 3 Missing ), (Aug:1 of 3 Missing ), </v>
          </cell>
          <cell r="U35">
            <v>44470</v>
          </cell>
          <cell r="V35" t="str">
            <v>na</v>
          </cell>
          <cell r="W35" t="str">
            <v>YES</v>
          </cell>
        </row>
        <row r="36">
          <cell r="C36" t="str">
            <v>CAP_BURY_027</v>
          </cell>
          <cell r="D36" t="str">
            <v>n/a</v>
          </cell>
          <cell r="E36">
            <v>380895.68219999998</v>
          </cell>
          <cell r="F36">
            <v>404888.1912</v>
          </cell>
          <cell r="G36">
            <v>2.3099999999999996</v>
          </cell>
          <cell r="H36">
            <v>2.4300000000000002</v>
          </cell>
          <cell r="I36" t="str">
            <v>A56</v>
          </cell>
          <cell r="J36" t="str">
            <v>Bury</v>
          </cell>
          <cell r="K36" t="str">
            <v>Triplicate</v>
          </cell>
          <cell r="L36" t="str">
            <v>No</v>
          </cell>
          <cell r="M36">
            <v>99.714611872146122</v>
          </cell>
          <cell r="N36">
            <v>99.714611872146122</v>
          </cell>
          <cell r="O36">
            <v>0.2853881278538779</v>
          </cell>
          <cell r="P36">
            <v>100</v>
          </cell>
          <cell r="Q36">
            <v>46.433333333333337</v>
          </cell>
          <cell r="R36">
            <v>38.075333333333326</v>
          </cell>
          <cell r="S36">
            <v>39.932666666666663</v>
          </cell>
          <cell r="T36" t="str">
            <v/>
          </cell>
          <cell r="U36">
            <v>44470</v>
          </cell>
          <cell r="V36" t="str">
            <v>na</v>
          </cell>
          <cell r="W36" t="str">
            <v>YES</v>
          </cell>
        </row>
        <row r="37">
          <cell r="C37" t="str">
            <v>CAP_BURY_028</v>
          </cell>
          <cell r="D37" t="str">
            <v>n/a</v>
          </cell>
          <cell r="E37">
            <v>381981.52380000002</v>
          </cell>
          <cell r="F37">
            <v>410620.6103</v>
          </cell>
          <cell r="G37">
            <v>2.4</v>
          </cell>
          <cell r="H37">
            <v>1.1000000000000001</v>
          </cell>
          <cell r="I37" t="str">
            <v>Rochdale Rd</v>
          </cell>
          <cell r="J37" t="str">
            <v>Bury</v>
          </cell>
          <cell r="K37" t="str">
            <v>Triplicate</v>
          </cell>
          <cell r="L37" t="str">
            <v>No</v>
          </cell>
          <cell r="M37">
            <v>99.725456621004568</v>
          </cell>
          <cell r="N37">
            <v>99.725456621004568</v>
          </cell>
          <cell r="O37">
            <v>0.27454337899543191</v>
          </cell>
          <cell r="P37">
            <v>100</v>
          </cell>
          <cell r="Q37">
            <v>44.144444444444446</v>
          </cell>
          <cell r="R37">
            <v>36.198444444444441</v>
          </cell>
          <cell r="S37">
            <v>37.964222222222226</v>
          </cell>
          <cell r="T37" t="str">
            <v/>
          </cell>
          <cell r="U37">
            <v>44470</v>
          </cell>
          <cell r="V37" t="str">
            <v>na</v>
          </cell>
          <cell r="W37" t="str">
            <v>YES</v>
          </cell>
        </row>
        <row r="38">
          <cell r="C38" t="str">
            <v>CAP_BURY_029</v>
          </cell>
          <cell r="D38" t="str">
            <v>n/a</v>
          </cell>
          <cell r="E38">
            <v>381807.81459999998</v>
          </cell>
          <cell r="F38">
            <v>410708.29979999998</v>
          </cell>
          <cell r="G38">
            <v>2.3199999999999994</v>
          </cell>
          <cell r="H38">
            <v>1.1599999999999997</v>
          </cell>
          <cell r="I38" t="str">
            <v>Walsh Ln</v>
          </cell>
          <cell r="J38" t="str">
            <v>Bury</v>
          </cell>
          <cell r="K38" t="str">
            <v>Triplicate</v>
          </cell>
          <cell r="L38" t="str">
            <v>No</v>
          </cell>
          <cell r="M38">
            <v>91.763698630136972</v>
          </cell>
          <cell r="N38">
            <v>91.763698630136986</v>
          </cell>
          <cell r="O38">
            <v>-9.7031963470328719E-2</v>
          </cell>
          <cell r="P38">
            <v>91.666666666666657</v>
          </cell>
          <cell r="Q38">
            <v>46.504545454545458</v>
          </cell>
          <cell r="R38">
            <v>38.040545454545452</v>
          </cell>
          <cell r="S38">
            <v>39.896181818181816</v>
          </cell>
          <cell r="T38" t="str">
            <v xml:space="preserve">(Apr:3 of 3 Missing), (Jun:1 of 3 Missing ), (Oct:1 of 3 Missing), (Dec:1 of 3 Missing ), </v>
          </cell>
          <cell r="U38">
            <v>44470</v>
          </cell>
          <cell r="V38" t="str">
            <v>na</v>
          </cell>
          <cell r="W38" t="str">
            <v>YES</v>
          </cell>
        </row>
        <row r="39">
          <cell r="C39" t="str">
            <v>CAP_BURY_030</v>
          </cell>
          <cell r="D39" t="str">
            <v>n/a</v>
          </cell>
          <cell r="E39">
            <v>381870.77590000001</v>
          </cell>
          <cell r="F39">
            <v>410681.80900000001</v>
          </cell>
          <cell r="G39">
            <v>2.3299999999999996</v>
          </cell>
          <cell r="H39">
            <v>2.8499999999999996</v>
          </cell>
          <cell r="I39" t="str">
            <v>Walsh Ln</v>
          </cell>
          <cell r="J39" t="str">
            <v>Bury</v>
          </cell>
          <cell r="K39" t="str">
            <v>Triplicate</v>
          </cell>
          <cell r="L39" t="str">
            <v>No</v>
          </cell>
          <cell r="M39">
            <v>91.763508371385072</v>
          </cell>
          <cell r="N39">
            <v>91.763508371385086</v>
          </cell>
          <cell r="O39">
            <v>-9.68417047184289E-2</v>
          </cell>
          <cell r="P39">
            <v>91.666666666666657</v>
          </cell>
          <cell r="Q39">
            <v>40.518181818181823</v>
          </cell>
          <cell r="R39">
            <v>33.115575757575755</v>
          </cell>
          <cell r="S39">
            <v>34.730969696969694</v>
          </cell>
          <cell r="T39" t="str">
            <v>(Apr:3 of 3 Missing), (Jul:1 of 3 Missing , )</v>
          </cell>
          <cell r="U39">
            <v>44470</v>
          </cell>
          <cell r="V39" t="str">
            <v>na</v>
          </cell>
          <cell r="W39" t="str">
            <v>YES</v>
          </cell>
        </row>
        <row r="40">
          <cell r="C40" t="str">
            <v>CAP_BURY_031</v>
          </cell>
          <cell r="D40" t="str">
            <v>n/a</v>
          </cell>
          <cell r="E40">
            <v>381843.52220000001</v>
          </cell>
          <cell r="F40">
            <v>410699.73910000001</v>
          </cell>
          <cell r="G40">
            <v>2.5</v>
          </cell>
          <cell r="H40">
            <v>1.2</v>
          </cell>
          <cell r="I40" t="str">
            <v>Walsh Ln</v>
          </cell>
          <cell r="J40" t="str">
            <v>Bury</v>
          </cell>
          <cell r="K40" t="str">
            <v>Triplicate</v>
          </cell>
          <cell r="L40" t="str">
            <v>No</v>
          </cell>
          <cell r="M40">
            <v>91.763698630136972</v>
          </cell>
          <cell r="N40">
            <v>91.763698630136972</v>
          </cell>
          <cell r="O40">
            <v>-16.763698630136972</v>
          </cell>
          <cell r="P40">
            <v>75</v>
          </cell>
          <cell r="Q40">
            <v>39.994179894179887</v>
          </cell>
          <cell r="R40">
            <v>32.585888888888888</v>
          </cell>
          <cell r="S40">
            <v>34.175444444444445</v>
          </cell>
          <cell r="T40" t="str">
            <v xml:space="preserve">(Apr:3 of 3 Missing), (Jun:1 of 3 Missing ), (Oct:1 of 3 Missing), </v>
          </cell>
          <cell r="U40">
            <v>44470</v>
          </cell>
          <cell r="V40" t="str">
            <v>na</v>
          </cell>
          <cell r="W40" t="str">
            <v>YES</v>
          </cell>
        </row>
        <row r="41">
          <cell r="C41" t="str">
            <v>CAP_BURY_033</v>
          </cell>
          <cell r="D41" t="str">
            <v>n/a</v>
          </cell>
          <cell r="E41">
            <v>381341.6937</v>
          </cell>
          <cell r="F41">
            <v>410747.47129999998</v>
          </cell>
          <cell r="G41">
            <v>2.2999999999999994</v>
          </cell>
          <cell r="H41">
            <v>0.44999999999999996</v>
          </cell>
          <cell r="I41" t="str">
            <v>A58</v>
          </cell>
          <cell r="J41" t="str">
            <v>Bury</v>
          </cell>
          <cell r="K41" t="str">
            <v>Triplicate</v>
          </cell>
          <cell r="L41" t="str">
            <v>No</v>
          </cell>
          <cell r="M41">
            <v>99.725646879756468</v>
          </cell>
          <cell r="N41">
            <v>99.725646879756468</v>
          </cell>
          <cell r="O41">
            <v>0.27435312024353209</v>
          </cell>
          <cell r="P41">
            <v>100</v>
          </cell>
          <cell r="Q41">
            <v>46.709259259259262</v>
          </cell>
          <cell r="R41">
            <v>38.172138888888888</v>
          </cell>
          <cell r="S41">
            <v>40.034194444444445</v>
          </cell>
          <cell r="T41" t="str">
            <v xml:space="preserve">(Jul:1 of 3 Missing , )(Aug:1 of 3 Missing ), (Sep:1 of 3 Missing ), </v>
          </cell>
          <cell r="U41">
            <v>44470</v>
          </cell>
          <cell r="V41" t="str">
            <v>na</v>
          </cell>
          <cell r="W41" t="str">
            <v>YES</v>
          </cell>
        </row>
        <row r="42">
          <cell r="C42" t="str">
            <v>CAP_BURY_034</v>
          </cell>
          <cell r="D42" t="str">
            <v>n/a</v>
          </cell>
          <cell r="E42">
            <v>381327.71590000001</v>
          </cell>
          <cell r="F42">
            <v>410748.87520000001</v>
          </cell>
          <cell r="G42">
            <v>2.2999999999999994</v>
          </cell>
          <cell r="H42">
            <v>0.39999999999999997</v>
          </cell>
          <cell r="I42" t="str">
            <v>A58</v>
          </cell>
          <cell r="J42" t="str">
            <v>Bury</v>
          </cell>
          <cell r="K42" t="str">
            <v>Triplicate</v>
          </cell>
          <cell r="L42" t="str">
            <v>No</v>
          </cell>
          <cell r="M42">
            <v>58.294140030441412</v>
          </cell>
          <cell r="N42">
            <v>58.294140030441412</v>
          </cell>
          <cell r="O42">
            <v>3.919330289192402E-2</v>
          </cell>
          <cell r="P42">
            <v>58.333333333333336</v>
          </cell>
          <cell r="Q42">
            <v>46.009523809523806</v>
          </cell>
          <cell r="R42">
            <v>32.11463114454854</v>
          </cell>
          <cell r="S42">
            <v>33.681198517453346</v>
          </cell>
          <cell r="T42" t="str">
            <v xml:space="preserve">(Apr:3 of 3 Missing), (Jun:3 of 3 Missing ), (Jul:3 of 3 Missing , )(Aug:3 of 3 Missing ), (Sep:3 of 3 Missing ), (Oct:1 of 3 Missing ), (Nov:1 of 3 Missing), </v>
          </cell>
          <cell r="U42">
            <v>44470</v>
          </cell>
          <cell r="V42" t="str">
            <v>na</v>
          </cell>
          <cell r="W42" t="str">
            <v>YES</v>
          </cell>
        </row>
        <row r="43">
          <cell r="C43" t="str">
            <v>CAP_BURY_040</v>
          </cell>
          <cell r="D43" t="str">
            <v>n/a</v>
          </cell>
          <cell r="E43">
            <v>381650.89958500001</v>
          </cell>
          <cell r="F43">
            <v>403222.43656300002</v>
          </cell>
          <cell r="G43">
            <v>1.8499999999999999</v>
          </cell>
          <cell r="H43">
            <v>3.05</v>
          </cell>
          <cell r="I43" t="str">
            <v>A56 Prestwich</v>
          </cell>
          <cell r="J43" t="str">
            <v>Bury</v>
          </cell>
          <cell r="K43" t="str">
            <v>Triplicate</v>
          </cell>
          <cell r="L43" t="str">
            <v>Yes</v>
          </cell>
          <cell r="M43">
            <v>91.758561643835648</v>
          </cell>
          <cell r="N43">
            <v>91.758561643835634</v>
          </cell>
          <cell r="O43">
            <v>-9.1894977168976766E-2</v>
          </cell>
          <cell r="P43">
            <v>91.666666666666657</v>
          </cell>
          <cell r="Q43">
            <v>35.729393939393937</v>
          </cell>
          <cell r="R43">
            <v>28.421696969696963</v>
          </cell>
          <cell r="S43">
            <v>29.808121212121208</v>
          </cell>
          <cell r="T43" t="str">
            <v xml:space="preserve">(Apr:3 of 3 Missing), (Jul:, )(Aug:), (Sep:), (Oct:), (Nov:1 of 3 Missing), (Dec:), </v>
          </cell>
          <cell r="U43">
            <v>44470</v>
          </cell>
          <cell r="V43" t="str">
            <v>na</v>
          </cell>
          <cell r="W43" t="str">
            <v>YES</v>
          </cell>
        </row>
        <row r="44">
          <cell r="C44" t="str">
            <v>CAP_BURY_042</v>
          </cell>
          <cell r="D44" t="str">
            <v>n/a</v>
          </cell>
          <cell r="E44">
            <v>379851.83811645</v>
          </cell>
          <cell r="F44">
            <v>410946.875567868</v>
          </cell>
          <cell r="G44">
            <v>1.85</v>
          </cell>
          <cell r="H44">
            <v>3.6</v>
          </cell>
          <cell r="I44" t="str">
            <v>A58 (Bolton Road)</v>
          </cell>
          <cell r="J44" t="str">
            <v>Bury</v>
          </cell>
          <cell r="K44" t="str">
            <v>Triplicate</v>
          </cell>
          <cell r="L44" t="str">
            <v>Yes</v>
          </cell>
          <cell r="M44">
            <v>92.031773211567739</v>
          </cell>
          <cell r="N44">
            <v>92.031773211567739</v>
          </cell>
          <cell r="O44">
            <v>-0.36510654490108152</v>
          </cell>
          <cell r="P44">
            <v>91.666666666666657</v>
          </cell>
          <cell r="Q44">
            <v>27.072727272727274</v>
          </cell>
          <cell r="R44">
            <v>22.199636363636358</v>
          </cell>
          <cell r="S44">
            <v>23.282545454545449</v>
          </cell>
          <cell r="T44" t="str">
            <v xml:space="preserve">(Feb:3 of 3 Missing), </v>
          </cell>
          <cell r="U44">
            <v>44805</v>
          </cell>
          <cell r="V44" t="str">
            <v>na</v>
          </cell>
          <cell r="W44" t="str">
            <v>YES</v>
          </cell>
        </row>
        <row r="45">
          <cell r="C45" t="str">
            <v>CAP_MANC_001</v>
          </cell>
          <cell r="D45" t="str">
            <v>MAN-M2</v>
          </cell>
          <cell r="E45">
            <v>384743.95</v>
          </cell>
          <cell r="F45">
            <v>398594.34</v>
          </cell>
          <cell r="G45">
            <v>2</v>
          </cell>
          <cell r="H45" t="str">
            <v>1.4 </v>
          </cell>
          <cell r="I45" t="str">
            <v>A665 (Great Ancoats Street)</v>
          </cell>
          <cell r="J45" t="str">
            <v>Manchester</v>
          </cell>
          <cell r="K45" t="str">
            <v>Single</v>
          </cell>
          <cell r="L45" t="str">
            <v>No</v>
          </cell>
          <cell r="M45">
            <v>91.794710806697111</v>
          </cell>
          <cell r="N45">
            <v>91.794710806697111</v>
          </cell>
          <cell r="O45">
            <v>-0.12804414003045395</v>
          </cell>
          <cell r="P45">
            <v>91.666666666666657</v>
          </cell>
          <cell r="Q45">
            <v>57.372727272727275</v>
          </cell>
          <cell r="R45">
            <v>47.045636363636355</v>
          </cell>
          <cell r="S45">
            <v>49.340545454545449</v>
          </cell>
          <cell r="T45" t="str">
            <v>(Jan:1 of 1 Missing), (Jul:, )</v>
          </cell>
          <cell r="U45">
            <v>43633</v>
          </cell>
          <cell r="V45" t="str">
            <v>na</v>
          </cell>
          <cell r="W45" t="str">
            <v>YES</v>
          </cell>
        </row>
        <row r="46">
          <cell r="C46" t="str">
            <v>CAP_MANC_002</v>
          </cell>
          <cell r="D46" t="str">
            <v>MAN-J6</v>
          </cell>
          <cell r="E46">
            <v>384886.05</v>
          </cell>
          <cell r="F46">
            <v>397415.39</v>
          </cell>
          <cell r="G46">
            <v>2.1</v>
          </cell>
          <cell r="H46" t="str">
            <v>4.5 </v>
          </cell>
          <cell r="I46" t="str">
            <v>A6 (Downing Street)</v>
          </cell>
          <cell r="J46" t="str">
            <v>Manchester</v>
          </cell>
          <cell r="K46" t="str">
            <v>Triplicate</v>
          </cell>
          <cell r="L46" t="str">
            <v>No</v>
          </cell>
          <cell r="M46">
            <v>99.721270928462715</v>
          </cell>
          <cell r="N46">
            <v>99.721270928462715</v>
          </cell>
          <cell r="O46">
            <v>0.27872907153728477</v>
          </cell>
          <cell r="P46">
            <v>100</v>
          </cell>
          <cell r="Q46">
            <v>39.689141414141417</v>
          </cell>
          <cell r="R46">
            <v>32.614361111111116</v>
          </cell>
          <cell r="S46">
            <v>34.205305555555562</v>
          </cell>
          <cell r="T46" t="str">
            <v xml:space="preserve">(Dec:1 of 3 Missing ), </v>
          </cell>
          <cell r="U46">
            <v>43663</v>
          </cell>
          <cell r="V46" t="str">
            <v>na</v>
          </cell>
          <cell r="W46" t="str">
            <v>YES</v>
          </cell>
        </row>
        <row r="47">
          <cell r="C47" t="str">
            <v>CAP_MANC_003</v>
          </cell>
          <cell r="D47" t="str">
            <v>MAN-J7</v>
          </cell>
          <cell r="E47">
            <v>385123.64</v>
          </cell>
          <cell r="F47">
            <v>397233.75</v>
          </cell>
          <cell r="G47">
            <v>2</v>
          </cell>
          <cell r="H47">
            <v>3</v>
          </cell>
          <cell r="I47" t="str">
            <v>A6 (Ardwick Green South)</v>
          </cell>
          <cell r="J47" t="str">
            <v>Manchester</v>
          </cell>
          <cell r="K47" t="str">
            <v>Triplicate</v>
          </cell>
          <cell r="L47" t="str">
            <v>No</v>
          </cell>
          <cell r="M47">
            <v>91.781773211567725</v>
          </cell>
          <cell r="N47">
            <v>91.781773211567725</v>
          </cell>
          <cell r="O47">
            <v>-0.11510654490106731</v>
          </cell>
          <cell r="P47">
            <v>91.666666666666657</v>
          </cell>
          <cell r="Q47">
            <v>40.269696969696973</v>
          </cell>
          <cell r="R47">
            <v>33.156575757575759</v>
          </cell>
          <cell r="S47">
            <v>34.773969696969701</v>
          </cell>
          <cell r="T47" t="str">
            <v>(Feb:1 of 3 Missing), (Jul:3 of 3 Missing , )</v>
          </cell>
          <cell r="U47">
            <v>43633</v>
          </cell>
          <cell r="V47" t="str">
            <v>na</v>
          </cell>
          <cell r="W47" t="str">
            <v>YES</v>
          </cell>
        </row>
        <row r="48">
          <cell r="C48" t="str">
            <v>CAP_MANC_004</v>
          </cell>
          <cell r="D48" t="str">
            <v>MAN-J5</v>
          </cell>
          <cell r="E48">
            <v>384846.04</v>
          </cell>
          <cell r="F48">
            <v>397416.89</v>
          </cell>
          <cell r="G48">
            <v>2</v>
          </cell>
          <cell r="H48" t="str">
            <v>0.7 </v>
          </cell>
          <cell r="I48" t="str">
            <v>A6 (Downing Street)</v>
          </cell>
          <cell r="J48" t="str">
            <v>Manchester</v>
          </cell>
          <cell r="K48" t="str">
            <v>Triplicate</v>
          </cell>
          <cell r="L48" t="str">
            <v>No</v>
          </cell>
          <cell r="M48">
            <v>83.839421613394222</v>
          </cell>
          <cell r="N48">
            <v>83.839421613394222</v>
          </cell>
          <cell r="O48">
            <v>-0.50608828006087947</v>
          </cell>
          <cell r="P48">
            <v>83.333333333333343</v>
          </cell>
          <cell r="Q48">
            <v>39.473240740740742</v>
          </cell>
          <cell r="R48">
            <v>31.503033333333327</v>
          </cell>
          <cell r="S48">
            <v>33.039766666666665</v>
          </cell>
          <cell r="T48" t="str">
            <v xml:space="preserve">(May:3 of 3 Missing ), (Jun:2 of 3 Missing ), (Jul:1 of 3 Missing , )(Sep:3 of 3 Missing ), </v>
          </cell>
          <cell r="U48">
            <v>43633</v>
          </cell>
          <cell r="V48" t="str">
            <v>na</v>
          </cell>
          <cell r="W48" t="str">
            <v>YES</v>
          </cell>
        </row>
        <row r="49">
          <cell r="C49" t="str">
            <v>CAP_MANC_005</v>
          </cell>
          <cell r="D49" t="str">
            <v>MAN-J8</v>
          </cell>
          <cell r="E49">
            <v>385226.99</v>
          </cell>
          <cell r="F49">
            <v>397141.89</v>
          </cell>
          <cell r="G49">
            <v>2</v>
          </cell>
          <cell r="H49" t="str">
            <v>2.4 </v>
          </cell>
          <cell r="I49" t="str">
            <v>A6 (Ardwick Green South)</v>
          </cell>
          <cell r="J49" t="str">
            <v>Manchester</v>
          </cell>
          <cell r="K49" t="str">
            <v>Triplicate</v>
          </cell>
          <cell r="L49" t="str">
            <v>No</v>
          </cell>
          <cell r="M49">
            <v>99.721270928462715</v>
          </cell>
          <cell r="N49">
            <v>99.721270928462715</v>
          </cell>
          <cell r="O49">
            <v>0.27872907153728477</v>
          </cell>
          <cell r="P49">
            <v>100</v>
          </cell>
          <cell r="Q49">
            <v>60.205555555555556</v>
          </cell>
          <cell r="R49">
            <v>49.360583333333345</v>
          </cell>
          <cell r="S49">
            <v>51.768416666666681</v>
          </cell>
          <cell r="T49" t="str">
            <v xml:space="preserve">(Mar:2 of 3 Missing), (Jun:1 of 3 Missing ), (Jul:2 of 3 Missing , )(Nov:2 of 3 Missing ), (Dec:2 of 3 Missing ), </v>
          </cell>
          <cell r="U49">
            <v>43633</v>
          </cell>
          <cell r="V49" t="str">
            <v>na</v>
          </cell>
          <cell r="W49" t="str">
            <v>YES</v>
          </cell>
        </row>
        <row r="50">
          <cell r="C50" t="str">
            <v>CAP_MANC_006</v>
          </cell>
          <cell r="D50" t="str">
            <v>MAN-J1</v>
          </cell>
          <cell r="E50">
            <v>384774.36</v>
          </cell>
          <cell r="F50">
            <v>397492.27</v>
          </cell>
          <cell r="G50">
            <v>1</v>
          </cell>
          <cell r="H50">
            <v>0.7</v>
          </cell>
          <cell r="I50" t="str">
            <v>A57 (Mancunian Way)</v>
          </cell>
          <cell r="J50" t="str">
            <v>Manchester</v>
          </cell>
          <cell r="K50" t="str">
            <v>Single</v>
          </cell>
          <cell r="L50" t="str">
            <v>No</v>
          </cell>
          <cell r="M50">
            <v>99.719558599695603</v>
          </cell>
          <cell r="N50">
            <v>99.719558599695603</v>
          </cell>
          <cell r="O50">
            <v>0.28044140030439735</v>
          </cell>
          <cell r="P50">
            <v>100</v>
          </cell>
          <cell r="Q50">
            <v>33.208333333333336</v>
          </cell>
          <cell r="R50">
            <v>27.230833333333333</v>
          </cell>
          <cell r="S50">
            <v>28.55916666666667</v>
          </cell>
          <cell r="T50" t="str">
            <v/>
          </cell>
          <cell r="U50">
            <v>43633</v>
          </cell>
          <cell r="V50" t="str">
            <v>na</v>
          </cell>
          <cell r="W50" t="str">
            <v>NO (only 1m high)</v>
          </cell>
        </row>
        <row r="51">
          <cell r="C51" t="str">
            <v>CAP_MANC_007</v>
          </cell>
          <cell r="D51" t="str">
            <v>MAN-L1</v>
          </cell>
          <cell r="E51">
            <v>382820.17</v>
          </cell>
          <cell r="F51">
            <v>397213.65</v>
          </cell>
          <cell r="G51">
            <v>2</v>
          </cell>
          <cell r="H51" t="str">
            <v>0.6 </v>
          </cell>
          <cell r="I51" t="str">
            <v>A56 (Chester Road)</v>
          </cell>
          <cell r="J51" t="str">
            <v>Manchester</v>
          </cell>
          <cell r="K51" t="str">
            <v>Single</v>
          </cell>
          <cell r="L51" t="str">
            <v>No</v>
          </cell>
          <cell r="M51">
            <v>83.573249619482496</v>
          </cell>
          <cell r="N51">
            <v>83.573249619482496</v>
          </cell>
          <cell r="O51">
            <v>-0.23991628614915328</v>
          </cell>
          <cell r="P51">
            <v>83.333333333333343</v>
          </cell>
          <cell r="Q51">
            <v>38.54</v>
          </cell>
          <cell r="R51">
            <v>31.602800000000002</v>
          </cell>
          <cell r="S51">
            <v>33.144400000000005</v>
          </cell>
          <cell r="T51" t="str">
            <v>(May:1 of 1 Missing ), (Jul:3 of 3 Missing , )</v>
          </cell>
          <cell r="U51">
            <v>43633</v>
          </cell>
          <cell r="V51" t="str">
            <v>na</v>
          </cell>
          <cell r="W51" t="str">
            <v>YES</v>
          </cell>
        </row>
        <row r="52">
          <cell r="C52" t="str">
            <v>CAP_MANC_008</v>
          </cell>
          <cell r="D52" t="str">
            <v>MAN-L2</v>
          </cell>
          <cell r="E52">
            <v>382703.87</v>
          </cell>
          <cell r="F52">
            <v>397131.93</v>
          </cell>
          <cell r="G52">
            <v>2</v>
          </cell>
          <cell r="H52" t="str">
            <v>2.8 </v>
          </cell>
          <cell r="I52" t="str">
            <v>A56 (Chester Road)</v>
          </cell>
          <cell r="J52" t="str">
            <v>Manchester</v>
          </cell>
          <cell r="K52" t="str">
            <v>Single</v>
          </cell>
          <cell r="L52" t="str">
            <v>No</v>
          </cell>
          <cell r="M52">
            <v>99.741438356164366</v>
          </cell>
          <cell r="N52">
            <v>99.741438356164366</v>
          </cell>
          <cell r="O52">
            <v>-8.0747716894977088</v>
          </cell>
          <cell r="P52">
            <v>91.666666666666657</v>
          </cell>
          <cell r="Q52">
            <v>32.854545454545459</v>
          </cell>
          <cell r="R52">
            <v>26.940727272727269</v>
          </cell>
          <cell r="S52">
            <v>28.254909090909088</v>
          </cell>
          <cell r="T52" t="str">
            <v xml:space="preserve">(Nov:1 of 3 Missing ), </v>
          </cell>
          <cell r="U52">
            <v>43633</v>
          </cell>
          <cell r="V52" t="str">
            <v>na</v>
          </cell>
          <cell r="W52" t="str">
            <v>NO (close to bus stop)</v>
          </cell>
        </row>
        <row r="53">
          <cell r="C53" t="str">
            <v>CAP_MANC_009</v>
          </cell>
          <cell r="D53" t="str">
            <v>MAN-L5</v>
          </cell>
          <cell r="E53">
            <v>382562.25</v>
          </cell>
          <cell r="F53">
            <v>397060.51</v>
          </cell>
          <cell r="G53">
            <v>2</v>
          </cell>
          <cell r="H53">
            <v>1.4</v>
          </cell>
          <cell r="I53" t="str">
            <v>A56 (Chester Road)</v>
          </cell>
          <cell r="J53" t="str">
            <v>Manchester</v>
          </cell>
          <cell r="K53" t="str">
            <v>Single</v>
          </cell>
          <cell r="L53" t="str">
            <v>No</v>
          </cell>
          <cell r="M53">
            <v>91.524353120243546</v>
          </cell>
          <cell r="N53">
            <v>91.524353120243546</v>
          </cell>
          <cell r="O53">
            <v>0.14231354642311089</v>
          </cell>
          <cell r="P53">
            <v>91.666666666666657</v>
          </cell>
          <cell r="Q53">
            <v>38.227272727272734</v>
          </cell>
          <cell r="R53">
            <v>31.346363636363634</v>
          </cell>
          <cell r="S53">
            <v>32.875454545454545</v>
          </cell>
          <cell r="T53" t="str">
            <v xml:space="preserve">(May:1 of 1 Missing ), </v>
          </cell>
          <cell r="U53">
            <v>43633</v>
          </cell>
          <cell r="V53" t="str">
            <v>na</v>
          </cell>
          <cell r="W53" t="str">
            <v>YES</v>
          </cell>
        </row>
        <row r="54">
          <cell r="C54" t="str">
            <v>CAP_MANC_010</v>
          </cell>
          <cell r="D54" t="str">
            <v>MAN-L3</v>
          </cell>
          <cell r="E54">
            <v>382718.89</v>
          </cell>
          <cell r="F54">
            <v>397159.54</v>
          </cell>
          <cell r="G54">
            <v>2</v>
          </cell>
          <cell r="H54">
            <v>1.7</v>
          </cell>
          <cell r="I54" t="str">
            <v>A56 (Chester Road)</v>
          </cell>
          <cell r="J54" t="str">
            <v>Manchester</v>
          </cell>
          <cell r="K54" t="str">
            <v>Triplicate</v>
          </cell>
          <cell r="L54" t="str">
            <v>No</v>
          </cell>
          <cell r="M54">
            <v>74.81506849315069</v>
          </cell>
          <cell r="N54">
            <v>74.81506849315069</v>
          </cell>
          <cell r="O54">
            <v>0.18493150684930981</v>
          </cell>
          <cell r="P54">
            <v>75</v>
          </cell>
          <cell r="Q54">
            <v>41.160317460317465</v>
          </cell>
          <cell r="R54">
            <v>33.427148148148142</v>
          </cell>
          <cell r="S54">
            <v>35.057740740740741</v>
          </cell>
          <cell r="T54" t="str">
            <v xml:space="preserve">(May:3 of 3 Missing ), (Jun:3 of 3 Missing ), (Jul:3 of 3 Missing , )(Sep:2 of 3 Missing ), (Dec:1 of 3 Missing ), </v>
          </cell>
          <cell r="U54">
            <v>43633</v>
          </cell>
          <cell r="V54" t="str">
            <v>na</v>
          </cell>
          <cell r="W54" t="str">
            <v>YES</v>
          </cell>
        </row>
        <row r="55">
          <cell r="C55" t="str">
            <v>CAP_MANC_011</v>
          </cell>
          <cell r="D55" t="str">
            <v>MAN-L4</v>
          </cell>
          <cell r="E55">
            <v>382627.78</v>
          </cell>
          <cell r="F55">
            <v>397110.8</v>
          </cell>
          <cell r="G55">
            <v>2</v>
          </cell>
          <cell r="H55" t="str">
            <v>1.7 </v>
          </cell>
          <cell r="I55" t="str">
            <v>A56 (Chester Road)</v>
          </cell>
          <cell r="J55" t="str">
            <v>Manchester</v>
          </cell>
          <cell r="K55" t="str">
            <v>Single</v>
          </cell>
          <cell r="L55" t="str">
            <v>No</v>
          </cell>
          <cell r="M55">
            <v>82.763698630137</v>
          </cell>
          <cell r="N55">
            <v>82.763698630137</v>
          </cell>
          <cell r="O55">
            <v>-7.7636986301370001</v>
          </cell>
          <cell r="P55">
            <v>75</v>
          </cell>
          <cell r="Q55">
            <v>38.322222222222223</v>
          </cell>
          <cell r="R55">
            <v>31.42422222222222</v>
          </cell>
          <cell r="S55">
            <v>32.957111111111111</v>
          </cell>
          <cell r="T55" t="str">
            <v xml:space="preserve">(May:1 of 1 Missing ), (Jun:1 of 1 Missing ), (Dec:1 of 3 Missing ), </v>
          </cell>
          <cell r="U55">
            <v>43633</v>
          </cell>
          <cell r="V55" t="str">
            <v>na</v>
          </cell>
          <cell r="W55" t="str">
            <v>YES</v>
          </cell>
        </row>
        <row r="56">
          <cell r="C56" t="str">
            <v>CAP_MANC_012</v>
          </cell>
          <cell r="D56" t="str">
            <v>MAN-M5</v>
          </cell>
          <cell r="E56">
            <v>384979.91</v>
          </cell>
          <cell r="F56">
            <v>398406.72</v>
          </cell>
          <cell r="G56">
            <v>2</v>
          </cell>
          <cell r="H56" t="str">
            <v>2.8 </v>
          </cell>
          <cell r="I56" t="str">
            <v>A665 (Great Ancoats Street)</v>
          </cell>
          <cell r="J56" t="str">
            <v>Manchester</v>
          </cell>
          <cell r="K56" t="str">
            <v>Single</v>
          </cell>
          <cell r="L56" t="str">
            <v>No</v>
          </cell>
          <cell r="M56">
            <v>99.73382800608826</v>
          </cell>
          <cell r="N56">
            <v>99.73382800608826</v>
          </cell>
          <cell r="O56">
            <v>-8.0671613394216024</v>
          </cell>
          <cell r="P56">
            <v>91.666666666666657</v>
          </cell>
          <cell r="Q56">
            <v>42.63636363636364</v>
          </cell>
          <cell r="R56">
            <v>34.961818181818174</v>
          </cell>
          <cell r="S56">
            <v>36.667272727272724</v>
          </cell>
          <cell r="T56" t="str">
            <v>(Jul:, )</v>
          </cell>
          <cell r="U56">
            <v>43663</v>
          </cell>
          <cell r="V56" t="str">
            <v>na</v>
          </cell>
          <cell r="W56" t="str">
            <v>YES</v>
          </cell>
        </row>
        <row r="57">
          <cell r="C57" t="str">
            <v>CAP_MANC_013</v>
          </cell>
          <cell r="D57" t="str">
            <v>MAN-M4</v>
          </cell>
          <cell r="E57">
            <v>384995.36</v>
          </cell>
          <cell r="F57">
            <v>398362.59</v>
          </cell>
          <cell r="G57">
            <v>2</v>
          </cell>
          <cell r="H57" t="str">
            <v>2.7 </v>
          </cell>
          <cell r="I57" t="str">
            <v>A665 (Great Ancoats Street)</v>
          </cell>
          <cell r="J57" t="str">
            <v>Manchester</v>
          </cell>
          <cell r="K57" t="str">
            <v>Single</v>
          </cell>
          <cell r="L57" t="str">
            <v>No</v>
          </cell>
          <cell r="M57">
            <v>99.734208523592088</v>
          </cell>
          <cell r="N57">
            <v>99.734208523592088</v>
          </cell>
          <cell r="O57">
            <v>-8.0675418569254305</v>
          </cell>
          <cell r="P57">
            <v>91.666666666666657</v>
          </cell>
          <cell r="Q57">
            <v>56.090909090909101</v>
          </cell>
          <cell r="R57">
            <v>45.994545454545452</v>
          </cell>
          <cell r="S57">
            <v>48.238181818181822</v>
          </cell>
          <cell r="T57" t="str">
            <v xml:space="preserve">(Jul:, )(Sep:1 of 3 Missing ), </v>
          </cell>
          <cell r="U57">
            <v>43633</v>
          </cell>
          <cell r="V57" t="str">
            <v>na</v>
          </cell>
          <cell r="W57" t="str">
            <v>YES</v>
          </cell>
        </row>
        <row r="58">
          <cell r="C58" t="str">
            <v>CAP_MANC_014</v>
          </cell>
          <cell r="D58" t="str">
            <v>MAN-M3</v>
          </cell>
          <cell r="E58">
            <v>384837.39</v>
          </cell>
          <cell r="F58">
            <v>398538.31</v>
          </cell>
          <cell r="G58">
            <v>2</v>
          </cell>
          <cell r="H58" t="str">
            <v>1.1 </v>
          </cell>
          <cell r="I58" t="str">
            <v>A665 (Great Ancoats Street)</v>
          </cell>
          <cell r="J58" t="str">
            <v>Manchester</v>
          </cell>
          <cell r="K58" t="str">
            <v>Single</v>
          </cell>
          <cell r="L58" t="str">
            <v>No</v>
          </cell>
          <cell r="M58">
            <v>99.734018264840202</v>
          </cell>
          <cell r="N58">
            <v>99.734018264840202</v>
          </cell>
          <cell r="O58">
            <v>0.26598173515979795</v>
          </cell>
          <cell r="P58">
            <v>100</v>
          </cell>
          <cell r="Q58">
            <v>45.9</v>
          </cell>
          <cell r="R58">
            <v>37.638000000000005</v>
          </cell>
          <cell r="S58">
            <v>39.474000000000004</v>
          </cell>
          <cell r="T58" t="str">
            <v>(Jul:, )</v>
          </cell>
          <cell r="U58">
            <v>43633</v>
          </cell>
          <cell r="V58" t="str">
            <v>na</v>
          </cell>
          <cell r="W58" t="str">
            <v>YES</v>
          </cell>
        </row>
        <row r="59">
          <cell r="C59" t="str">
            <v>CAP_MANC_015</v>
          </cell>
          <cell r="D59" t="str">
            <v>MAN-M1</v>
          </cell>
          <cell r="E59">
            <v>384756.81</v>
          </cell>
          <cell r="F59">
            <v>398618.05</v>
          </cell>
          <cell r="G59">
            <v>2</v>
          </cell>
          <cell r="H59">
            <v>2.2999999999999998</v>
          </cell>
          <cell r="I59" t="str">
            <v>A665 (Great Ancoats Street)</v>
          </cell>
          <cell r="J59" t="str">
            <v>Manchester</v>
          </cell>
          <cell r="K59" t="str">
            <v>Single</v>
          </cell>
          <cell r="L59" t="str">
            <v>No</v>
          </cell>
          <cell r="M59">
            <v>99.734398782343987</v>
          </cell>
          <cell r="N59">
            <v>99.734398782343987</v>
          </cell>
          <cell r="O59">
            <v>0.26560121765601252</v>
          </cell>
          <cell r="P59">
            <v>100</v>
          </cell>
          <cell r="Q59">
            <v>51.233333333333334</v>
          </cell>
          <cell r="R59">
            <v>42.011333333333326</v>
          </cell>
          <cell r="S59">
            <v>44.060666666666663</v>
          </cell>
          <cell r="T59" t="str">
            <v>(Jul:, )</v>
          </cell>
          <cell r="U59">
            <v>43633</v>
          </cell>
          <cell r="V59" t="str">
            <v>na</v>
          </cell>
          <cell r="W59" t="str">
            <v>YES</v>
          </cell>
        </row>
        <row r="60">
          <cell r="C60" t="str">
            <v>CAP_MANC_016</v>
          </cell>
          <cell r="D60" t="str">
            <v>MAN-T1</v>
          </cell>
          <cell r="E60">
            <v>382286</v>
          </cell>
          <cell r="F60">
            <v>389492.91</v>
          </cell>
          <cell r="G60">
            <v>2.0499999999999998</v>
          </cell>
          <cell r="H60" t="str">
            <v>4.5 </v>
          </cell>
          <cell r="I60" t="str">
            <v>A5103 (Princess Parkway)</v>
          </cell>
          <cell r="J60" t="str">
            <v>Manchester</v>
          </cell>
          <cell r="K60" t="str">
            <v>Single</v>
          </cell>
          <cell r="L60" t="str">
            <v>No</v>
          </cell>
          <cell r="M60">
            <v>91.467656012176562</v>
          </cell>
          <cell r="N60">
            <v>91.467656012176562</v>
          </cell>
          <cell r="O60">
            <v>0.19901065449009536</v>
          </cell>
          <cell r="P60">
            <v>91.666666666666657</v>
          </cell>
          <cell r="Q60">
            <v>42.872727272727268</v>
          </cell>
          <cell r="R60">
            <v>35.155636363636361</v>
          </cell>
          <cell r="S60">
            <v>36.870545454545457</v>
          </cell>
          <cell r="T60" t="str">
            <v xml:space="preserve">(Aug:1 of 1 Missing ), </v>
          </cell>
          <cell r="U60">
            <v>43633</v>
          </cell>
          <cell r="V60" t="str">
            <v>na</v>
          </cell>
          <cell r="W60" t="str">
            <v>YES</v>
          </cell>
        </row>
        <row r="61">
          <cell r="C61" t="str">
            <v>CAP_MANC_017</v>
          </cell>
          <cell r="D61" t="str">
            <v>MAN-T6</v>
          </cell>
          <cell r="E61">
            <v>382363.55</v>
          </cell>
          <cell r="F61">
            <v>390497.22</v>
          </cell>
          <cell r="G61">
            <v>2.0699999999999998</v>
          </cell>
          <cell r="H61">
            <v>1</v>
          </cell>
          <cell r="I61" t="str">
            <v>A5103 (Princess Parkway)</v>
          </cell>
          <cell r="J61" t="str">
            <v>Manchester</v>
          </cell>
          <cell r="K61" t="str">
            <v>Triplicate</v>
          </cell>
          <cell r="L61" t="str">
            <v>No</v>
          </cell>
          <cell r="M61">
            <v>100.82971841704718</v>
          </cell>
          <cell r="N61">
            <v>100.82971841704718</v>
          </cell>
          <cell r="O61">
            <v>-0.82971841704717519</v>
          </cell>
          <cell r="P61">
            <v>100</v>
          </cell>
          <cell r="Q61">
            <v>48.147222222222219</v>
          </cell>
          <cell r="R61">
            <v>39.480722222222219</v>
          </cell>
          <cell r="S61">
            <v>41.406611111111104</v>
          </cell>
          <cell r="T61" t="str">
            <v/>
          </cell>
          <cell r="U61">
            <v>43633</v>
          </cell>
          <cell r="V61" t="str">
            <v>na</v>
          </cell>
          <cell r="W61" t="str">
            <v>YES</v>
          </cell>
        </row>
        <row r="62">
          <cell r="C62" t="str">
            <v>CAP_MANC_018</v>
          </cell>
          <cell r="D62" t="str">
            <v>MAN-T5</v>
          </cell>
          <cell r="E62">
            <v>382378.67</v>
          </cell>
          <cell r="F62">
            <v>390358.19</v>
          </cell>
          <cell r="G62">
            <v>2.0499999999999998</v>
          </cell>
          <cell r="H62">
            <v>1</v>
          </cell>
          <cell r="I62" t="str">
            <v>A5103 (Princess Parkway)</v>
          </cell>
          <cell r="J62" t="str">
            <v>Manchester</v>
          </cell>
          <cell r="K62" t="str">
            <v>Triplicate</v>
          </cell>
          <cell r="L62" t="str">
            <v>No</v>
          </cell>
          <cell r="M62">
            <v>100.82020547945206</v>
          </cell>
          <cell r="N62">
            <v>100.82020547945206</v>
          </cell>
          <cell r="O62">
            <v>-25.820205479452056</v>
          </cell>
          <cell r="P62">
            <v>75</v>
          </cell>
          <cell r="Q62">
            <v>61.066666666666663</v>
          </cell>
          <cell r="R62">
            <v>50.074666666666651</v>
          </cell>
          <cell r="S62">
            <v>52.517333333333326</v>
          </cell>
          <cell r="T62" t="str">
            <v/>
          </cell>
          <cell r="U62">
            <v>43633</v>
          </cell>
          <cell r="V62" t="str">
            <v>na</v>
          </cell>
          <cell r="W62" t="str">
            <v>YES</v>
          </cell>
        </row>
        <row r="63">
          <cell r="C63" t="str">
            <v>CAP_MANC_019</v>
          </cell>
          <cell r="D63" t="str">
            <v>MAN1(a)</v>
          </cell>
          <cell r="E63">
            <v>384234.09</v>
          </cell>
          <cell r="F63">
            <v>397287.47</v>
          </cell>
          <cell r="G63">
            <v>1.7</v>
          </cell>
          <cell r="H63">
            <v>0.8</v>
          </cell>
          <cell r="I63" t="str">
            <v>A34 (Oxford Road)</v>
          </cell>
          <cell r="J63" t="str">
            <v>Manchester</v>
          </cell>
          <cell r="K63" t="str">
            <v>Triplicate</v>
          </cell>
          <cell r="L63" t="str">
            <v>Yes</v>
          </cell>
          <cell r="M63">
            <v>99.493911719939106</v>
          </cell>
          <cell r="N63">
            <v>99.493911719939106</v>
          </cell>
          <cell r="O63">
            <v>-7.8272450532724491</v>
          </cell>
          <cell r="P63">
            <v>91.666666666666657</v>
          </cell>
          <cell r="Q63">
            <v>48.227272727272727</v>
          </cell>
          <cell r="R63">
            <v>39.36993939393939</v>
          </cell>
          <cell r="S63">
            <v>41.290424242424237</v>
          </cell>
          <cell r="T63" t="str">
            <v xml:space="preserve">(Feb:Inaccessible), (Mar:exposed for two months (LSO didn't have key for March changeovers)), (Apr:2 of 3 Missing), </v>
          </cell>
          <cell r="U63">
            <v>43633</v>
          </cell>
          <cell r="V63" t="str">
            <v>na</v>
          </cell>
          <cell r="W63" t="str">
            <v>YES</v>
          </cell>
        </row>
        <row r="64">
          <cell r="C64" t="str">
            <v>CAP_MANC_022</v>
          </cell>
          <cell r="D64" t="str">
            <v>MAN-J2</v>
          </cell>
          <cell r="E64">
            <v>384815.1</v>
          </cell>
          <cell r="F64">
            <v>397450.47</v>
          </cell>
          <cell r="G64">
            <v>2</v>
          </cell>
          <cell r="H64" t="str">
            <v>1.4 </v>
          </cell>
          <cell r="I64" t="str">
            <v>A57 (Mancunian Way)</v>
          </cell>
          <cell r="J64" t="str">
            <v>Manchester</v>
          </cell>
          <cell r="K64" t="str">
            <v>Single</v>
          </cell>
          <cell r="L64" t="str">
            <v>No</v>
          </cell>
          <cell r="M64">
            <v>100.85768645357686</v>
          </cell>
          <cell r="N64">
            <v>100.85768645357686</v>
          </cell>
          <cell r="O64">
            <v>-9.1910197869102035</v>
          </cell>
          <cell r="P64">
            <v>91.666666666666657</v>
          </cell>
          <cell r="Q64">
            <v>38.736363636363635</v>
          </cell>
          <cell r="R64">
            <v>31.763818181818177</v>
          </cell>
          <cell r="S64">
            <v>33.313272727272725</v>
          </cell>
          <cell r="T64" t="str">
            <v xml:space="preserve">(Jan:1 of 3 Missing), </v>
          </cell>
          <cell r="U64">
            <v>43633</v>
          </cell>
          <cell r="V64" t="str">
            <v>na</v>
          </cell>
          <cell r="W64" t="str">
            <v>YES</v>
          </cell>
        </row>
        <row r="65">
          <cell r="C65" t="str">
            <v>CAP_MANC_023</v>
          </cell>
          <cell r="D65" t="str">
            <v>MAN-U1</v>
          </cell>
          <cell r="E65">
            <v>382643.43</v>
          </cell>
          <cell r="F65">
            <v>385496.73</v>
          </cell>
          <cell r="G65">
            <v>2.08</v>
          </cell>
          <cell r="H65" t="str">
            <v>2.5 </v>
          </cell>
          <cell r="I65" t="str">
            <v>A555 (Ringway Road West)</v>
          </cell>
          <cell r="J65" t="str">
            <v>Manchester</v>
          </cell>
          <cell r="K65" t="str">
            <v>Triplicate</v>
          </cell>
          <cell r="L65" t="str">
            <v>No</v>
          </cell>
          <cell r="M65">
            <v>100.78253424657532</v>
          </cell>
          <cell r="N65">
            <v>100.78253424657532</v>
          </cell>
          <cell r="O65">
            <v>-0.78253424657532378</v>
          </cell>
          <cell r="P65">
            <v>100</v>
          </cell>
          <cell r="Q65">
            <v>39.641666666666666</v>
          </cell>
          <cell r="R65">
            <v>32.506166666666665</v>
          </cell>
          <cell r="S65">
            <v>34.091833333333334</v>
          </cell>
          <cell r="T65" t="str">
            <v/>
          </cell>
          <cell r="U65">
            <v>43633</v>
          </cell>
          <cell r="V65" t="str">
            <v>na</v>
          </cell>
          <cell r="W65" t="str">
            <v>YES</v>
          </cell>
        </row>
        <row r="66">
          <cell r="C66" t="str">
            <v>CAP_MANC_024</v>
          </cell>
          <cell r="D66" t="str">
            <v>MAN-U2</v>
          </cell>
          <cell r="E66">
            <v>383157.18</v>
          </cell>
          <cell r="F66">
            <v>385392.12</v>
          </cell>
          <cell r="G66">
            <v>1.98</v>
          </cell>
          <cell r="H66" t="str">
            <v>2.5 </v>
          </cell>
          <cell r="I66" t="str">
            <v>A555 (Manchester Airport Relief Road)</v>
          </cell>
          <cell r="J66" t="str">
            <v>Manchester</v>
          </cell>
          <cell r="K66" t="str">
            <v>Single</v>
          </cell>
          <cell r="L66" t="str">
            <v>No</v>
          </cell>
          <cell r="M66">
            <v>75.30441400304413</v>
          </cell>
          <cell r="N66">
            <v>75.30441400304413</v>
          </cell>
          <cell r="O66">
            <v>-8.6377473363774726</v>
          </cell>
          <cell r="P66">
            <v>66.666666666666657</v>
          </cell>
          <cell r="Q66">
            <v>42.5</v>
          </cell>
          <cell r="R66">
            <v>33.396116970880612</v>
          </cell>
          <cell r="S66">
            <v>35.02519584750894</v>
          </cell>
          <cell r="T66" t="str">
            <v>(Feb:1 of 1 Missing), (Jun:1 of 1 Missing ), (Jul:1 of 1 Missing , )</v>
          </cell>
          <cell r="U66">
            <v>43663</v>
          </cell>
          <cell r="V66" t="str">
            <v>na</v>
          </cell>
          <cell r="W66" t="str">
            <v>YES</v>
          </cell>
        </row>
        <row r="67">
          <cell r="C67" t="str">
            <v>CAP_MANC_026</v>
          </cell>
          <cell r="D67" t="str">
            <v>MAN-T2</v>
          </cell>
          <cell r="E67" t="str">
            <v>382290.87</v>
          </cell>
          <cell r="F67" t="str">
            <v>389730.46</v>
          </cell>
          <cell r="G67">
            <v>1.6</v>
          </cell>
          <cell r="H67">
            <v>1</v>
          </cell>
          <cell r="I67" t="str">
            <v>A5103 (Princess Parkway)</v>
          </cell>
          <cell r="J67" t="str">
            <v>Manchester</v>
          </cell>
          <cell r="K67" t="str">
            <v>Single</v>
          </cell>
          <cell r="L67" t="str">
            <v>No</v>
          </cell>
          <cell r="M67">
            <v>100.81754185692542</v>
          </cell>
          <cell r="N67">
            <v>100.81754185692542</v>
          </cell>
          <cell r="O67">
            <v>-0.81754185692541625</v>
          </cell>
          <cell r="P67">
            <v>100</v>
          </cell>
          <cell r="Q67">
            <v>25.724999999999998</v>
          </cell>
          <cell r="R67">
            <v>21.094499999999996</v>
          </cell>
          <cell r="S67">
            <v>22.123499999999996</v>
          </cell>
          <cell r="T67" t="str">
            <v xml:space="preserve">(Aug: Vegetation might influence results.), </v>
          </cell>
          <cell r="U67">
            <v>43633</v>
          </cell>
          <cell r="V67" t="str">
            <v>na</v>
          </cell>
          <cell r="W67" t="str">
            <v>NO (sign obstructs airflow, and vegetation)</v>
          </cell>
        </row>
        <row r="68">
          <cell r="C68" t="str">
            <v>CAP_MANC_027</v>
          </cell>
          <cell r="D68" t="str">
            <v>MAN-T3</v>
          </cell>
          <cell r="E68">
            <v>382325.87</v>
          </cell>
          <cell r="F68">
            <v>389764.05</v>
          </cell>
          <cell r="G68">
            <v>2.12</v>
          </cell>
          <cell r="H68" t="str">
            <v>1.5 </v>
          </cell>
          <cell r="I68" t="str">
            <v>A5103 (Princess Parkway)</v>
          </cell>
          <cell r="J68" t="str">
            <v>Manchester</v>
          </cell>
          <cell r="K68" t="str">
            <v>Single</v>
          </cell>
          <cell r="L68" t="str">
            <v>No</v>
          </cell>
          <cell r="M68">
            <v>92.55175038051749</v>
          </cell>
          <cell r="N68">
            <v>92.55175038051749</v>
          </cell>
          <cell r="O68">
            <v>-25.885083713850833</v>
          </cell>
          <cell r="P68">
            <v>66.666666666666657</v>
          </cell>
          <cell r="Q68">
            <v>51.662500000000001</v>
          </cell>
          <cell r="R68">
            <v>46.851816620821225</v>
          </cell>
          <cell r="S68">
            <v>49.13727109012958</v>
          </cell>
          <cell r="T68" t="str">
            <v xml:space="preserve">(Oct:1 of 1 Missing ), (Nov:Tube damaged), (Dec:1 of 1 Missing ), </v>
          </cell>
          <cell r="U68">
            <v>43633</v>
          </cell>
          <cell r="V68" t="str">
            <v>na</v>
          </cell>
          <cell r="W68" t="str">
            <v>YES</v>
          </cell>
        </row>
        <row r="69">
          <cell r="C69" t="str">
            <v>CAP_MANC_028</v>
          </cell>
          <cell r="D69" t="str">
            <v>MAN-H1</v>
          </cell>
          <cell r="E69">
            <v>385588.56</v>
          </cell>
          <cell r="F69">
            <v>397657.24</v>
          </cell>
          <cell r="G69">
            <v>2</v>
          </cell>
          <cell r="H69">
            <v>2.4</v>
          </cell>
          <cell r="I69" t="str">
            <v>A635 (Fairfield Street)</v>
          </cell>
          <cell r="J69" t="str">
            <v>Manchester</v>
          </cell>
          <cell r="K69" t="str">
            <v>Triplicate</v>
          </cell>
          <cell r="L69" t="str">
            <v>No</v>
          </cell>
          <cell r="M69">
            <v>100.54109589041097</v>
          </cell>
          <cell r="N69">
            <v>100.54109589041096</v>
          </cell>
          <cell r="O69">
            <v>-0.54109589041095774</v>
          </cell>
          <cell r="P69">
            <v>100</v>
          </cell>
          <cell r="Q69">
            <v>43.942929292929286</v>
          </cell>
          <cell r="R69">
            <v>36.148333333333333</v>
          </cell>
          <cell r="S69">
            <v>37.911666666666669</v>
          </cell>
          <cell r="T69" t="str">
            <v xml:space="preserve">(Dec:1 of 3 Missing ), </v>
          </cell>
          <cell r="U69">
            <v>43725</v>
          </cell>
          <cell r="V69" t="str">
            <v>na</v>
          </cell>
          <cell r="W69" t="str">
            <v>YES</v>
          </cell>
        </row>
        <row r="70">
          <cell r="C70" t="str">
            <v>CAP_MANC_029</v>
          </cell>
          <cell r="D70" t="str">
            <v>MAN-H2</v>
          </cell>
          <cell r="E70">
            <v>385598.74</v>
          </cell>
          <cell r="F70">
            <v>397631.46</v>
          </cell>
          <cell r="G70">
            <v>2</v>
          </cell>
          <cell r="H70" t="str">
            <v>2.9 </v>
          </cell>
          <cell r="I70" t="str">
            <v>A635 (Fairfield Street)</v>
          </cell>
          <cell r="J70" t="str">
            <v>Manchester</v>
          </cell>
          <cell r="K70" t="str">
            <v>Triplicate</v>
          </cell>
          <cell r="L70" t="str">
            <v>No</v>
          </cell>
          <cell r="M70">
            <v>91.514079147640771</v>
          </cell>
          <cell r="N70">
            <v>91.514079147640786</v>
          </cell>
          <cell r="O70">
            <v>0.15258751902587164</v>
          </cell>
          <cell r="P70">
            <v>91.666666666666657</v>
          </cell>
          <cell r="Q70">
            <v>42.163636363636364</v>
          </cell>
          <cell r="R70">
            <v>34.574181818181813</v>
          </cell>
          <cell r="S70">
            <v>36.260727272727273</v>
          </cell>
          <cell r="T70" t="str">
            <v xml:space="preserve">(Mar:3 of 3 Missing), </v>
          </cell>
          <cell r="U70">
            <v>43633</v>
          </cell>
          <cell r="V70" t="str">
            <v>na</v>
          </cell>
          <cell r="W70" t="str">
            <v>YES</v>
          </cell>
        </row>
        <row r="71">
          <cell r="C71" t="str">
            <v>CAP_MANC_030</v>
          </cell>
          <cell r="D71" t="str">
            <v>MAN-T4</v>
          </cell>
          <cell r="E71">
            <v>382321.33</v>
          </cell>
          <cell r="F71">
            <v>390246.37</v>
          </cell>
          <cell r="G71">
            <v>2</v>
          </cell>
          <cell r="H71" t="str">
            <v>1.5 </v>
          </cell>
          <cell r="I71" t="str">
            <v>A5103 (Princess Parkway)</v>
          </cell>
          <cell r="J71" t="str">
            <v>Manchester</v>
          </cell>
          <cell r="K71" t="str">
            <v>Triplicate</v>
          </cell>
          <cell r="L71" t="str">
            <v>No</v>
          </cell>
          <cell r="M71">
            <v>100.83847031963471</v>
          </cell>
          <cell r="N71">
            <v>100.83847031963471</v>
          </cell>
          <cell r="O71">
            <v>-0.83847031963470897</v>
          </cell>
          <cell r="P71">
            <v>100</v>
          </cell>
          <cell r="Q71">
            <v>46.160858585858591</v>
          </cell>
          <cell r="R71">
            <v>37.876027777777772</v>
          </cell>
          <cell r="S71">
            <v>39.723638888888885</v>
          </cell>
          <cell r="T71" t="str">
            <v xml:space="preserve">(Oct:), </v>
          </cell>
          <cell r="U71">
            <v>43633</v>
          </cell>
          <cell r="V71" t="str">
            <v>na</v>
          </cell>
          <cell r="W71" t="str">
            <v>YES</v>
          </cell>
        </row>
        <row r="72">
          <cell r="C72" t="str">
            <v>CAP_MANC_033</v>
          </cell>
          <cell r="D72" t="str">
            <v>MAN 1-3</v>
          </cell>
          <cell r="E72">
            <v>382853.79</v>
          </cell>
          <cell r="F72">
            <v>391601.63</v>
          </cell>
          <cell r="G72">
            <v>2.15</v>
          </cell>
          <cell r="H72">
            <v>2</v>
          </cell>
          <cell r="I72" t="str">
            <v>A5103 (Princess Parkway)</v>
          </cell>
          <cell r="J72" t="str">
            <v>Manchester</v>
          </cell>
          <cell r="K72" t="str">
            <v>Single</v>
          </cell>
          <cell r="L72" t="str">
            <v>No</v>
          </cell>
          <cell r="M72">
            <v>100.84931506849315</v>
          </cell>
          <cell r="N72">
            <v>100.84931506849315</v>
          </cell>
          <cell r="O72">
            <v>-0.84931506849315497</v>
          </cell>
          <cell r="P72">
            <v>100</v>
          </cell>
          <cell r="Q72">
            <v>44.666666666666664</v>
          </cell>
          <cell r="R72">
            <v>36.626666666666665</v>
          </cell>
          <cell r="S72">
            <v>38.413333333333334</v>
          </cell>
          <cell r="T72" t="str">
            <v xml:space="preserve">(Oct:), </v>
          </cell>
          <cell r="U72">
            <v>43112</v>
          </cell>
          <cell r="V72" t="str">
            <v>na</v>
          </cell>
          <cell r="W72" t="str">
            <v>YES</v>
          </cell>
        </row>
        <row r="73">
          <cell r="C73" t="str">
            <v>CAP_MANC_035</v>
          </cell>
          <cell r="D73" t="str">
            <v>MAN 1-5</v>
          </cell>
          <cell r="E73">
            <v>382793.42</v>
          </cell>
          <cell r="F73">
            <v>391430.91</v>
          </cell>
          <cell r="G73">
            <v>2.15</v>
          </cell>
          <cell r="H73">
            <v>2.2000000000000002</v>
          </cell>
          <cell r="I73" t="str">
            <v>A5103 (Princess Parkway)</v>
          </cell>
          <cell r="J73" t="str">
            <v>Manchester</v>
          </cell>
          <cell r="K73" t="str">
            <v>Single</v>
          </cell>
          <cell r="L73" t="str">
            <v>No</v>
          </cell>
          <cell r="M73">
            <v>100.85292998477931</v>
          </cell>
          <cell r="N73">
            <v>100.85292998477931</v>
          </cell>
          <cell r="O73">
            <v>-0.85292998477930837</v>
          </cell>
          <cell r="P73">
            <v>100</v>
          </cell>
          <cell r="Q73">
            <v>36.283333333333339</v>
          </cell>
          <cell r="R73">
            <v>29.752333333333329</v>
          </cell>
          <cell r="S73">
            <v>31.203666666666663</v>
          </cell>
          <cell r="T73" t="str">
            <v xml:space="preserve">(Oct:), </v>
          </cell>
          <cell r="U73">
            <v>43112</v>
          </cell>
          <cell r="V73" t="str">
            <v>na</v>
          </cell>
          <cell r="W73" t="str">
            <v>YES</v>
          </cell>
        </row>
        <row r="74">
          <cell r="C74" t="str">
            <v>CAP_MANC_039</v>
          </cell>
          <cell r="D74" t="str">
            <v>MAN 3-4</v>
          </cell>
          <cell r="E74">
            <v>385271.19</v>
          </cell>
          <cell r="F74">
            <v>397426.53</v>
          </cell>
          <cell r="G74">
            <v>2.4</v>
          </cell>
          <cell r="H74">
            <v>1.4</v>
          </cell>
          <cell r="I74" t="str">
            <v>A635 (Mancunian Way)</v>
          </cell>
          <cell r="J74" t="str">
            <v>Manchester</v>
          </cell>
          <cell r="K74" t="str">
            <v>Single</v>
          </cell>
          <cell r="L74" t="str">
            <v>No</v>
          </cell>
          <cell r="M74">
            <v>91.532153729071538</v>
          </cell>
          <cell r="N74">
            <v>91.532153729071538</v>
          </cell>
          <cell r="O74">
            <v>0.13451293759511884</v>
          </cell>
          <cell r="P74">
            <v>91.666666666666657</v>
          </cell>
          <cell r="Q74">
            <v>41.099999999999994</v>
          </cell>
          <cell r="R74">
            <v>33.701999999999991</v>
          </cell>
          <cell r="S74">
            <v>35.345999999999997</v>
          </cell>
          <cell r="T74" t="str">
            <v xml:space="preserve">(Mar:1 of 1 Missing), </v>
          </cell>
          <cell r="U74">
            <v>43112</v>
          </cell>
          <cell r="V74" t="str">
            <v>na</v>
          </cell>
          <cell r="W74" t="str">
            <v>YES</v>
          </cell>
        </row>
        <row r="75">
          <cell r="C75" t="str">
            <v>CAP_MANC_040</v>
          </cell>
          <cell r="D75" t="str">
            <v>MAN 3-5</v>
          </cell>
          <cell r="E75">
            <v>385119.17</v>
          </cell>
          <cell r="F75">
            <v>397456.99</v>
          </cell>
          <cell r="G75">
            <v>2.0499999999999998</v>
          </cell>
          <cell r="H75">
            <v>1</v>
          </cell>
          <cell r="I75" t="str">
            <v>A635 (Mancunian Way)</v>
          </cell>
          <cell r="J75" t="str">
            <v>Manchester</v>
          </cell>
          <cell r="K75" t="str">
            <v>Single</v>
          </cell>
          <cell r="L75" t="str">
            <v>No</v>
          </cell>
          <cell r="M75">
            <v>100.69463470319636</v>
          </cell>
          <cell r="N75">
            <v>100.69463470319636</v>
          </cell>
          <cell r="O75">
            <v>-0.6946347031963569</v>
          </cell>
          <cell r="P75">
            <v>100</v>
          </cell>
          <cell r="Q75">
            <v>38.808333333333337</v>
          </cell>
          <cell r="R75">
            <v>31.822833333333328</v>
          </cell>
          <cell r="S75">
            <v>33.375166666666665</v>
          </cell>
          <cell r="T75" t="str">
            <v/>
          </cell>
          <cell r="U75">
            <v>43112</v>
          </cell>
          <cell r="V75" t="str">
            <v>na</v>
          </cell>
          <cell r="W75" t="str">
            <v>YES</v>
          </cell>
        </row>
        <row r="76">
          <cell r="C76" t="str">
            <v>CAP_MANC_041</v>
          </cell>
          <cell r="D76" t="str">
            <v>MAN 2-1</v>
          </cell>
          <cell r="E76">
            <v>383369.68</v>
          </cell>
          <cell r="F76">
            <v>397133.02</v>
          </cell>
          <cell r="G76">
            <v>2.25</v>
          </cell>
          <cell r="H76">
            <v>2.5</v>
          </cell>
          <cell r="I76" t="str">
            <v>A57 (M) (Mancunian Way)</v>
          </cell>
          <cell r="J76" t="str">
            <v>Manchester</v>
          </cell>
          <cell r="K76" t="str">
            <v>Single</v>
          </cell>
          <cell r="L76" t="str">
            <v>No</v>
          </cell>
          <cell r="M76">
            <v>92.887937595129372</v>
          </cell>
          <cell r="N76">
            <v>92.887937595129372</v>
          </cell>
          <cell r="O76">
            <v>-9.5546042617960296</v>
          </cell>
          <cell r="P76">
            <v>83.333333333333343</v>
          </cell>
          <cell r="Q76">
            <v>45.750000000000007</v>
          </cell>
          <cell r="R76">
            <v>37.515000000000001</v>
          </cell>
          <cell r="S76">
            <v>39.345000000000006</v>
          </cell>
          <cell r="T76" t="str">
            <v xml:space="preserve">(Apr:1 of 1 Missing), (Aug: Construction near tube), </v>
          </cell>
          <cell r="U76">
            <v>43112</v>
          </cell>
          <cell r="V76" t="str">
            <v>na</v>
          </cell>
          <cell r="W76" t="str">
            <v>YES</v>
          </cell>
        </row>
        <row r="77">
          <cell r="C77" t="str">
            <v>CAP_MANC_042</v>
          </cell>
          <cell r="D77" t="str">
            <v>MAN 2-2</v>
          </cell>
          <cell r="E77">
            <v>383637.26</v>
          </cell>
          <cell r="F77">
            <v>397096.73</v>
          </cell>
          <cell r="G77">
            <v>2.5</v>
          </cell>
          <cell r="H77">
            <v>7.3</v>
          </cell>
          <cell r="I77" t="str">
            <v>A57 (M) (Mancunian Way)</v>
          </cell>
          <cell r="J77" t="str">
            <v>Manchester</v>
          </cell>
          <cell r="K77" t="str">
            <v>Single</v>
          </cell>
          <cell r="L77" t="str">
            <v>No</v>
          </cell>
          <cell r="M77">
            <v>92.905821917808211</v>
          </cell>
          <cell r="N77">
            <v>92.905821917808211</v>
          </cell>
          <cell r="O77">
            <v>-1.239155251141554</v>
          </cell>
          <cell r="P77">
            <v>91.666666666666657</v>
          </cell>
          <cell r="Q77">
            <v>42.627272727272725</v>
          </cell>
          <cell r="R77">
            <v>34.954363636363631</v>
          </cell>
          <cell r="S77">
            <v>36.659454545454544</v>
          </cell>
          <cell r="T77" t="str">
            <v xml:space="preserve">(Jul:1 of 1 Missing , )(Nov: ), </v>
          </cell>
          <cell r="U77">
            <v>43112</v>
          </cell>
          <cell r="V77" t="str">
            <v>na</v>
          </cell>
          <cell r="W77" t="str">
            <v>YES</v>
          </cell>
        </row>
        <row r="78">
          <cell r="C78" t="str">
            <v>CAP_MANC_045</v>
          </cell>
          <cell r="D78" t="str">
            <v>MAN 2-5</v>
          </cell>
          <cell r="E78">
            <v>383357.26</v>
          </cell>
          <cell r="F78">
            <v>397166.38</v>
          </cell>
          <cell r="G78">
            <v>2</v>
          </cell>
          <cell r="H78">
            <v>1.8</v>
          </cell>
          <cell r="I78" t="str">
            <v>A57 (M) (Mancunian Way)</v>
          </cell>
          <cell r="J78" t="str">
            <v>Manchester</v>
          </cell>
          <cell r="K78" t="str">
            <v>Single</v>
          </cell>
          <cell r="L78" t="str">
            <v>No</v>
          </cell>
          <cell r="M78">
            <v>100.84893455098933</v>
          </cell>
          <cell r="N78">
            <v>100.84893455098933</v>
          </cell>
          <cell r="O78">
            <v>-0.84893455098932691</v>
          </cell>
          <cell r="P78">
            <v>100</v>
          </cell>
          <cell r="Q78">
            <v>58.608333333333327</v>
          </cell>
          <cell r="R78">
            <v>48.058833333333325</v>
          </cell>
          <cell r="S78">
            <v>50.403166666666664</v>
          </cell>
          <cell r="T78" t="str">
            <v xml:space="preserve">(Nov: ), </v>
          </cell>
          <cell r="U78">
            <v>43112</v>
          </cell>
          <cell r="V78" t="str">
            <v>na</v>
          </cell>
          <cell r="W78" t="str">
            <v>YES</v>
          </cell>
        </row>
        <row r="79">
          <cell r="C79" t="str">
            <v>CAP_MANC_046</v>
          </cell>
          <cell r="D79" t="str">
            <v>MAN 4-1</v>
          </cell>
          <cell r="E79">
            <v>382841.59</v>
          </cell>
          <cell r="F79">
            <v>397407.96</v>
          </cell>
          <cell r="G79">
            <v>2</v>
          </cell>
          <cell r="H79">
            <v>0.5</v>
          </cell>
          <cell r="I79" t="str">
            <v>A57 (M) (Mancunian Way)</v>
          </cell>
          <cell r="J79" t="str">
            <v>Manchester</v>
          </cell>
          <cell r="K79" t="str">
            <v>Single</v>
          </cell>
          <cell r="L79" t="str">
            <v>No</v>
          </cell>
          <cell r="M79">
            <v>100.84646118721462</v>
          </cell>
          <cell r="N79">
            <v>100.84646118721462</v>
          </cell>
          <cell r="O79">
            <v>-0.84646118721461505</v>
          </cell>
          <cell r="P79">
            <v>100</v>
          </cell>
          <cell r="Q79">
            <v>43.874999999999993</v>
          </cell>
          <cell r="R79">
            <v>35.977499999999999</v>
          </cell>
          <cell r="S79">
            <v>37.732500000000002</v>
          </cell>
          <cell r="T79" t="str">
            <v xml:space="preserve">(Nov: ), </v>
          </cell>
          <cell r="U79">
            <v>43112</v>
          </cell>
          <cell r="V79" t="str">
            <v>na</v>
          </cell>
          <cell r="W79" t="str">
            <v>YES</v>
          </cell>
        </row>
        <row r="80">
          <cell r="C80" t="str">
            <v>CAP_MANC_048</v>
          </cell>
          <cell r="D80" t="str">
            <v>MAN 4-3</v>
          </cell>
          <cell r="E80">
            <v>382770.05</v>
          </cell>
          <cell r="F80">
            <v>397613.2</v>
          </cell>
          <cell r="G80">
            <v>2.35</v>
          </cell>
          <cell r="H80">
            <v>0.6</v>
          </cell>
          <cell r="I80" t="str">
            <v>A57 (M) (Mancunian Way)</v>
          </cell>
          <cell r="J80" t="str">
            <v>Manchester</v>
          </cell>
          <cell r="K80" t="str">
            <v>Single</v>
          </cell>
          <cell r="L80" t="str">
            <v>No</v>
          </cell>
          <cell r="M80">
            <v>100.83466514459664</v>
          </cell>
          <cell r="N80">
            <v>100.83466514459664</v>
          </cell>
          <cell r="O80">
            <v>-0.83466514459664154</v>
          </cell>
          <cell r="P80">
            <v>100</v>
          </cell>
          <cell r="Q80">
            <v>56.083333333333329</v>
          </cell>
          <cell r="R80">
            <v>45.98833333333333</v>
          </cell>
          <cell r="S80">
            <v>48.231666666666669</v>
          </cell>
          <cell r="T80" t="str">
            <v xml:space="preserve">(Nov: ), </v>
          </cell>
          <cell r="U80">
            <v>43112</v>
          </cell>
          <cell r="V80" t="str">
            <v>na</v>
          </cell>
          <cell r="W80" t="str">
            <v>YES</v>
          </cell>
        </row>
        <row r="81">
          <cell r="C81" t="str">
            <v>CAP_MANC_049</v>
          </cell>
          <cell r="D81" t="str">
            <v>MAN 4-4</v>
          </cell>
          <cell r="E81">
            <v>382884</v>
          </cell>
          <cell r="F81">
            <v>397414</v>
          </cell>
          <cell r="G81">
            <v>2.2999999999999998</v>
          </cell>
          <cell r="H81">
            <v>0.2</v>
          </cell>
          <cell r="I81" t="str">
            <v>A57 (M) (Mancunian Way)</v>
          </cell>
          <cell r="J81" t="str">
            <v>Manchester</v>
          </cell>
          <cell r="K81" t="str">
            <v>Single</v>
          </cell>
          <cell r="L81" t="str">
            <v>No</v>
          </cell>
          <cell r="M81">
            <v>100.83523592085236</v>
          </cell>
          <cell r="N81">
            <v>100.83523592085236</v>
          </cell>
          <cell r="O81">
            <v>-0.83523592085235521</v>
          </cell>
          <cell r="P81">
            <v>100</v>
          </cell>
          <cell r="Q81">
            <v>47.558333333333337</v>
          </cell>
          <cell r="R81">
            <v>38.997833333333332</v>
          </cell>
          <cell r="S81">
            <v>40.900166666666671</v>
          </cell>
          <cell r="T81" t="str">
            <v xml:space="preserve">(Nov: ), </v>
          </cell>
          <cell r="U81">
            <v>43112</v>
          </cell>
          <cell r="V81" t="str">
            <v>na</v>
          </cell>
          <cell r="W81" t="str">
            <v>YES</v>
          </cell>
        </row>
        <row r="82">
          <cell r="C82" t="str">
            <v>CAP_MANC_050</v>
          </cell>
          <cell r="D82" t="str">
            <v>MAN 4-5</v>
          </cell>
          <cell r="E82">
            <v>382827.72</v>
          </cell>
          <cell r="F82">
            <v>397500.85</v>
          </cell>
          <cell r="G82">
            <v>2.42</v>
          </cell>
          <cell r="H82">
            <v>2.2999999999999998</v>
          </cell>
          <cell r="I82" t="str">
            <v>A57 (M) (Mancunian Way)</v>
          </cell>
          <cell r="J82" t="str">
            <v>Manchester</v>
          </cell>
          <cell r="K82" t="str">
            <v>Single</v>
          </cell>
          <cell r="L82" t="str">
            <v>No</v>
          </cell>
          <cell r="M82">
            <v>73.983828006088274</v>
          </cell>
          <cell r="N82">
            <v>73.983828006088274</v>
          </cell>
          <cell r="O82">
            <v>-7.3171613394216166</v>
          </cell>
          <cell r="P82">
            <v>66.666666666666657</v>
          </cell>
          <cell r="Q82">
            <v>52.762499999999996</v>
          </cell>
          <cell r="R82">
            <v>44.412926889565412</v>
          </cell>
          <cell r="S82">
            <v>46.5794111280808</v>
          </cell>
          <cell r="T82" t="str">
            <v xml:space="preserve">(Jun:1 of 1 Missing Spider in tube ), (Sep:1 of 1 Missing), (Nov:1 of 1 Missing ), (Dec:1 of 3 Missing ), </v>
          </cell>
          <cell r="U82">
            <v>43112</v>
          </cell>
          <cell r="V82" t="str">
            <v>na</v>
          </cell>
          <cell r="W82" t="str">
            <v>YES</v>
          </cell>
        </row>
        <row r="83">
          <cell r="C83" t="str">
            <v>CAP_MANC_052</v>
          </cell>
          <cell r="D83" t="str">
            <v>MAN-C5</v>
          </cell>
          <cell r="E83">
            <v>384395.54</v>
          </cell>
          <cell r="F83">
            <v>398810.88</v>
          </cell>
          <cell r="G83">
            <v>2.2999999999999998</v>
          </cell>
          <cell r="H83">
            <v>2.1</v>
          </cell>
          <cell r="I83" t="str">
            <v>Shudehill</v>
          </cell>
          <cell r="J83" t="str">
            <v>Manchester</v>
          </cell>
          <cell r="K83" t="str">
            <v>Triplicate</v>
          </cell>
          <cell r="L83" t="str">
            <v>No</v>
          </cell>
          <cell r="M83">
            <v>99.735730593607329</v>
          </cell>
          <cell r="N83">
            <v>99.735730593607315</v>
          </cell>
          <cell r="O83">
            <v>0.26426940639268537</v>
          </cell>
          <cell r="P83">
            <v>100</v>
          </cell>
          <cell r="Q83">
            <v>50.775757575757574</v>
          </cell>
          <cell r="R83">
            <v>41.980583333333321</v>
          </cell>
          <cell r="S83">
            <v>44.028416666666658</v>
          </cell>
          <cell r="T83" t="str">
            <v xml:space="preserve">(Mar:1 of 3 Missing), (Oct:2 of 3 Missing ), (Nov: ), </v>
          </cell>
          <cell r="U83">
            <v>43633</v>
          </cell>
          <cell r="V83" t="str">
            <v>na</v>
          </cell>
          <cell r="W83" t="str">
            <v>YES</v>
          </cell>
        </row>
        <row r="84">
          <cell r="C84" t="str">
            <v>CAP_MANC_054</v>
          </cell>
          <cell r="D84" t="str">
            <v>MAN-B5</v>
          </cell>
          <cell r="E84">
            <v>383703.47</v>
          </cell>
          <cell r="F84">
            <v>398241.15</v>
          </cell>
          <cell r="G84">
            <v>2.0099999999999998</v>
          </cell>
          <cell r="H84">
            <v>0.7</v>
          </cell>
          <cell r="I84" t="str">
            <v>A34 (John Dalton Street)</v>
          </cell>
          <cell r="J84" t="str">
            <v>Manchester</v>
          </cell>
          <cell r="K84" t="str">
            <v>Triplicate</v>
          </cell>
          <cell r="L84" t="str">
            <v>No</v>
          </cell>
          <cell r="M84">
            <v>0</v>
          </cell>
          <cell r="N84">
            <v>0</v>
          </cell>
          <cell r="O84">
            <v>0</v>
          </cell>
          <cell r="P84">
            <v>0</v>
          </cell>
          <cell r="Q84" t="str">
            <v/>
          </cell>
          <cell r="T84" t="str">
            <v xml:space="preserve">(Jan:Inaccessible), (Feb:Inaccessible), (Mar:Inaccessible), (Apr:3 of 3 Missing), (May:3 of 3 Missing - Inaccessible), (Jun:3 of 3 Missing (one of LT inaccessible sites)), (Jul:3 of 3 Missing, )(Aug:3 of 3 Missing ), (Sep:3 of 3 Missing), (Oct:3 of 3 Missing ), (Nov:3 of 3 Missing), (Dec:3 of 3 Missing), </v>
          </cell>
          <cell r="U84">
            <v>43633</v>
          </cell>
          <cell r="V84" t="str">
            <v>na</v>
          </cell>
          <cell r="W84" t="str">
            <v>YES</v>
          </cell>
        </row>
        <row r="85">
          <cell r="C85" t="str">
            <v>CAP_MANC_055</v>
          </cell>
          <cell r="D85" t="str">
            <v>MAN-B2</v>
          </cell>
          <cell r="E85">
            <v>383517.54</v>
          </cell>
          <cell r="F85">
            <v>398289.01</v>
          </cell>
          <cell r="G85">
            <v>2.21</v>
          </cell>
          <cell r="H85">
            <v>1.4</v>
          </cell>
          <cell r="I85" t="str">
            <v>A34 (Bridge Street)</v>
          </cell>
          <cell r="J85" t="str">
            <v>Manchester</v>
          </cell>
          <cell r="K85" t="str">
            <v>Triplicate</v>
          </cell>
          <cell r="L85" t="str">
            <v>No</v>
          </cell>
          <cell r="M85">
            <v>99.960426179604255</v>
          </cell>
          <cell r="N85">
            <v>99.960426179604255</v>
          </cell>
          <cell r="O85">
            <v>3.9573820395744974E-2</v>
          </cell>
          <cell r="P85">
            <v>100</v>
          </cell>
          <cell r="Q85">
            <v>45.780555555555559</v>
          </cell>
          <cell r="R85">
            <v>38.931777777777775</v>
          </cell>
          <cell r="S85">
            <v>40.830888888888893</v>
          </cell>
          <cell r="T85" t="str">
            <v xml:space="preserve">(Feb:2 of 3 Missing), (Mar: Only 1 holder when I arrived on site so I put up two more as high as I could (photo attached)), (Jul:1 of 3 Missing , )(Sep:1 of 3 Missing ), (Oct:1 of 3 Missing), (Nov: ), </v>
          </cell>
          <cell r="U85">
            <v>43633</v>
          </cell>
          <cell r="V85" t="str">
            <v>na</v>
          </cell>
          <cell r="W85" t="str">
            <v>YES</v>
          </cell>
        </row>
        <row r="86">
          <cell r="C86" t="str">
            <v>CAP_MANC_056</v>
          </cell>
          <cell r="D86" t="str">
            <v>MAN-S1</v>
          </cell>
          <cell r="E86">
            <v>383254.61</v>
          </cell>
          <cell r="F86">
            <v>398055.41</v>
          </cell>
          <cell r="G86">
            <v>2.16</v>
          </cell>
          <cell r="H86">
            <v>2.9</v>
          </cell>
          <cell r="I86" t="str">
            <v>A34 (Quay Street)</v>
          </cell>
          <cell r="J86" t="str">
            <v>Manchester</v>
          </cell>
          <cell r="K86" t="str">
            <v>Triplicate</v>
          </cell>
          <cell r="L86" t="str">
            <v>No</v>
          </cell>
          <cell r="M86">
            <v>91.796993911719937</v>
          </cell>
          <cell r="N86">
            <v>91.796993911719937</v>
          </cell>
          <cell r="O86">
            <v>-0.13032724505328019</v>
          </cell>
          <cell r="P86">
            <v>91.666666666666657</v>
          </cell>
          <cell r="Q86">
            <v>36.375925925925934</v>
          </cell>
          <cell r="R86">
            <v>29.702636363636366</v>
          </cell>
          <cell r="S86">
            <v>31.151545454545456</v>
          </cell>
          <cell r="T86" t="str">
            <v xml:space="preserve">(Jul:3 of 3 Missing , )(Oct:2 of 3 Missing ), (Nov: ), (Dec:1 of 3 Missing ), </v>
          </cell>
          <cell r="U86">
            <v>43633</v>
          </cell>
          <cell r="V86" t="str">
            <v>na</v>
          </cell>
          <cell r="W86" t="str">
            <v>YES</v>
          </cell>
        </row>
        <row r="87">
          <cell r="C87" t="str">
            <v>CAP_MANC_057</v>
          </cell>
          <cell r="D87" t="str">
            <v>MAN-S2</v>
          </cell>
          <cell r="E87">
            <v>383189.26</v>
          </cell>
          <cell r="F87">
            <v>398129.12</v>
          </cell>
          <cell r="G87">
            <v>2.16</v>
          </cell>
          <cell r="H87">
            <v>1</v>
          </cell>
          <cell r="I87" t="str">
            <v>A34 (New Quay Street)</v>
          </cell>
          <cell r="J87" t="str">
            <v>Manchester</v>
          </cell>
          <cell r="K87" t="str">
            <v>Single</v>
          </cell>
          <cell r="L87" t="str">
            <v>No</v>
          </cell>
          <cell r="M87">
            <v>99.754375951293767</v>
          </cell>
          <cell r="N87">
            <v>99.754375951293767</v>
          </cell>
          <cell r="O87">
            <v>0.24562404870623311</v>
          </cell>
          <cell r="P87">
            <v>100</v>
          </cell>
          <cell r="Q87">
            <v>36.866666666666674</v>
          </cell>
          <cell r="R87">
            <v>30.230666666666664</v>
          </cell>
          <cell r="S87">
            <v>31.705333333333332</v>
          </cell>
          <cell r="T87" t="str">
            <v xml:space="preserve">(Nov: ), </v>
          </cell>
          <cell r="U87">
            <v>43633</v>
          </cell>
          <cell r="V87" t="str">
            <v>na</v>
          </cell>
          <cell r="W87" t="str">
            <v>YES</v>
          </cell>
        </row>
        <row r="88">
          <cell r="C88" t="str">
            <v>CAP_MANC_058</v>
          </cell>
          <cell r="D88" t="str">
            <v>MAN-S3</v>
          </cell>
          <cell r="E88">
            <v>383371.35</v>
          </cell>
          <cell r="F88">
            <v>398024.46</v>
          </cell>
          <cell r="G88">
            <v>2.21</v>
          </cell>
          <cell r="H88">
            <v>0.7</v>
          </cell>
          <cell r="I88" t="str">
            <v>A34 (Quay Street)</v>
          </cell>
          <cell r="J88" t="str">
            <v>Manchester</v>
          </cell>
          <cell r="K88" t="str">
            <v>Single</v>
          </cell>
          <cell r="L88" t="str">
            <v>No</v>
          </cell>
          <cell r="M88">
            <v>99.7501902587519</v>
          </cell>
          <cell r="N88">
            <v>99.7501902587519</v>
          </cell>
          <cell r="O88">
            <v>0.24980974124810018</v>
          </cell>
          <cell r="P88">
            <v>100</v>
          </cell>
          <cell r="Q88">
            <v>37.483333333333334</v>
          </cell>
          <cell r="R88">
            <v>30.736333333333331</v>
          </cell>
          <cell r="S88">
            <v>32.235666666666667</v>
          </cell>
          <cell r="T88" t="str">
            <v xml:space="preserve">(Nov: ), </v>
          </cell>
          <cell r="U88">
            <v>43633</v>
          </cell>
          <cell r="V88" t="str">
            <v>na</v>
          </cell>
          <cell r="W88" t="str">
            <v>YES</v>
          </cell>
        </row>
        <row r="89">
          <cell r="C89" t="str">
            <v>CAP_MANC_059</v>
          </cell>
          <cell r="D89" t="str">
            <v>MAN-A8</v>
          </cell>
          <cell r="E89">
            <v>383783.63</v>
          </cell>
          <cell r="F89">
            <v>398584.87</v>
          </cell>
          <cell r="G89">
            <v>2.09</v>
          </cell>
          <cell r="H89">
            <v>2.2000000000000002</v>
          </cell>
          <cell r="I89" t="str">
            <v>A56 (Deansgate)</v>
          </cell>
          <cell r="J89" t="str">
            <v>Manchester</v>
          </cell>
          <cell r="K89" t="str">
            <v>Triplicate</v>
          </cell>
          <cell r="L89" t="str">
            <v>No</v>
          </cell>
          <cell r="M89">
            <v>99.726788432267895</v>
          </cell>
          <cell r="N89">
            <v>99.726788432267895</v>
          </cell>
          <cell r="O89">
            <v>0.27321156773210475</v>
          </cell>
          <cell r="P89">
            <v>100</v>
          </cell>
          <cell r="Q89">
            <v>39.519444444444439</v>
          </cell>
          <cell r="R89">
            <v>32.401388888888881</v>
          </cell>
          <cell r="S89">
            <v>33.981944444444444</v>
          </cell>
          <cell r="T89" t="str">
            <v xml:space="preserve">(Jul:, )(Aug:1 of 3 Missing ), (Nov: ), </v>
          </cell>
          <cell r="U89">
            <v>43633</v>
          </cell>
          <cell r="V89" t="str">
            <v>na</v>
          </cell>
          <cell r="W89" t="str">
            <v>YES</v>
          </cell>
        </row>
        <row r="90">
          <cell r="C90" t="str">
            <v>CAP_MANC_060</v>
          </cell>
          <cell r="D90" t="str">
            <v>MAN-A4</v>
          </cell>
          <cell r="E90">
            <v>383662.9</v>
          </cell>
          <cell r="F90">
            <v>398338.04</v>
          </cell>
          <cell r="G90">
            <v>2.2200000000000002</v>
          </cell>
          <cell r="H90">
            <v>3.5</v>
          </cell>
          <cell r="I90" t="str">
            <v>A56 (Deansgate)</v>
          </cell>
          <cell r="J90" t="str">
            <v>Manchester</v>
          </cell>
          <cell r="K90" t="str">
            <v>Single</v>
          </cell>
          <cell r="L90" t="str">
            <v>No</v>
          </cell>
          <cell r="M90">
            <v>99.722222222222229</v>
          </cell>
          <cell r="N90">
            <v>99.722222222222229</v>
          </cell>
          <cell r="O90">
            <v>0.27777777777777146</v>
          </cell>
          <cell r="P90">
            <v>100</v>
          </cell>
          <cell r="Q90">
            <v>33.833333333333329</v>
          </cell>
          <cell r="R90">
            <v>27.743333333333332</v>
          </cell>
          <cell r="S90">
            <v>29.096666666666668</v>
          </cell>
          <cell r="T90" t="str">
            <v xml:space="preserve">(Jul:, )(Nov: ), (Dec:), </v>
          </cell>
          <cell r="U90">
            <v>43633</v>
          </cell>
          <cell r="V90" t="str">
            <v>na</v>
          </cell>
          <cell r="W90" t="str">
            <v>YES</v>
          </cell>
        </row>
        <row r="91">
          <cell r="C91" t="str">
            <v>CAP_MANC_061</v>
          </cell>
          <cell r="D91" t="str">
            <v>MAN-A5</v>
          </cell>
          <cell r="E91">
            <v>383687.35</v>
          </cell>
          <cell r="F91">
            <v>398365.6</v>
          </cell>
          <cell r="G91">
            <v>2.27</v>
          </cell>
          <cell r="H91">
            <v>1.6</v>
          </cell>
          <cell r="I91" t="str">
            <v>A56 (Deansgate)</v>
          </cell>
          <cell r="J91" t="str">
            <v>Manchester</v>
          </cell>
          <cell r="K91" t="str">
            <v>Triplicate</v>
          </cell>
          <cell r="L91" t="str">
            <v>No</v>
          </cell>
          <cell r="M91">
            <v>90.670471841704696</v>
          </cell>
          <cell r="N91">
            <v>90.67047184170471</v>
          </cell>
          <cell r="O91">
            <v>9.3295281582952896</v>
          </cell>
          <cell r="P91">
            <v>100</v>
          </cell>
          <cell r="Q91">
            <v>35.072996632996627</v>
          </cell>
          <cell r="R91">
            <v>29.072416666666658</v>
          </cell>
          <cell r="S91">
            <v>30.490583333333326</v>
          </cell>
          <cell r="T91" t="str">
            <v xml:space="preserve">(Jul:, )(Nov:1 of 1 Missing ), </v>
          </cell>
          <cell r="U91">
            <v>43633</v>
          </cell>
          <cell r="V91" t="str">
            <v>na</v>
          </cell>
          <cell r="W91" t="str">
            <v>YES</v>
          </cell>
        </row>
        <row r="92">
          <cell r="C92" t="str">
            <v>CAP_MANC_062</v>
          </cell>
          <cell r="D92" t="str">
            <v>MAN-A7</v>
          </cell>
          <cell r="E92">
            <v>383733.29</v>
          </cell>
          <cell r="F92">
            <v>398512.09</v>
          </cell>
          <cell r="G92">
            <v>2.09</v>
          </cell>
          <cell r="H92">
            <v>0.7</v>
          </cell>
          <cell r="I92" t="str">
            <v>A56 (Deansgate)</v>
          </cell>
          <cell r="J92" t="str">
            <v>Manchester</v>
          </cell>
          <cell r="K92" t="str">
            <v>Triplicate</v>
          </cell>
          <cell r="L92" t="str">
            <v>No</v>
          </cell>
          <cell r="M92">
            <v>67.37252663622526</v>
          </cell>
          <cell r="N92">
            <v>67.37252663622526</v>
          </cell>
          <cell r="O92">
            <v>-9.039193302891924</v>
          </cell>
          <cell r="P92">
            <v>58.333333333333336</v>
          </cell>
          <cell r="Q92">
            <v>36.4</v>
          </cell>
          <cell r="R92">
            <v>24.914078499480908</v>
          </cell>
          <cell r="S92">
            <v>26.129399401894609</v>
          </cell>
          <cell r="T92" t="str">
            <v xml:space="preserve">(Apr:3 of 3 Missing), (May:3 of 3 Missing ), (Jul:3 of 3 Missing, )(Aug:3 of 3 Missing ), (Sep:1 of 3 Missing ), (Nov: ), </v>
          </cell>
          <cell r="U92">
            <v>43633</v>
          </cell>
          <cell r="V92" t="str">
            <v>na</v>
          </cell>
          <cell r="W92" t="str">
            <v>YES</v>
          </cell>
        </row>
        <row r="93">
          <cell r="C93" t="str">
            <v>CAP_MANC_064</v>
          </cell>
          <cell r="D93" t="str">
            <v>MAN-C4</v>
          </cell>
          <cell r="E93">
            <v>384328.58</v>
          </cell>
          <cell r="F93">
            <v>398776.87</v>
          </cell>
          <cell r="G93">
            <v>2.34</v>
          </cell>
          <cell r="H93">
            <v>1.7</v>
          </cell>
          <cell r="I93" t="str">
            <v>Shudehill</v>
          </cell>
          <cell r="J93" t="str">
            <v>Manchester</v>
          </cell>
          <cell r="K93" t="str">
            <v>Triplicate</v>
          </cell>
          <cell r="L93" t="str">
            <v>No</v>
          </cell>
          <cell r="M93">
            <v>99.734779299847787</v>
          </cell>
          <cell r="N93">
            <v>99.734779299847787</v>
          </cell>
          <cell r="O93">
            <v>0.26522070015221288</v>
          </cell>
          <cell r="P93">
            <v>100</v>
          </cell>
          <cell r="Q93">
            <v>68.101666666666674</v>
          </cell>
          <cell r="R93">
            <v>55.846555555555554</v>
          </cell>
          <cell r="S93">
            <v>58.570777777777778</v>
          </cell>
          <cell r="T93" t="str">
            <v xml:space="preserve">(Mar:2 of 3 Missing), (Jul:1 of 3 Missing, )(Nov:2 of 3 Missing ), (Dec:2 of 3 Missing ), </v>
          </cell>
          <cell r="U93">
            <v>43633</v>
          </cell>
          <cell r="V93" t="str">
            <v>na</v>
          </cell>
          <cell r="W93" t="str">
            <v>YES</v>
          </cell>
        </row>
        <row r="94">
          <cell r="C94" t="str">
            <v>CAP_MANC_067</v>
          </cell>
          <cell r="D94" t="str">
            <v>MAN-C3</v>
          </cell>
          <cell r="E94">
            <v>384127.76</v>
          </cell>
          <cell r="F94">
            <v>398671.13</v>
          </cell>
          <cell r="G94">
            <v>2.37</v>
          </cell>
          <cell r="H94">
            <v>2</v>
          </cell>
          <cell r="I94" t="str">
            <v>Lastingham Green</v>
          </cell>
          <cell r="J94" t="str">
            <v>Manchester</v>
          </cell>
          <cell r="K94" t="str">
            <v>Triplicate</v>
          </cell>
          <cell r="L94" t="str">
            <v>No</v>
          </cell>
          <cell r="M94">
            <v>99.743150684931507</v>
          </cell>
          <cell r="N94">
            <v>99.743150684931507</v>
          </cell>
          <cell r="O94">
            <v>0.25684931506849296</v>
          </cell>
          <cell r="P94">
            <v>100</v>
          </cell>
          <cell r="Q94">
            <v>52.412121212121214</v>
          </cell>
          <cell r="R94">
            <v>43.343833333333329</v>
          </cell>
          <cell r="S94">
            <v>45.458166666666664</v>
          </cell>
          <cell r="T94" t="str">
            <v xml:space="preserve">(Jul:, )(Nov:1 of 3 Missing ), </v>
          </cell>
          <cell r="U94">
            <v>43633</v>
          </cell>
          <cell r="V94" t="str">
            <v>na</v>
          </cell>
          <cell r="W94" t="str">
            <v>YES</v>
          </cell>
        </row>
        <row r="95">
          <cell r="C95" t="str">
            <v>CAP_MANC_073</v>
          </cell>
          <cell r="D95" t="str">
            <v>MAN-K1</v>
          </cell>
          <cell r="E95">
            <v>383737.32</v>
          </cell>
          <cell r="F95">
            <v>397617</v>
          </cell>
          <cell r="G95">
            <v>2.16</v>
          </cell>
          <cell r="H95">
            <v>3</v>
          </cell>
          <cell r="I95" t="str">
            <v>Lingfield Terrace</v>
          </cell>
          <cell r="J95" t="str">
            <v>Manchester</v>
          </cell>
          <cell r="K95" t="str">
            <v>Single</v>
          </cell>
          <cell r="L95" t="str">
            <v>No</v>
          </cell>
          <cell r="M95">
            <v>91.738203957382041</v>
          </cell>
          <cell r="N95">
            <v>91.738203957382041</v>
          </cell>
          <cell r="O95">
            <v>8.2617960426179593</v>
          </cell>
          <cell r="P95">
            <v>100</v>
          </cell>
          <cell r="Q95">
            <v>38.299999999999997</v>
          </cell>
          <cell r="R95">
            <v>31.405999999999995</v>
          </cell>
          <cell r="S95">
            <v>32.937999999999995</v>
          </cell>
          <cell r="T95" t="str">
            <v xml:space="preserve">(Jan:1 of 1 Missing), (Nov: ), </v>
          </cell>
          <cell r="U95">
            <v>43633</v>
          </cell>
          <cell r="V95" t="str">
            <v>na</v>
          </cell>
          <cell r="W95" t="str">
            <v>YES</v>
          </cell>
        </row>
        <row r="96">
          <cell r="C96" t="str">
            <v>CAP_MANC_074</v>
          </cell>
          <cell r="D96" t="str">
            <v>MAN-K2</v>
          </cell>
          <cell r="E96">
            <v>383508.13</v>
          </cell>
          <cell r="F96">
            <v>397687.22</v>
          </cell>
          <cell r="G96">
            <v>2.21</v>
          </cell>
          <cell r="H96">
            <v>0.4</v>
          </cell>
          <cell r="I96" t="str">
            <v>Oakleigh Avenue</v>
          </cell>
          <cell r="J96" t="str">
            <v>Manchester</v>
          </cell>
          <cell r="K96" t="str">
            <v>Triplicate</v>
          </cell>
          <cell r="L96" t="str">
            <v>No</v>
          </cell>
          <cell r="M96">
            <v>91.787671232876718</v>
          </cell>
          <cell r="N96">
            <v>91.787671232876718</v>
          </cell>
          <cell r="O96">
            <v>-0.12100456621006117</v>
          </cell>
          <cell r="P96">
            <v>91.666666666666657</v>
          </cell>
          <cell r="Q96">
            <v>35.463409090909089</v>
          </cell>
          <cell r="R96">
            <v>29.820666666666664</v>
          </cell>
          <cell r="S96">
            <v>31.275333333333332</v>
          </cell>
          <cell r="T96" t="str">
            <v xml:space="preserve">(Sep:3 of 3 Missing ), (Oct:1 of 3 Missing ), (Nov:2 of 3 Missing ), </v>
          </cell>
          <cell r="U96">
            <v>43633</v>
          </cell>
          <cell r="V96" t="str">
            <v>na</v>
          </cell>
          <cell r="W96" t="str">
            <v>YES</v>
          </cell>
        </row>
        <row r="97">
          <cell r="C97" t="str">
            <v>CAP_MANC_075</v>
          </cell>
          <cell r="D97" t="str">
            <v>MAN-K3</v>
          </cell>
          <cell r="E97">
            <v>383387.7</v>
          </cell>
          <cell r="F97">
            <v>397716.01</v>
          </cell>
          <cell r="G97">
            <v>2.12</v>
          </cell>
          <cell r="H97">
            <v>0.7</v>
          </cell>
          <cell r="I97" t="str">
            <v>A6143 (Liverpool Road)</v>
          </cell>
          <cell r="J97" t="str">
            <v>Manchester</v>
          </cell>
          <cell r="K97" t="str">
            <v>Triplicate</v>
          </cell>
          <cell r="L97" t="str">
            <v>No</v>
          </cell>
          <cell r="M97">
            <v>91.2501902587519</v>
          </cell>
          <cell r="N97">
            <v>91.2501902587519</v>
          </cell>
          <cell r="O97">
            <v>0.41647640791475737</v>
          </cell>
          <cell r="P97">
            <v>91.666666666666657</v>
          </cell>
          <cell r="Q97">
            <v>37.225151515151516</v>
          </cell>
          <cell r="R97">
            <v>30.518909090909091</v>
          </cell>
          <cell r="S97">
            <v>32.007636363636365</v>
          </cell>
          <cell r="T97" t="str">
            <v xml:space="preserve">(Oct:3 of 3 Missing ), (Nov: ), </v>
          </cell>
          <cell r="U97">
            <v>43633</v>
          </cell>
          <cell r="V97" t="str">
            <v>na</v>
          </cell>
          <cell r="W97" t="str">
            <v>YES</v>
          </cell>
        </row>
        <row r="98">
          <cell r="C98" t="str">
            <v>CAP_MANC_076</v>
          </cell>
          <cell r="D98" t="str">
            <v>MAN-N2</v>
          </cell>
          <cell r="E98">
            <v>384213.7</v>
          </cell>
          <cell r="F98">
            <v>399005</v>
          </cell>
          <cell r="G98">
            <v>2.17</v>
          </cell>
          <cell r="H98">
            <v>2.7</v>
          </cell>
          <cell r="I98" t="str">
            <v>A665 (Miller Street)</v>
          </cell>
          <cell r="J98" t="str">
            <v>Manchester</v>
          </cell>
          <cell r="K98" t="str">
            <v>Single</v>
          </cell>
          <cell r="L98" t="str">
            <v>No</v>
          </cell>
          <cell r="M98">
            <v>91.75285388127854</v>
          </cell>
          <cell r="N98">
            <v>91.75285388127854</v>
          </cell>
          <cell r="O98">
            <v>-8.6187214611882723E-2</v>
          </cell>
          <cell r="P98">
            <v>91.666666666666657</v>
          </cell>
          <cell r="Q98">
            <v>31.718181818181819</v>
          </cell>
          <cell r="R98">
            <v>26.008909090909086</v>
          </cell>
          <cell r="S98">
            <v>27.277636363636361</v>
          </cell>
          <cell r="T98" t="str">
            <v xml:space="preserve">(Jun: Construction either side of site), (Jul:1 of 1 Missing , )(Nov: ), </v>
          </cell>
          <cell r="U98">
            <v>43633</v>
          </cell>
          <cell r="V98" t="str">
            <v>na</v>
          </cell>
          <cell r="W98" t="str">
            <v>YES</v>
          </cell>
        </row>
        <row r="99">
          <cell r="C99" t="str">
            <v>CAP_MANC_077</v>
          </cell>
          <cell r="D99" t="str">
            <v>MAN-N3</v>
          </cell>
          <cell r="E99">
            <v>384351.01</v>
          </cell>
          <cell r="F99">
            <v>398914.95</v>
          </cell>
          <cell r="G99">
            <v>2.15</v>
          </cell>
          <cell r="H99">
            <v>2.2999999999999998</v>
          </cell>
          <cell r="I99" t="str">
            <v>A665 (Miller Street)</v>
          </cell>
          <cell r="J99" t="str">
            <v>Manchester</v>
          </cell>
          <cell r="K99" t="str">
            <v>Single</v>
          </cell>
          <cell r="L99" t="str">
            <v>No</v>
          </cell>
          <cell r="M99">
            <v>99.727168949771666</v>
          </cell>
          <cell r="N99">
            <v>99.727168949771666</v>
          </cell>
          <cell r="O99">
            <v>-8.0605022831050093</v>
          </cell>
          <cell r="P99">
            <v>91.666666666666657</v>
          </cell>
          <cell r="Q99">
            <v>33.790909090909096</v>
          </cell>
          <cell r="R99">
            <v>27.708545454545451</v>
          </cell>
          <cell r="S99">
            <v>29.060181818181817</v>
          </cell>
          <cell r="T99" t="str">
            <v xml:space="preserve">(Jul:, )(Nov: ), </v>
          </cell>
          <cell r="U99">
            <v>43633</v>
          </cell>
          <cell r="V99" t="str">
            <v>na</v>
          </cell>
          <cell r="W99" t="str">
            <v>YES</v>
          </cell>
        </row>
        <row r="100">
          <cell r="C100" t="str">
            <v>CAP_MANC_078</v>
          </cell>
          <cell r="D100" t="str">
            <v>MAN-N4</v>
          </cell>
          <cell r="E100">
            <v>384489.9</v>
          </cell>
          <cell r="F100">
            <v>398811.54</v>
          </cell>
          <cell r="G100">
            <v>2.16</v>
          </cell>
          <cell r="H100">
            <v>1.2</v>
          </cell>
          <cell r="I100" t="str">
            <v>A665 (Swan Street)</v>
          </cell>
          <cell r="J100" t="str">
            <v>Manchester</v>
          </cell>
          <cell r="K100" t="str">
            <v>Triplicate</v>
          </cell>
          <cell r="L100" t="str">
            <v>No</v>
          </cell>
          <cell r="M100">
            <v>99.728120243531194</v>
          </cell>
          <cell r="N100">
            <v>99.728120243531194</v>
          </cell>
          <cell r="O100">
            <v>0.27187975646880602</v>
          </cell>
          <cell r="P100">
            <v>100</v>
          </cell>
          <cell r="Q100">
            <v>43.133333333333326</v>
          </cell>
          <cell r="R100">
            <v>35.215583333333328</v>
          </cell>
          <cell r="S100">
            <v>36.933416666666666</v>
          </cell>
          <cell r="T100" t="str">
            <v xml:space="preserve">(Jul:, )(Nov: ), </v>
          </cell>
          <cell r="U100">
            <v>43633</v>
          </cell>
          <cell r="V100" t="str">
            <v>na</v>
          </cell>
          <cell r="W100" t="str">
            <v>YES</v>
          </cell>
        </row>
        <row r="101">
          <cell r="C101" t="str">
            <v>CAP_MANC_079</v>
          </cell>
          <cell r="D101" t="str">
            <v>MAN-N5</v>
          </cell>
          <cell r="E101">
            <v>384543.18</v>
          </cell>
          <cell r="F101">
            <v>398770.01</v>
          </cell>
          <cell r="G101">
            <v>2.19</v>
          </cell>
          <cell r="H101">
            <v>1</v>
          </cell>
          <cell r="I101" t="str">
            <v>A665 (Swan Street)</v>
          </cell>
          <cell r="J101" t="str">
            <v>Manchester</v>
          </cell>
          <cell r="K101" t="str">
            <v>Single</v>
          </cell>
          <cell r="L101" t="str">
            <v>No</v>
          </cell>
          <cell r="M101">
            <v>99.728500761034994</v>
          </cell>
          <cell r="N101">
            <v>99.728500761034994</v>
          </cell>
          <cell r="O101">
            <v>-16.395167427701651</v>
          </cell>
          <cell r="P101">
            <v>83.333333333333343</v>
          </cell>
          <cell r="Q101">
            <v>49.129999999999995</v>
          </cell>
          <cell r="R101">
            <v>40.2866</v>
          </cell>
          <cell r="S101">
            <v>42.251800000000003</v>
          </cell>
          <cell r="T101" t="str">
            <v xml:space="preserve">(Jul:, )(Nov: ), </v>
          </cell>
          <cell r="U101">
            <v>43633</v>
          </cell>
          <cell r="V101" t="str">
            <v>na</v>
          </cell>
          <cell r="W101" t="str">
            <v>YES</v>
          </cell>
        </row>
        <row r="102">
          <cell r="C102" t="str">
            <v>CAP_MANC_080</v>
          </cell>
          <cell r="D102" t="str">
            <v>MAN-D1</v>
          </cell>
          <cell r="E102">
            <v>384349.46</v>
          </cell>
          <cell r="F102">
            <v>398503.75</v>
          </cell>
          <cell r="G102">
            <v>2.19</v>
          </cell>
          <cell r="H102">
            <v>0.7</v>
          </cell>
          <cell r="I102" t="str">
            <v>Church Street</v>
          </cell>
          <cell r="J102" t="str">
            <v>Manchester</v>
          </cell>
          <cell r="K102" t="str">
            <v>Single</v>
          </cell>
          <cell r="L102" t="str">
            <v>No</v>
          </cell>
          <cell r="M102">
            <v>99.735350076103472</v>
          </cell>
          <cell r="N102">
            <v>99.735350076103472</v>
          </cell>
          <cell r="O102">
            <v>-8.0686834094368152</v>
          </cell>
          <cell r="P102">
            <v>91.666666666666657</v>
          </cell>
          <cell r="Q102">
            <v>52.74545454545455</v>
          </cell>
          <cell r="R102">
            <v>43.251272727272728</v>
          </cell>
          <cell r="S102">
            <v>45.361090909090912</v>
          </cell>
          <cell r="T102" t="str">
            <v xml:space="preserve">(Jul:, )(Nov: ), </v>
          </cell>
          <cell r="U102">
            <v>43633</v>
          </cell>
          <cell r="V102" t="str">
            <v>na</v>
          </cell>
          <cell r="W102" t="str">
            <v>YES</v>
          </cell>
        </row>
        <row r="103">
          <cell r="C103" t="str">
            <v>CAP_MANC_083</v>
          </cell>
          <cell r="D103" t="str">
            <v>MAN-F1</v>
          </cell>
          <cell r="E103">
            <v>384288.65</v>
          </cell>
          <cell r="F103">
            <v>398235.93</v>
          </cell>
          <cell r="G103">
            <v>2.37</v>
          </cell>
          <cell r="H103">
            <v>1.6</v>
          </cell>
          <cell r="I103" t="str">
            <v>Parker Street</v>
          </cell>
          <cell r="J103" t="str">
            <v>Manchester</v>
          </cell>
          <cell r="K103" t="str">
            <v>Single</v>
          </cell>
          <cell r="L103" t="str">
            <v>No</v>
          </cell>
          <cell r="M103">
            <v>99.739155251141568</v>
          </cell>
          <cell r="N103">
            <v>99.739155251141568</v>
          </cell>
          <cell r="O103">
            <v>0.26084474885843179</v>
          </cell>
          <cell r="P103">
            <v>100</v>
          </cell>
          <cell r="Q103">
            <v>54.216666666666669</v>
          </cell>
          <cell r="R103">
            <v>44.457666666666661</v>
          </cell>
          <cell r="S103">
            <v>46.626333333333328</v>
          </cell>
          <cell r="T103" t="str">
            <v xml:space="preserve">(Jul:, )(Nov: ), </v>
          </cell>
          <cell r="U103">
            <v>43633</v>
          </cell>
          <cell r="V103" t="str">
            <v>na</v>
          </cell>
          <cell r="W103" t="str">
            <v>YES</v>
          </cell>
        </row>
        <row r="104">
          <cell r="C104" t="str">
            <v>CAP_MANC_086</v>
          </cell>
          <cell r="D104" t="str">
            <v>MAN-D4</v>
          </cell>
          <cell r="E104">
            <v>384159.67</v>
          </cell>
          <cell r="F104">
            <v>398342.92</v>
          </cell>
          <cell r="G104">
            <v>2.2599999999999998</v>
          </cell>
          <cell r="H104">
            <v>2.8</v>
          </cell>
          <cell r="I104" t="str">
            <v>Fountain Street</v>
          </cell>
          <cell r="J104" t="str">
            <v>Manchester</v>
          </cell>
          <cell r="K104" t="str">
            <v>Single</v>
          </cell>
          <cell r="L104" t="str">
            <v>No</v>
          </cell>
          <cell r="M104">
            <v>75.397070015220692</v>
          </cell>
          <cell r="N104">
            <v>75.397070015220692</v>
          </cell>
          <cell r="O104">
            <v>-0.39707001522069163</v>
          </cell>
          <cell r="P104">
            <v>75</v>
          </cell>
          <cell r="Q104">
            <v>38.077777777777769</v>
          </cell>
          <cell r="R104">
            <v>31.22377777777778</v>
          </cell>
          <cell r="S104">
            <v>32.74688888888889</v>
          </cell>
          <cell r="T104" t="str">
            <v>(Feb:1 of 1 Missing), (Jun:1 of 1 Missing (site was accidentally missed my LSO) - will be exposed for 2 months), (Jul:1 of 1 Missing, )</v>
          </cell>
          <cell r="U104">
            <v>43633</v>
          </cell>
          <cell r="V104" t="str">
            <v>na</v>
          </cell>
          <cell r="W104" t="str">
            <v>YES</v>
          </cell>
        </row>
        <row r="105">
          <cell r="C105" t="str">
            <v>CAP_MANC_087</v>
          </cell>
          <cell r="D105" t="str">
            <v>MAN-E2</v>
          </cell>
          <cell r="E105">
            <v>383963.81</v>
          </cell>
          <cell r="F105">
            <v>398261</v>
          </cell>
          <cell r="G105">
            <v>2.25</v>
          </cell>
          <cell r="H105">
            <v>0.7</v>
          </cell>
          <cell r="I105" t="str">
            <v>Arlington Way</v>
          </cell>
          <cell r="J105" t="str">
            <v>Manchester</v>
          </cell>
          <cell r="K105" t="str">
            <v>Single</v>
          </cell>
          <cell r="L105" t="str">
            <v>No</v>
          </cell>
          <cell r="M105">
            <v>99.739535768645354</v>
          </cell>
          <cell r="N105">
            <v>99.739535768645354</v>
          </cell>
          <cell r="O105">
            <v>0.26046423135464636</v>
          </cell>
          <cell r="P105">
            <v>100</v>
          </cell>
          <cell r="Q105">
            <v>37.758333333333333</v>
          </cell>
          <cell r="R105">
            <v>30.961833333333331</v>
          </cell>
          <cell r="S105">
            <v>32.472166666666666</v>
          </cell>
          <cell r="T105" t="str">
            <v xml:space="preserve">(Jul:, )(Nov: ), </v>
          </cell>
          <cell r="U105">
            <v>43633</v>
          </cell>
          <cell r="V105" t="str">
            <v>na</v>
          </cell>
          <cell r="W105" t="str">
            <v>YES</v>
          </cell>
        </row>
        <row r="106">
          <cell r="C106" t="str">
            <v>CAP_MANC_088</v>
          </cell>
          <cell r="D106" t="str">
            <v>MAN-F2</v>
          </cell>
          <cell r="E106">
            <v>384481.99</v>
          </cell>
          <cell r="F106">
            <v>398321.28</v>
          </cell>
          <cell r="G106">
            <v>2.1800000000000002</v>
          </cell>
          <cell r="H106">
            <v>2.5</v>
          </cell>
          <cell r="I106" t="str">
            <v>A62 (Lever Street)</v>
          </cell>
          <cell r="J106" t="str">
            <v>Manchester</v>
          </cell>
          <cell r="K106" t="str">
            <v>Triplicate</v>
          </cell>
          <cell r="L106" t="str">
            <v>No</v>
          </cell>
          <cell r="M106">
            <v>99.734969558599701</v>
          </cell>
          <cell r="N106">
            <v>99.734969558599701</v>
          </cell>
          <cell r="O106">
            <v>0.26503044140029886</v>
          </cell>
          <cell r="P106">
            <v>100</v>
          </cell>
          <cell r="Q106">
            <v>64.912962962962965</v>
          </cell>
          <cell r="R106">
            <v>53.142833333333321</v>
          </cell>
          <cell r="S106">
            <v>55.735166666666657</v>
          </cell>
          <cell r="T106" t="str">
            <v xml:space="preserve">(May:2 of 3 Missing ), (Jul:, )(Aug:2 of 3 Missing ), (Nov: ), </v>
          </cell>
          <cell r="U106">
            <v>43633</v>
          </cell>
          <cell r="V106" t="str">
            <v>na</v>
          </cell>
          <cell r="W106" t="str">
            <v>YES</v>
          </cell>
        </row>
        <row r="107">
          <cell r="C107" t="str">
            <v>CAP_MANC_089</v>
          </cell>
          <cell r="D107" t="str">
            <v>MAN-F3</v>
          </cell>
          <cell r="E107">
            <v>384649.3</v>
          </cell>
          <cell r="F107">
            <v>398545.15</v>
          </cell>
          <cell r="G107">
            <v>2.27</v>
          </cell>
          <cell r="H107">
            <v>3.2</v>
          </cell>
          <cell r="I107" t="str">
            <v>A62 (Lever Street)</v>
          </cell>
          <cell r="J107" t="str">
            <v>Manchester</v>
          </cell>
          <cell r="K107" t="str">
            <v>Single</v>
          </cell>
          <cell r="L107" t="str">
            <v>No</v>
          </cell>
          <cell r="M107">
            <v>91.775684931506845</v>
          </cell>
          <cell r="N107">
            <v>91.775684931506845</v>
          </cell>
          <cell r="O107">
            <v>-8.4423515981735022</v>
          </cell>
          <cell r="P107">
            <v>83.333333333333343</v>
          </cell>
          <cell r="Q107">
            <v>35.349999999999994</v>
          </cell>
          <cell r="R107">
            <v>28.986999999999998</v>
          </cell>
          <cell r="S107">
            <v>30.401</v>
          </cell>
          <cell r="T107" t="str">
            <v xml:space="preserve">(May:1 of 1 Missing ), (Jul:, )(Aug: Tube found on the floor near site ), (Nov: ), </v>
          </cell>
          <cell r="U107">
            <v>43633</v>
          </cell>
          <cell r="V107" t="str">
            <v>na</v>
          </cell>
          <cell r="W107" t="str">
            <v>YES</v>
          </cell>
        </row>
        <row r="108">
          <cell r="C108" t="str">
            <v>CAP_MANC_090</v>
          </cell>
          <cell r="D108" t="str">
            <v>MAN-G2</v>
          </cell>
          <cell r="E108">
            <v>384585.22</v>
          </cell>
          <cell r="F108">
            <v>398020.07</v>
          </cell>
          <cell r="G108">
            <v>2.1800000000000002</v>
          </cell>
          <cell r="H108">
            <v>0.5</v>
          </cell>
          <cell r="I108" t="str">
            <v>Auburn Street</v>
          </cell>
          <cell r="J108" t="str">
            <v>Manchester</v>
          </cell>
          <cell r="K108" t="str">
            <v>Triplicate</v>
          </cell>
          <cell r="L108" t="str">
            <v>No</v>
          </cell>
          <cell r="M108">
            <v>91.786339421613377</v>
          </cell>
          <cell r="N108">
            <v>91.786339421613377</v>
          </cell>
          <cell r="O108">
            <v>-0.11967275494671981</v>
          </cell>
          <cell r="P108">
            <v>91.666666666666657</v>
          </cell>
          <cell r="Q108">
            <v>49.392592592592592</v>
          </cell>
          <cell r="R108">
            <v>40.155151515151509</v>
          </cell>
          <cell r="S108">
            <v>42.11393939393939</v>
          </cell>
          <cell r="T108" t="str">
            <v xml:space="preserve">(May:3 of 3 Missing ), (Jul:2 of 3 Missing , )(Nov: ), </v>
          </cell>
          <cell r="U108">
            <v>43633</v>
          </cell>
          <cell r="V108" t="str">
            <v>na</v>
          </cell>
          <cell r="W108" t="str">
            <v>YES</v>
          </cell>
        </row>
        <row r="109">
          <cell r="C109" t="str">
            <v>CAP_MANC_091</v>
          </cell>
          <cell r="D109" t="str">
            <v>MAN-G3</v>
          </cell>
          <cell r="E109">
            <v>384562.58</v>
          </cell>
          <cell r="F109">
            <v>397936.53</v>
          </cell>
          <cell r="G109">
            <v>2.35</v>
          </cell>
          <cell r="H109">
            <v>3.5</v>
          </cell>
          <cell r="I109" t="str">
            <v>A6 (Aytoun Street)</v>
          </cell>
          <cell r="J109" t="str">
            <v>Manchester</v>
          </cell>
          <cell r="K109" t="str">
            <v>Single</v>
          </cell>
          <cell r="L109" t="str">
            <v>No</v>
          </cell>
          <cell r="M109">
            <v>99.733066971080675</v>
          </cell>
          <cell r="N109">
            <v>99.733066971080675</v>
          </cell>
          <cell r="O109">
            <v>0.26693302891932547</v>
          </cell>
          <cell r="P109">
            <v>100</v>
          </cell>
          <cell r="Q109">
            <v>43.466666666666661</v>
          </cell>
          <cell r="R109">
            <v>35.642666666666663</v>
          </cell>
          <cell r="S109">
            <v>37.381333333333338</v>
          </cell>
          <cell r="T109" t="str">
            <v xml:space="preserve">(Jul:, )(Nov: ), </v>
          </cell>
          <cell r="U109">
            <v>43633</v>
          </cell>
          <cell r="V109" t="str">
            <v>na</v>
          </cell>
          <cell r="W109" t="str">
            <v>YES</v>
          </cell>
        </row>
        <row r="110">
          <cell r="C110" t="str">
            <v>CAP_MANC_092</v>
          </cell>
          <cell r="D110" t="str">
            <v>MAN-G1</v>
          </cell>
          <cell r="E110">
            <v>384712.02</v>
          </cell>
          <cell r="F110">
            <v>398093.05</v>
          </cell>
          <cell r="G110">
            <v>2.2200000000000002</v>
          </cell>
          <cell r="H110">
            <v>0.5</v>
          </cell>
          <cell r="I110" t="str">
            <v>B6181 (Ducie Street)</v>
          </cell>
          <cell r="J110" t="str">
            <v>Manchester</v>
          </cell>
          <cell r="K110" t="str">
            <v>Single</v>
          </cell>
          <cell r="L110" t="str">
            <v>No</v>
          </cell>
          <cell r="M110">
            <v>99.732115677321175</v>
          </cell>
          <cell r="N110">
            <v>99.732115677321175</v>
          </cell>
          <cell r="O110">
            <v>0.26788432267882456</v>
          </cell>
          <cell r="P110">
            <v>100</v>
          </cell>
          <cell r="Q110">
            <v>35.866666666666667</v>
          </cell>
          <cell r="R110">
            <v>29.410666666666664</v>
          </cell>
          <cell r="S110">
            <v>30.845333333333333</v>
          </cell>
          <cell r="T110" t="str">
            <v xml:space="preserve">(Jul:, )(Nov: ), </v>
          </cell>
          <cell r="U110">
            <v>43633</v>
          </cell>
          <cell r="V110" t="str">
            <v>na</v>
          </cell>
          <cell r="W110" t="str">
            <v>YES</v>
          </cell>
        </row>
        <row r="111">
          <cell r="C111" t="str">
            <v>CAP_MANC_093</v>
          </cell>
          <cell r="D111" t="str">
            <v>MAN-D2</v>
          </cell>
          <cell r="E111">
            <v>384280.14</v>
          </cell>
          <cell r="F111">
            <v>398505.35</v>
          </cell>
          <cell r="G111">
            <v>2.2200000000000002</v>
          </cell>
          <cell r="H111">
            <v>4.4000000000000004</v>
          </cell>
          <cell r="I111" t="str">
            <v>Church Street</v>
          </cell>
          <cell r="J111" t="str">
            <v>Manchester</v>
          </cell>
          <cell r="K111" t="str">
            <v>Triplicate</v>
          </cell>
          <cell r="L111" t="str">
            <v>No</v>
          </cell>
          <cell r="M111">
            <v>99.734398782343987</v>
          </cell>
          <cell r="N111">
            <v>99.734398782343987</v>
          </cell>
          <cell r="O111">
            <v>0.26560121765601252</v>
          </cell>
          <cell r="P111">
            <v>100</v>
          </cell>
          <cell r="Q111">
            <v>36.49570707070707</v>
          </cell>
          <cell r="R111">
            <v>29.838888888888889</v>
          </cell>
          <cell r="S111">
            <v>31.294444444444448</v>
          </cell>
          <cell r="T111" t="str">
            <v xml:space="preserve">(Jul:, )(Nov: ), (Dec:2 of 3 Missing ), </v>
          </cell>
          <cell r="U111">
            <v>43633</v>
          </cell>
          <cell r="V111" t="str">
            <v>na</v>
          </cell>
          <cell r="W111" t="str">
            <v>YES</v>
          </cell>
        </row>
        <row r="112">
          <cell r="C112" t="str">
            <v>CAP_MANC_094</v>
          </cell>
          <cell r="D112" t="str">
            <v>MAN-D3</v>
          </cell>
          <cell r="E112">
            <v>384260.3</v>
          </cell>
          <cell r="F112">
            <v>398590.23</v>
          </cell>
          <cell r="G112">
            <v>2.1800000000000002</v>
          </cell>
          <cell r="H112">
            <v>0.5</v>
          </cell>
          <cell r="I112" t="str">
            <v>High Street</v>
          </cell>
          <cell r="J112" t="str">
            <v>Manchester</v>
          </cell>
          <cell r="K112" t="str">
            <v>Single</v>
          </cell>
          <cell r="L112" t="str">
            <v>No</v>
          </cell>
          <cell r="M112">
            <v>99.736301369863014</v>
          </cell>
          <cell r="N112">
            <v>99.736301369863014</v>
          </cell>
          <cell r="O112">
            <v>-24.736301369863014</v>
          </cell>
          <cell r="P112">
            <v>75</v>
          </cell>
          <cell r="Q112">
            <v>52.477777777777781</v>
          </cell>
          <cell r="R112">
            <v>43.031777777777776</v>
          </cell>
          <cell r="S112">
            <v>45.13088888888889</v>
          </cell>
          <cell r="T112" t="str">
            <v xml:space="preserve">(Jul:, )(Nov:1 of 3 Missing ), </v>
          </cell>
          <cell r="U112">
            <v>43633</v>
          </cell>
          <cell r="V112" t="str">
            <v>na</v>
          </cell>
          <cell r="W112" t="str">
            <v>YES</v>
          </cell>
        </row>
        <row r="113">
          <cell r="C113" t="str">
            <v>CAP_MANC_096</v>
          </cell>
          <cell r="D113" t="str">
            <v>MAN-E3</v>
          </cell>
          <cell r="E113">
            <v>384038.13</v>
          </cell>
          <cell r="F113">
            <v>398269.9</v>
          </cell>
          <cell r="G113">
            <v>2.23</v>
          </cell>
          <cell r="H113">
            <v>2.1</v>
          </cell>
          <cell r="I113" t="str">
            <v>Spring Gardens</v>
          </cell>
          <cell r="J113" t="str">
            <v>Manchester</v>
          </cell>
          <cell r="K113" t="str">
            <v>Single</v>
          </cell>
          <cell r="L113" t="str">
            <v>No</v>
          </cell>
          <cell r="M113">
            <v>99.739726027397268</v>
          </cell>
          <cell r="N113">
            <v>99.739726027397268</v>
          </cell>
          <cell r="O113">
            <v>-24.739726027397268</v>
          </cell>
          <cell r="P113">
            <v>75</v>
          </cell>
          <cell r="Q113">
            <v>34.777777777777779</v>
          </cell>
          <cell r="R113">
            <v>28.517777777777777</v>
          </cell>
          <cell r="S113">
            <v>29.908888888888889</v>
          </cell>
          <cell r="T113" t="str">
            <v xml:space="preserve">(Jul:, )(Nov:1 of 3 Missing ), </v>
          </cell>
          <cell r="U113">
            <v>43633</v>
          </cell>
          <cell r="V113" t="str">
            <v>na</v>
          </cell>
          <cell r="W113" t="str">
            <v>YES</v>
          </cell>
        </row>
        <row r="114">
          <cell r="C114" t="str">
            <v>CAP_MANC_097</v>
          </cell>
          <cell r="D114" t="str">
            <v>MAN-B3</v>
          </cell>
          <cell r="E114">
            <v>383604.68</v>
          </cell>
          <cell r="F114">
            <v>398276.28</v>
          </cell>
          <cell r="G114">
            <v>2.1800000000000002</v>
          </cell>
          <cell r="H114">
            <v>0.7</v>
          </cell>
          <cell r="I114" t="str">
            <v>A34 (Bridge Street)</v>
          </cell>
          <cell r="J114" t="str">
            <v>Manchester</v>
          </cell>
          <cell r="K114" t="str">
            <v>Triplicate</v>
          </cell>
          <cell r="L114" t="str">
            <v>No</v>
          </cell>
          <cell r="M114">
            <v>76.375570776255714</v>
          </cell>
          <cell r="N114">
            <v>76.375570776255714</v>
          </cell>
          <cell r="O114">
            <v>-1.3755707762557137</v>
          </cell>
          <cell r="P114">
            <v>75</v>
          </cell>
          <cell r="Q114">
            <v>51.473148148148141</v>
          </cell>
          <cell r="R114">
            <v>41.555777777777777</v>
          </cell>
          <cell r="S114">
            <v>43.582888888888888</v>
          </cell>
          <cell r="T114" t="str">
            <v xml:space="preserve">(Jan:3 of 3 Missing), (Feb:1 of 3 Missing), (Mar:1 of 3 Missing), (Apr:1 of 3 Missing), (May:1 of 3 Missing ), (Jul:1 of 3 Missing , )(Aug:2 of 3 Missing ), (Sep:3 of 3 Missing), (Oct:3 of 3 Missing), </v>
          </cell>
          <cell r="U114">
            <v>43633</v>
          </cell>
          <cell r="V114" t="str">
            <v>na</v>
          </cell>
          <cell r="W114" t="str">
            <v>NO (close to junction with Deansgate)</v>
          </cell>
        </row>
        <row r="115">
          <cell r="C115" t="str">
            <v>CAP_MANC_099</v>
          </cell>
          <cell r="D115" t="str">
            <v>MAN-B6</v>
          </cell>
          <cell r="E115">
            <v>383759.1</v>
          </cell>
          <cell r="F115">
            <v>398207.81</v>
          </cell>
          <cell r="G115">
            <v>2.2000000000000002</v>
          </cell>
          <cell r="H115">
            <v>0.8</v>
          </cell>
          <cell r="I115" t="str">
            <v>A34 (John Dalton Street)</v>
          </cell>
          <cell r="J115" t="str">
            <v>Manchester</v>
          </cell>
          <cell r="K115" t="str">
            <v>Triplicate</v>
          </cell>
          <cell r="L115" t="str">
            <v>No</v>
          </cell>
          <cell r="M115">
            <v>99.723744292237441</v>
          </cell>
          <cell r="N115">
            <v>99.723744292237441</v>
          </cell>
          <cell r="O115">
            <v>0.2762557077625587</v>
          </cell>
          <cell r="P115">
            <v>100</v>
          </cell>
          <cell r="Q115">
            <v>44.892222222222223</v>
          </cell>
          <cell r="R115">
            <v>36.435333333333332</v>
          </cell>
          <cell r="S115">
            <v>38.212666666666671</v>
          </cell>
          <cell r="T115" t="str">
            <v xml:space="preserve">(Jul:, )(Aug:1 of 3 Missing ), (Nov: ), </v>
          </cell>
          <cell r="U115">
            <v>43633</v>
          </cell>
          <cell r="V115" t="str">
            <v>na</v>
          </cell>
          <cell r="W115" t="str">
            <v>NO (near bus stop, but there are several bus stops on link)</v>
          </cell>
        </row>
        <row r="116">
          <cell r="C116" t="str">
            <v>CAP_MANC_100</v>
          </cell>
          <cell r="D116" t="str">
            <v>MAN-A3</v>
          </cell>
          <cell r="E116">
            <v>383608.64</v>
          </cell>
          <cell r="F116">
            <v>398216.5</v>
          </cell>
          <cell r="G116">
            <v>2.08</v>
          </cell>
          <cell r="H116">
            <v>5.2</v>
          </cell>
          <cell r="I116" t="str">
            <v>A56 (Deansgate)</v>
          </cell>
          <cell r="J116" t="str">
            <v>Manchester</v>
          </cell>
          <cell r="K116" t="str">
            <v>Single</v>
          </cell>
          <cell r="L116" t="str">
            <v>No</v>
          </cell>
          <cell r="M116">
            <v>91.487062404870628</v>
          </cell>
          <cell r="N116">
            <v>91.487062404870628</v>
          </cell>
          <cell r="O116">
            <v>0.17960426179602962</v>
          </cell>
          <cell r="P116">
            <v>91.666666666666657</v>
          </cell>
          <cell r="Q116">
            <v>31.345454545454547</v>
          </cell>
          <cell r="R116">
            <v>25.703272727272722</v>
          </cell>
          <cell r="S116">
            <v>26.957090909090905</v>
          </cell>
          <cell r="T116" t="str">
            <v xml:space="preserve">(May:1 of 1 Missing ), (Nov: ), </v>
          </cell>
          <cell r="U116">
            <v>43633</v>
          </cell>
          <cell r="V116" t="str">
            <v>na</v>
          </cell>
          <cell r="W116" t="str">
            <v>YES</v>
          </cell>
        </row>
        <row r="117">
          <cell r="C117" t="str">
            <v>CAP_MANC_101</v>
          </cell>
          <cell r="D117" t="str">
            <v>MAN-A2</v>
          </cell>
          <cell r="E117">
            <v>383563.24</v>
          </cell>
          <cell r="F117">
            <v>398038.58</v>
          </cell>
          <cell r="G117">
            <v>2</v>
          </cell>
          <cell r="H117">
            <v>2.4</v>
          </cell>
          <cell r="I117" t="str">
            <v>A56 (Deansgate)</v>
          </cell>
          <cell r="J117" t="str">
            <v>Manchester</v>
          </cell>
          <cell r="K117" t="str">
            <v>Single</v>
          </cell>
          <cell r="L117" t="str">
            <v>No</v>
          </cell>
          <cell r="M117">
            <v>99.728691019786908</v>
          </cell>
          <cell r="N117">
            <v>99.728691019786908</v>
          </cell>
          <cell r="O117">
            <v>0.27130898021309235</v>
          </cell>
          <cell r="P117">
            <v>100</v>
          </cell>
          <cell r="Q117">
            <v>38.06666666666667</v>
          </cell>
          <cell r="R117">
            <v>31.214666666666666</v>
          </cell>
          <cell r="S117">
            <v>32.737333333333339</v>
          </cell>
          <cell r="T117" t="str">
            <v xml:space="preserve">(Jul:, )(Nov: ), </v>
          </cell>
          <cell r="U117">
            <v>43633</v>
          </cell>
          <cell r="V117" t="str">
            <v>na</v>
          </cell>
          <cell r="W117" t="str">
            <v>YES</v>
          </cell>
        </row>
        <row r="118">
          <cell r="C118" t="str">
            <v>CAP_MANC_102</v>
          </cell>
          <cell r="D118" t="str">
            <v>MAN-A1</v>
          </cell>
          <cell r="E118">
            <v>383577.84</v>
          </cell>
          <cell r="F118">
            <v>398122.22</v>
          </cell>
          <cell r="G118">
            <v>2.19</v>
          </cell>
          <cell r="H118">
            <v>0.4</v>
          </cell>
          <cell r="I118" t="str">
            <v>A56 (Deansgate)</v>
          </cell>
          <cell r="J118" t="str">
            <v>Manchester</v>
          </cell>
          <cell r="K118" t="str">
            <v>Single</v>
          </cell>
          <cell r="L118" t="str">
            <v>No</v>
          </cell>
          <cell r="M118">
            <v>90.677130898021289</v>
          </cell>
          <cell r="N118">
            <v>90.677130898021289</v>
          </cell>
          <cell r="O118">
            <v>0.98953576864536785</v>
          </cell>
          <cell r="P118">
            <v>91.666666666666657</v>
          </cell>
          <cell r="Q118">
            <v>31.990909090909092</v>
          </cell>
          <cell r="R118">
            <v>26.232545454545452</v>
          </cell>
          <cell r="S118">
            <v>27.512181818181816</v>
          </cell>
          <cell r="T118" t="str">
            <v xml:space="preserve">(Mar:1 of 1 Missing), (Jul:, )(Nov: ), </v>
          </cell>
          <cell r="U118">
            <v>43633</v>
          </cell>
          <cell r="V118" t="str">
            <v>na</v>
          </cell>
          <cell r="W118" t="str">
            <v>YES</v>
          </cell>
        </row>
        <row r="119">
          <cell r="C119" t="str">
            <v>CAP_MANC_103</v>
          </cell>
          <cell r="D119" t="str">
            <v>n/a</v>
          </cell>
          <cell r="E119">
            <v>384600.84779999999</v>
          </cell>
          <cell r="F119">
            <v>398034.16320000001</v>
          </cell>
          <cell r="G119">
            <v>2.5</v>
          </cell>
          <cell r="H119">
            <v>2.2000000000000002</v>
          </cell>
          <cell r="I119" t="str">
            <v>Auburn Street</v>
          </cell>
          <cell r="J119" t="str">
            <v>Manchester</v>
          </cell>
          <cell r="K119" t="str">
            <v>Triplicate</v>
          </cell>
          <cell r="L119" t="str">
            <v>No</v>
          </cell>
          <cell r="M119">
            <v>99.732496194824947</v>
          </cell>
          <cell r="N119">
            <v>99.732496194824947</v>
          </cell>
          <cell r="O119">
            <v>-16.399162861491604</v>
          </cell>
          <cell r="P119">
            <v>83.333333333333343</v>
          </cell>
          <cell r="Q119">
            <v>41.333333333333329</v>
          </cell>
          <cell r="R119">
            <v>33.99583333333333</v>
          </cell>
          <cell r="S119">
            <v>35.654166666666661</v>
          </cell>
          <cell r="T119" t="str">
            <v xml:space="preserve">(Jan:1 of 3 Missing), (Jul:, )(Nov: ), (Dec:2 of 3 Missing ), </v>
          </cell>
          <cell r="U119">
            <v>44470</v>
          </cell>
          <cell r="V119" t="str">
            <v>na</v>
          </cell>
          <cell r="W119" t="str">
            <v>YES</v>
          </cell>
        </row>
        <row r="120">
          <cell r="C120" t="str">
            <v>CAP_MANC_104</v>
          </cell>
          <cell r="D120" t="str">
            <v>n/a</v>
          </cell>
          <cell r="E120">
            <v>384602.36489999999</v>
          </cell>
          <cell r="F120">
            <v>397839.69880000001</v>
          </cell>
          <cell r="G120">
            <v>2.5</v>
          </cell>
          <cell r="H120">
            <v>2.5</v>
          </cell>
          <cell r="I120" t="str">
            <v>A6 Whitworth St</v>
          </cell>
          <cell r="J120" t="str">
            <v>Manchester</v>
          </cell>
          <cell r="K120" t="str">
            <v>Triplicate</v>
          </cell>
          <cell r="L120" t="str">
            <v>No</v>
          </cell>
          <cell r="M120">
            <v>99.733447488584488</v>
          </cell>
          <cell r="N120">
            <v>99.733447488584488</v>
          </cell>
          <cell r="O120">
            <v>0.26655251141551162</v>
          </cell>
          <cell r="P120">
            <v>100</v>
          </cell>
          <cell r="Q120">
            <v>43.674444444444447</v>
          </cell>
          <cell r="R120">
            <v>35.875</v>
          </cell>
          <cell r="S120">
            <v>37.625</v>
          </cell>
          <cell r="T120" t="str">
            <v xml:space="preserve">(Jul:, )(Nov: ), </v>
          </cell>
          <cell r="U120">
            <v>44470</v>
          </cell>
          <cell r="V120" t="str">
            <v>na</v>
          </cell>
          <cell r="W120" t="str">
            <v>YES</v>
          </cell>
        </row>
        <row r="121">
          <cell r="C121" t="str">
            <v>CAP_MANC_105</v>
          </cell>
          <cell r="D121" t="str">
            <v>n/a</v>
          </cell>
          <cell r="E121">
            <v>384632.29450000002</v>
          </cell>
          <cell r="F121">
            <v>397836.11979999999</v>
          </cell>
          <cell r="G121">
            <v>2.2999999999999998</v>
          </cell>
          <cell r="H121">
            <v>3</v>
          </cell>
          <cell r="I121" t="str">
            <v>A6 Whitworth St</v>
          </cell>
          <cell r="J121" t="str">
            <v>Manchester</v>
          </cell>
          <cell r="K121" t="str">
            <v>Triplicate</v>
          </cell>
          <cell r="L121" t="str">
            <v>No</v>
          </cell>
          <cell r="M121">
            <v>99.732876712328746</v>
          </cell>
          <cell r="N121">
            <v>99.732876712328761</v>
          </cell>
          <cell r="O121">
            <v>-8.0662100456621033</v>
          </cell>
          <cell r="P121">
            <v>91.666666666666657</v>
          </cell>
          <cell r="Q121">
            <v>42.330639730639739</v>
          </cell>
          <cell r="R121">
            <v>34.735696969696974</v>
          </cell>
          <cell r="S121">
            <v>36.430121212121215</v>
          </cell>
          <cell r="T121" t="str">
            <v xml:space="preserve">(Apr:1 of 3 Missing), (Jul:, )(Nov: ), </v>
          </cell>
          <cell r="U121">
            <v>44470</v>
          </cell>
          <cell r="V121" t="str">
            <v>na</v>
          </cell>
          <cell r="W121" t="str">
            <v>YES</v>
          </cell>
        </row>
        <row r="122">
          <cell r="C122" t="str">
            <v>CAP_MANC_106</v>
          </cell>
          <cell r="D122" t="str">
            <v>n/a</v>
          </cell>
          <cell r="E122">
            <v>384647.06959999999</v>
          </cell>
          <cell r="F122">
            <v>397857.08380000002</v>
          </cell>
          <cell r="G122">
            <v>2.4</v>
          </cell>
          <cell r="H122">
            <v>3</v>
          </cell>
          <cell r="I122" t="str">
            <v>A6 Whitworth St</v>
          </cell>
          <cell r="J122" t="str">
            <v>Manchester</v>
          </cell>
          <cell r="K122" t="str">
            <v>Triplicate</v>
          </cell>
          <cell r="L122" t="str">
            <v>No</v>
          </cell>
          <cell r="M122">
            <v>99.458333333333329</v>
          </cell>
          <cell r="N122">
            <v>99.458333333333329</v>
          </cell>
          <cell r="O122">
            <v>0.5416666666666714</v>
          </cell>
          <cell r="P122">
            <v>100</v>
          </cell>
          <cell r="Q122">
            <v>40.947878787878786</v>
          </cell>
          <cell r="R122">
            <v>33.696305555555554</v>
          </cell>
          <cell r="S122">
            <v>35.340027777777777</v>
          </cell>
          <cell r="T122" t="str">
            <v xml:space="preserve">(Nov: ), </v>
          </cell>
          <cell r="U122">
            <v>44470</v>
          </cell>
          <cell r="V122" t="str">
            <v>na</v>
          </cell>
          <cell r="W122" t="str">
            <v>YES</v>
          </cell>
        </row>
        <row r="123">
          <cell r="C123" t="str">
            <v>CAP_MANC_111</v>
          </cell>
          <cell r="D123" t="str">
            <v>n/a</v>
          </cell>
          <cell r="E123">
            <v>384491.02360000001</v>
          </cell>
          <cell r="F123">
            <v>398331.60800000001</v>
          </cell>
          <cell r="G123">
            <v>2.6</v>
          </cell>
          <cell r="H123">
            <v>3</v>
          </cell>
          <cell r="I123" t="str">
            <v>A62 Lever St</v>
          </cell>
          <cell r="J123" t="str">
            <v>Manchester</v>
          </cell>
          <cell r="K123" t="str">
            <v>Triplicate</v>
          </cell>
          <cell r="L123" t="str">
            <v>No</v>
          </cell>
          <cell r="M123">
            <v>82.733637747336374</v>
          </cell>
          <cell r="N123">
            <v>82.733637747336374</v>
          </cell>
          <cell r="O123">
            <v>0.59969558599696882</v>
          </cell>
          <cell r="P123">
            <v>83.333333333333343</v>
          </cell>
          <cell r="Q123">
            <v>63.36249999999999</v>
          </cell>
          <cell r="R123">
            <v>52.199833333333338</v>
          </cell>
          <cell r="S123">
            <v>54.746166666666667</v>
          </cell>
          <cell r="T123" t="str">
            <v xml:space="preserve">(Mar:3 of 3 Missing), (May:3 of 3 Missing ), (Jul:, )(Nov: ), (Dec:1 of 3 Missing ), </v>
          </cell>
          <cell r="U123">
            <v>44470</v>
          </cell>
          <cell r="V123" t="str">
            <v>na</v>
          </cell>
          <cell r="W123" t="str">
            <v>YES</v>
          </cell>
        </row>
        <row r="124">
          <cell r="C124" t="str">
            <v>CAP_MANC_114</v>
          </cell>
          <cell r="D124" t="str">
            <v>n/a</v>
          </cell>
          <cell r="E124">
            <v>384081.45409999997</v>
          </cell>
          <cell r="F124">
            <v>398681.54719999997</v>
          </cell>
          <cell r="G124">
            <v>2.4</v>
          </cell>
          <cell r="H124">
            <v>2.5</v>
          </cell>
          <cell r="I124" t="str">
            <v>Withy Grove</v>
          </cell>
          <cell r="J124" t="str">
            <v>Manchester</v>
          </cell>
          <cell r="K124" t="str">
            <v>Triplicate</v>
          </cell>
          <cell r="L124" t="str">
            <v>No</v>
          </cell>
          <cell r="M124">
            <v>91.778729071537285</v>
          </cell>
          <cell r="N124">
            <v>91.778729071537285</v>
          </cell>
          <cell r="O124">
            <v>-0.11206240487062757</v>
          </cell>
          <cell r="P124">
            <v>91.666666666666657</v>
          </cell>
          <cell r="Q124">
            <v>62.361481481481484</v>
          </cell>
          <cell r="R124">
            <v>51.697272727272725</v>
          </cell>
          <cell r="S124">
            <v>54.219090909090909</v>
          </cell>
          <cell r="T124" t="str">
            <v xml:space="preserve">(Apr:1 of 3 Missing), (May:3 of 3 Missing ), (Jul:, )(Nov: ), (Dec:1 of 3 Missing ), </v>
          </cell>
          <cell r="U124">
            <v>44470</v>
          </cell>
          <cell r="V124" t="str">
            <v>na</v>
          </cell>
          <cell r="W124" t="str">
            <v>YES</v>
          </cell>
        </row>
        <row r="125">
          <cell r="C125" t="str">
            <v>CAP_MANC_115</v>
          </cell>
          <cell r="D125" t="str">
            <v>n/a</v>
          </cell>
          <cell r="E125">
            <v>383770.6691</v>
          </cell>
          <cell r="F125">
            <v>399169.17830000003</v>
          </cell>
          <cell r="G125">
            <v>2.5</v>
          </cell>
          <cell r="H125">
            <v>1</v>
          </cell>
          <cell r="I125" t="str">
            <v>Gt Ducie St</v>
          </cell>
          <cell r="J125" t="str">
            <v>Manchester</v>
          </cell>
          <cell r="K125" t="str">
            <v>Triplicate</v>
          </cell>
          <cell r="L125" t="str">
            <v>No</v>
          </cell>
          <cell r="M125">
            <v>57.531202435312025</v>
          </cell>
          <cell r="N125">
            <v>57.531202435312025</v>
          </cell>
          <cell r="O125">
            <v>0.80213089802131066</v>
          </cell>
          <cell r="P125">
            <v>58.333333333333336</v>
          </cell>
          <cell r="Q125">
            <v>36.25714285714286</v>
          </cell>
          <cell r="R125">
            <v>31.675667326858637</v>
          </cell>
          <cell r="S125">
            <v>33.220821830607839</v>
          </cell>
          <cell r="T125" t="str">
            <v/>
          </cell>
          <cell r="U125">
            <v>44470</v>
          </cell>
          <cell r="V125" t="str">
            <v>na</v>
          </cell>
          <cell r="W125" t="str">
            <v>YES</v>
          </cell>
        </row>
        <row r="126">
          <cell r="C126" t="str">
            <v>CAP_MANC_121</v>
          </cell>
          <cell r="D126" t="str">
            <v>n/a</v>
          </cell>
          <cell r="E126">
            <v>384398.12650000001</v>
          </cell>
          <cell r="F126">
            <v>396973.62670000002</v>
          </cell>
          <cell r="G126">
            <v>2.5</v>
          </cell>
          <cell r="H126">
            <v>4</v>
          </cell>
          <cell r="I126" t="str">
            <v>Oxford Rd</v>
          </cell>
          <cell r="J126" t="str">
            <v>Manchester</v>
          </cell>
          <cell r="K126" t="str">
            <v>Triplicate</v>
          </cell>
          <cell r="L126" t="str">
            <v>No</v>
          </cell>
          <cell r="M126">
            <v>99.722983257229842</v>
          </cell>
          <cell r="N126">
            <v>99.722983257229842</v>
          </cell>
          <cell r="O126">
            <v>0.27701674277015798</v>
          </cell>
          <cell r="P126">
            <v>100</v>
          </cell>
          <cell r="Q126">
            <v>43.003888888888888</v>
          </cell>
          <cell r="R126">
            <v>35.558388888888885</v>
          </cell>
          <cell r="S126">
            <v>37.292944444444444</v>
          </cell>
          <cell r="T126" t="str">
            <v xml:space="preserve">(Apr:1 of 3 Missing), (Nov:1 of 3 Missing ), </v>
          </cell>
          <cell r="U126">
            <v>44470</v>
          </cell>
          <cell r="V126" t="str">
            <v>na</v>
          </cell>
          <cell r="W126" t="str">
            <v>YES</v>
          </cell>
        </row>
        <row r="127">
          <cell r="C127" t="str">
            <v>CAP_MANC_122</v>
          </cell>
          <cell r="D127" t="str">
            <v>n/a</v>
          </cell>
          <cell r="E127">
            <v>384382.33399999997</v>
          </cell>
          <cell r="F127">
            <v>397006.23</v>
          </cell>
          <cell r="G127">
            <v>2.5</v>
          </cell>
          <cell r="H127">
            <v>4</v>
          </cell>
          <cell r="I127" t="str">
            <v>Oxford Rd</v>
          </cell>
          <cell r="J127" t="str">
            <v>Manchester</v>
          </cell>
          <cell r="K127" t="str">
            <v>Triplicate</v>
          </cell>
          <cell r="L127" t="str">
            <v>No</v>
          </cell>
          <cell r="M127">
            <v>99.721270928462715</v>
          </cell>
          <cell r="N127">
            <v>99.721270928462715</v>
          </cell>
          <cell r="O127">
            <v>0.27872907153728477</v>
          </cell>
          <cell r="P127">
            <v>100</v>
          </cell>
          <cell r="Q127">
            <v>44.127777777777773</v>
          </cell>
          <cell r="R127">
            <v>36.184777777777775</v>
          </cell>
          <cell r="S127">
            <v>37.949888888888886</v>
          </cell>
          <cell r="T127" t="str">
            <v xml:space="preserve">(Nov: ), </v>
          </cell>
          <cell r="U127">
            <v>44470</v>
          </cell>
          <cell r="V127" t="str">
            <v>na</v>
          </cell>
          <cell r="W127" t="str">
            <v>YES</v>
          </cell>
        </row>
        <row r="128">
          <cell r="C128" t="str">
            <v>CAP_MANC_124</v>
          </cell>
          <cell r="D128" t="str">
            <v>n/a</v>
          </cell>
          <cell r="E128">
            <v>386557.06270000001</v>
          </cell>
          <cell r="F128">
            <v>395872.39199999999</v>
          </cell>
          <cell r="G128">
            <v>3</v>
          </cell>
          <cell r="H128">
            <v>4</v>
          </cell>
          <cell r="I128" t="str">
            <v>A6 Stockport Rd</v>
          </cell>
          <cell r="J128" t="str">
            <v>Manchester</v>
          </cell>
          <cell r="K128" t="str">
            <v>Triplicate</v>
          </cell>
          <cell r="L128" t="str">
            <v>No</v>
          </cell>
          <cell r="M128">
            <v>91.551179604261804</v>
          </cell>
          <cell r="N128">
            <v>91.551179604261804</v>
          </cell>
          <cell r="O128">
            <v>0.11548706240485274</v>
          </cell>
          <cell r="P128">
            <v>91.666666666666657</v>
          </cell>
          <cell r="Q128">
            <v>47.542424242424239</v>
          </cell>
          <cell r="R128">
            <v>38.984787878787877</v>
          </cell>
          <cell r="S128">
            <v>40.886484848484848</v>
          </cell>
          <cell r="T128" t="str">
            <v xml:space="preserve">(May:3 of 3 Missing ), (Nov: ), </v>
          </cell>
          <cell r="U128">
            <v>44470</v>
          </cell>
          <cell r="V128" t="str">
            <v>na</v>
          </cell>
          <cell r="W128" t="str">
            <v>YES</v>
          </cell>
        </row>
        <row r="129">
          <cell r="C129" t="str">
            <v>CAP_MANC_125</v>
          </cell>
          <cell r="D129" t="str">
            <v>n/a</v>
          </cell>
          <cell r="E129">
            <v>387363.7513</v>
          </cell>
          <cell r="F129">
            <v>394219.88500000001</v>
          </cell>
          <cell r="G129">
            <v>2.5</v>
          </cell>
          <cell r="H129">
            <v>3</v>
          </cell>
          <cell r="I129" t="str">
            <v>A6 Stockport Rd</v>
          </cell>
          <cell r="J129" t="str">
            <v>Manchester</v>
          </cell>
          <cell r="K129" t="str">
            <v>Triplicate</v>
          </cell>
          <cell r="L129" t="str">
            <v>No</v>
          </cell>
          <cell r="M129">
            <v>99.790525114155244</v>
          </cell>
          <cell r="N129">
            <v>99.790525114155244</v>
          </cell>
          <cell r="O129">
            <v>0.20947488584475593</v>
          </cell>
          <cell r="P129">
            <v>100</v>
          </cell>
          <cell r="Q129">
            <v>55.841666666666661</v>
          </cell>
          <cell r="R129">
            <v>45.790166666666664</v>
          </cell>
          <cell r="S129">
            <v>48.023833333333336</v>
          </cell>
          <cell r="T129" t="str">
            <v xml:space="preserve">(Nov: ), </v>
          </cell>
          <cell r="U129">
            <v>44470</v>
          </cell>
          <cell r="V129" t="str">
            <v>na</v>
          </cell>
          <cell r="W129" t="str">
            <v>YES</v>
          </cell>
        </row>
        <row r="130">
          <cell r="C130" t="str">
            <v>CAP_MANC_126</v>
          </cell>
          <cell r="D130" t="str">
            <v>n/a</v>
          </cell>
          <cell r="E130">
            <v>387379.4</v>
          </cell>
          <cell r="F130">
            <v>394244.96010000003</v>
          </cell>
          <cell r="G130">
            <v>2.5</v>
          </cell>
          <cell r="H130">
            <v>3</v>
          </cell>
          <cell r="I130" t="str">
            <v>A6 Stockport Rd</v>
          </cell>
          <cell r="J130" t="str">
            <v>Manchester</v>
          </cell>
          <cell r="K130" t="str">
            <v>Triplicate</v>
          </cell>
          <cell r="L130" t="str">
            <v>No</v>
          </cell>
          <cell r="M130">
            <v>99.790144596651444</v>
          </cell>
          <cell r="N130">
            <v>99.790144596651444</v>
          </cell>
          <cell r="O130">
            <v>0.20985540334855557</v>
          </cell>
          <cell r="P130">
            <v>100</v>
          </cell>
          <cell r="Q130">
            <v>49.708597883597882</v>
          </cell>
          <cell r="R130">
            <v>40.446500000000007</v>
          </cell>
          <cell r="S130">
            <v>42.419500000000006</v>
          </cell>
          <cell r="T130" t="str">
            <v xml:space="preserve">(Mar:2 of 3 Missing), (May:1 of 3 Missing ), (Aug:2 of 3 Missing ), (Sep:1 of 3 Missing ), (Oct:2 of 3 Missing ), (Nov: ), </v>
          </cell>
          <cell r="U130">
            <v>44470</v>
          </cell>
          <cell r="V130" t="str">
            <v>na</v>
          </cell>
          <cell r="W130" t="str">
            <v>YES</v>
          </cell>
        </row>
        <row r="131">
          <cell r="C131" t="str">
            <v>CAP_MANC_132</v>
          </cell>
          <cell r="D131" t="str">
            <v>n/a</v>
          </cell>
          <cell r="E131">
            <v>385653.29690000002</v>
          </cell>
          <cell r="F131">
            <v>397651.78259999998</v>
          </cell>
          <cell r="G131">
            <v>2.5</v>
          </cell>
          <cell r="H131">
            <v>4</v>
          </cell>
          <cell r="I131" t="str">
            <v>A635 Fairfield St</v>
          </cell>
          <cell r="J131" t="str">
            <v>Manchester</v>
          </cell>
          <cell r="K131" t="str">
            <v>Triplicate</v>
          </cell>
          <cell r="L131" t="str">
            <v>No</v>
          </cell>
          <cell r="M131">
            <v>99.722222222222214</v>
          </cell>
          <cell r="N131">
            <v>99.722222222222214</v>
          </cell>
          <cell r="O131">
            <v>0.27777777777778567</v>
          </cell>
          <cell r="P131">
            <v>100</v>
          </cell>
          <cell r="Q131">
            <v>47.720959595959592</v>
          </cell>
          <cell r="R131">
            <v>39.189166666666658</v>
          </cell>
          <cell r="S131">
            <v>41.100833333333327</v>
          </cell>
          <cell r="T131" t="str">
            <v xml:space="preserve">(Nov:1 of 3 Missing ), </v>
          </cell>
          <cell r="U131">
            <v>44470</v>
          </cell>
          <cell r="V131" t="str">
            <v>na</v>
          </cell>
          <cell r="W131" t="str">
            <v>YES</v>
          </cell>
        </row>
        <row r="132">
          <cell r="C132" t="str">
            <v>CAP_MANC_133</v>
          </cell>
          <cell r="D132" t="str">
            <v>n/a</v>
          </cell>
          <cell r="E132">
            <v>385988.92859999998</v>
          </cell>
          <cell r="F132">
            <v>397624.89030000003</v>
          </cell>
          <cell r="G132">
            <v>4</v>
          </cell>
          <cell r="H132">
            <v>4</v>
          </cell>
          <cell r="I132" t="str">
            <v>A635 Fairfield St</v>
          </cell>
          <cell r="J132" t="str">
            <v>Manchester</v>
          </cell>
          <cell r="K132" t="str">
            <v>Triplicate</v>
          </cell>
          <cell r="L132" t="str">
            <v>No</v>
          </cell>
          <cell r="M132">
            <v>99.719178082191775</v>
          </cell>
          <cell r="N132">
            <v>99.719178082191775</v>
          </cell>
          <cell r="O132">
            <v>0.28082191780822541</v>
          </cell>
          <cell r="P132">
            <v>100</v>
          </cell>
          <cell r="Q132">
            <v>40.546296296296291</v>
          </cell>
          <cell r="R132">
            <v>33.649611111111106</v>
          </cell>
          <cell r="S132">
            <v>35.291055555555552</v>
          </cell>
          <cell r="T132" t="str">
            <v xml:space="preserve">(Jan:2 of 3 Missing), (Jun:1 of 3 Missing ), (Sep:2 of 3 Missing ), (Nov: ), </v>
          </cell>
          <cell r="U132">
            <v>44470</v>
          </cell>
          <cell r="V132" t="str">
            <v>na</v>
          </cell>
          <cell r="W132" t="str">
            <v>YES</v>
          </cell>
        </row>
        <row r="133">
          <cell r="C133" t="str">
            <v>CAP_MANC_134</v>
          </cell>
          <cell r="D133" t="str">
            <v>n/a</v>
          </cell>
          <cell r="E133">
            <v>385936.93520000001</v>
          </cell>
          <cell r="F133">
            <v>397612.20390000002</v>
          </cell>
          <cell r="G133">
            <v>4</v>
          </cell>
          <cell r="H133">
            <v>3</v>
          </cell>
          <cell r="I133" t="str">
            <v>A635 Fairfield St</v>
          </cell>
          <cell r="J133" t="str">
            <v>Manchester</v>
          </cell>
          <cell r="K133" t="str">
            <v>Triplicate</v>
          </cell>
          <cell r="L133" t="str">
            <v>No</v>
          </cell>
          <cell r="M133">
            <v>99.718226788432233</v>
          </cell>
          <cell r="N133">
            <v>99.718226788432247</v>
          </cell>
          <cell r="O133">
            <v>0.28177321156775292</v>
          </cell>
          <cell r="P133">
            <v>100</v>
          </cell>
          <cell r="Q133">
            <v>43.332323232323233</v>
          </cell>
          <cell r="R133">
            <v>35.671138888888891</v>
          </cell>
          <cell r="S133">
            <v>37.411194444444448</v>
          </cell>
          <cell r="T133" t="str">
            <v xml:space="preserve">(Sep:1 of 3 Missing ), (Nov: ), </v>
          </cell>
          <cell r="U133">
            <v>44470</v>
          </cell>
          <cell r="V133" t="str">
            <v>na</v>
          </cell>
          <cell r="W133" t="str">
            <v>YES</v>
          </cell>
        </row>
        <row r="134">
          <cell r="C134" t="str">
            <v>CAP_MANC_135</v>
          </cell>
          <cell r="D134" t="str">
            <v>n/a</v>
          </cell>
          <cell r="E134">
            <v>385918.46629999997</v>
          </cell>
          <cell r="F134">
            <v>397630.89860000001</v>
          </cell>
          <cell r="G134">
            <v>3</v>
          </cell>
          <cell r="H134">
            <v>4</v>
          </cell>
          <cell r="I134" t="str">
            <v>A635 Fairfield St</v>
          </cell>
          <cell r="J134" t="str">
            <v>Manchester</v>
          </cell>
          <cell r="K134" t="str">
            <v>Triplicate</v>
          </cell>
          <cell r="L134" t="str">
            <v>No</v>
          </cell>
          <cell r="M134">
            <v>99.720890410958916</v>
          </cell>
          <cell r="N134">
            <v>99.720890410958901</v>
          </cell>
          <cell r="O134">
            <v>0.27910958904109862</v>
          </cell>
          <cell r="P134">
            <v>100</v>
          </cell>
          <cell r="Q134">
            <v>44.328535353535358</v>
          </cell>
          <cell r="R134">
            <v>36.647166666666664</v>
          </cell>
          <cell r="S134">
            <v>38.43483333333333</v>
          </cell>
          <cell r="T134" t="str">
            <v xml:space="preserve">(Sep:2 of 3 Missing ), (Nov: ), </v>
          </cell>
          <cell r="U134">
            <v>44470</v>
          </cell>
          <cell r="V134" t="str">
            <v>na</v>
          </cell>
          <cell r="W134" t="str">
            <v>YES</v>
          </cell>
        </row>
        <row r="135">
          <cell r="C135" t="str">
            <v>CAP_MANC_137</v>
          </cell>
          <cell r="D135" t="str">
            <v>n/a</v>
          </cell>
          <cell r="E135">
            <v>384139.88290000003</v>
          </cell>
          <cell r="F135">
            <v>399101.58760000003</v>
          </cell>
          <cell r="G135">
            <v>2.5</v>
          </cell>
          <cell r="H135">
            <v>3.2</v>
          </cell>
          <cell r="I135" t="str">
            <v>A665</v>
          </cell>
          <cell r="J135" t="str">
            <v>Manchester</v>
          </cell>
          <cell r="K135" t="str">
            <v>Triplicate</v>
          </cell>
          <cell r="L135" t="str">
            <v>No</v>
          </cell>
          <cell r="M135">
            <v>41.87100456621004</v>
          </cell>
          <cell r="N135">
            <v>41.87100456621004</v>
          </cell>
          <cell r="O135">
            <v>-0.20433789954336845</v>
          </cell>
          <cell r="P135">
            <v>41.666666666666671</v>
          </cell>
          <cell r="Q135">
            <v>53.43</v>
          </cell>
          <cell r="R135">
            <v>41.580914631782164</v>
          </cell>
          <cell r="S135">
            <v>43.609251930893492</v>
          </cell>
          <cell r="T135" t="str">
            <v xml:space="preserve">(Apr:3 of 3 Missing), (Jun:2 of 3 Missing ), (Jul:3 of 3 Missing , )(Aug:3 of 3 Missing ), (Sep:3 of 3 Missing ), (Oct:3 of 3 Missing), (Nov:3 of 3 Missing ), (Dec:3 of 3 Missing ), </v>
          </cell>
          <cell r="U135">
            <v>44470</v>
          </cell>
          <cell r="V135" t="str">
            <v>na</v>
          </cell>
          <cell r="W135" t="str">
            <v>YES</v>
          </cell>
        </row>
        <row r="136">
          <cell r="C136" t="str">
            <v>CAP_MANC_139</v>
          </cell>
          <cell r="D136" t="str">
            <v>n/a</v>
          </cell>
          <cell r="E136">
            <v>384086.16629999998</v>
          </cell>
          <cell r="F136">
            <v>398265.89679999999</v>
          </cell>
          <cell r="G136">
            <v>3</v>
          </cell>
          <cell r="H136">
            <v>3</v>
          </cell>
          <cell r="I136" t="str">
            <v>York ST</v>
          </cell>
          <cell r="J136" t="str">
            <v>Manchester</v>
          </cell>
          <cell r="K136" t="str">
            <v>Triplicate</v>
          </cell>
          <cell r="L136" t="str">
            <v>No</v>
          </cell>
          <cell r="M136">
            <v>99.73896499238964</v>
          </cell>
          <cell r="N136">
            <v>99.73896499238964</v>
          </cell>
          <cell r="O136">
            <v>0.26103500761036003</v>
          </cell>
          <cell r="P136">
            <v>100</v>
          </cell>
          <cell r="Q136">
            <v>39.456481481481482</v>
          </cell>
          <cell r="R136">
            <v>32.375194444444439</v>
          </cell>
          <cell r="S136">
            <v>33.954472222222222</v>
          </cell>
          <cell r="T136" t="str">
            <v xml:space="preserve">(Apr:1 of 3 Missing), (Jul:, )(Nov: ), </v>
          </cell>
          <cell r="U136">
            <v>44470</v>
          </cell>
          <cell r="V136" t="str">
            <v>na</v>
          </cell>
          <cell r="W136" t="str">
            <v>YES</v>
          </cell>
        </row>
        <row r="137">
          <cell r="C137" t="str">
            <v>CAP_MANC_141</v>
          </cell>
          <cell r="D137" t="str">
            <v>n/a</v>
          </cell>
          <cell r="E137">
            <v>384603.09869999997</v>
          </cell>
          <cell r="F137">
            <v>398719.81689999998</v>
          </cell>
          <cell r="G137">
            <v>2.5</v>
          </cell>
          <cell r="H137">
            <v>3</v>
          </cell>
          <cell r="I137" t="str">
            <v>Swan St</v>
          </cell>
          <cell r="J137" t="str">
            <v>Manchester</v>
          </cell>
          <cell r="K137" t="str">
            <v>Triplicate</v>
          </cell>
          <cell r="L137" t="str">
            <v>No</v>
          </cell>
          <cell r="M137">
            <v>99.728310502283094</v>
          </cell>
          <cell r="N137">
            <v>99.728310502283094</v>
          </cell>
          <cell r="O137">
            <v>0.2716894977169062</v>
          </cell>
          <cell r="P137">
            <v>100</v>
          </cell>
          <cell r="Q137">
            <v>49.696060606060598</v>
          </cell>
          <cell r="R137">
            <v>41.118444444444449</v>
          </cell>
          <cell r="S137">
            <v>43.12422222222223</v>
          </cell>
          <cell r="T137" t="str">
            <v xml:space="preserve">(Jul:, )(Aug:1 of 3 Missing ), (Nov: ), </v>
          </cell>
          <cell r="U137">
            <v>44470</v>
          </cell>
          <cell r="V137" t="str">
            <v>na</v>
          </cell>
          <cell r="W137" t="str">
            <v>YES</v>
          </cell>
        </row>
        <row r="138">
          <cell r="C138" t="str">
            <v>CAP_MANC_142</v>
          </cell>
          <cell r="D138" t="str">
            <v>n/a</v>
          </cell>
          <cell r="E138">
            <v>384527.26949500002</v>
          </cell>
          <cell r="F138">
            <v>398798.25336600002</v>
          </cell>
          <cell r="G138">
            <v>2.4</v>
          </cell>
          <cell r="H138">
            <v>1</v>
          </cell>
          <cell r="I138" t="str">
            <v>Swan St</v>
          </cell>
          <cell r="J138" t="str">
            <v>Manchester</v>
          </cell>
          <cell r="K138" t="str">
            <v>Triplicate</v>
          </cell>
          <cell r="L138" t="str">
            <v>No</v>
          </cell>
          <cell r="M138">
            <v>100.00247336377474</v>
          </cell>
          <cell r="N138">
            <v>100.00247336377473</v>
          </cell>
          <cell r="O138">
            <v>-2.4733637747260673E-3</v>
          </cell>
          <cell r="P138">
            <v>100</v>
          </cell>
          <cell r="Q138">
            <v>44.113636363636367</v>
          </cell>
          <cell r="R138">
            <v>36.471777777777781</v>
          </cell>
          <cell r="S138">
            <v>38.250888888888895</v>
          </cell>
          <cell r="T138" t="str">
            <v xml:space="preserve">(May:1 of 3 Missing), (Nov: ), </v>
          </cell>
          <cell r="U138">
            <v>44470</v>
          </cell>
          <cell r="V138" t="str">
            <v>na</v>
          </cell>
          <cell r="W138" t="str">
            <v>YES</v>
          </cell>
        </row>
        <row r="139">
          <cell r="C139" t="str">
            <v>CAP_MANC_143</v>
          </cell>
          <cell r="D139" t="str">
            <v>n/a</v>
          </cell>
          <cell r="E139">
            <v>384405.06060000003</v>
          </cell>
          <cell r="F139">
            <v>398839.91249999998</v>
          </cell>
          <cell r="G139">
            <v>2.1</v>
          </cell>
          <cell r="H139">
            <v>2.6</v>
          </cell>
          <cell r="I139" t="str">
            <v>Studehill</v>
          </cell>
          <cell r="J139" t="str">
            <v>Manchester</v>
          </cell>
          <cell r="K139" t="str">
            <v>Triplicate</v>
          </cell>
          <cell r="L139" t="str">
            <v>No</v>
          </cell>
          <cell r="M139">
            <v>91.794710806697097</v>
          </cell>
          <cell r="N139">
            <v>91.794710806697111</v>
          </cell>
          <cell r="O139">
            <v>-0.12804414003045395</v>
          </cell>
          <cell r="P139">
            <v>91.666666666666657</v>
          </cell>
          <cell r="Q139">
            <v>47.093939393939394</v>
          </cell>
          <cell r="R139">
            <v>38.672939393939387</v>
          </cell>
          <cell r="S139">
            <v>40.559424242424235</v>
          </cell>
          <cell r="T139" t="str">
            <v xml:space="preserve">(Mar:2 of 3 Missing), (May:1 of 3 Missing ), (Jul:, )(Oct:3 of 3 Missing ), (Nov: ), (Dec:2 of 3 Missing ), </v>
          </cell>
          <cell r="U139">
            <v>44470</v>
          </cell>
          <cell r="V139" t="str">
            <v>na</v>
          </cell>
          <cell r="W139" t="str">
            <v>YES</v>
          </cell>
        </row>
        <row r="140">
          <cell r="C140" t="str">
            <v>CAP_MANC_144</v>
          </cell>
          <cell r="D140" t="str">
            <v>n/a</v>
          </cell>
          <cell r="E140">
            <v>384427.15730000002</v>
          </cell>
          <cell r="F140">
            <v>398833.0845</v>
          </cell>
          <cell r="G140">
            <v>2.5</v>
          </cell>
          <cell r="H140">
            <v>2.2000000000000002</v>
          </cell>
          <cell r="I140" t="str">
            <v>Studehill</v>
          </cell>
          <cell r="J140" t="str">
            <v>Manchester</v>
          </cell>
          <cell r="K140" t="str">
            <v>Triplicate</v>
          </cell>
          <cell r="L140" t="str">
            <v>No</v>
          </cell>
          <cell r="M140">
            <v>99.734779299847787</v>
          </cell>
          <cell r="N140">
            <v>99.734779299847787</v>
          </cell>
          <cell r="O140">
            <v>-8.0681126331811299</v>
          </cell>
          <cell r="P140">
            <v>91.666666666666657</v>
          </cell>
          <cell r="Q140">
            <v>49.381944444444436</v>
          </cell>
          <cell r="R140">
            <v>40.321636363636365</v>
          </cell>
          <cell r="S140">
            <v>42.288545454545456</v>
          </cell>
          <cell r="T140" t="str">
            <v xml:space="preserve">(Feb:1 of 3 Missing), (Apr:1 of 3 Missing), (Aug:1 of 3 Missing ), (Nov: ), </v>
          </cell>
          <cell r="U140">
            <v>44470</v>
          </cell>
          <cell r="V140" t="str">
            <v>na</v>
          </cell>
          <cell r="W140" t="str">
            <v>YES</v>
          </cell>
        </row>
        <row r="141">
          <cell r="C141" t="str">
            <v>CAP_MANC_145</v>
          </cell>
          <cell r="D141" t="str">
            <v>n/a</v>
          </cell>
          <cell r="E141">
            <v>383804.21</v>
          </cell>
          <cell r="F141">
            <v>398645.00829999999</v>
          </cell>
          <cell r="G141">
            <v>2</v>
          </cell>
          <cell r="H141">
            <v>2</v>
          </cell>
          <cell r="I141" t="str">
            <v>A56 Deansgate</v>
          </cell>
          <cell r="J141" t="str">
            <v>Manchester</v>
          </cell>
          <cell r="K141" t="str">
            <v>Triplicate</v>
          </cell>
          <cell r="L141" t="str">
            <v>No</v>
          </cell>
          <cell r="M141">
            <v>99.726978691019795</v>
          </cell>
          <cell r="N141">
            <v>99.726978691019795</v>
          </cell>
          <cell r="O141">
            <v>0.27302130898020494</v>
          </cell>
          <cell r="P141">
            <v>100</v>
          </cell>
          <cell r="Q141">
            <v>36.109848484848477</v>
          </cell>
          <cell r="R141">
            <v>29.720444444444446</v>
          </cell>
          <cell r="S141">
            <v>31.170222222222225</v>
          </cell>
          <cell r="T141" t="str">
            <v xml:space="preserve">(Mar:1 of 3 Missing), (Nov: ), </v>
          </cell>
          <cell r="U141">
            <v>44470</v>
          </cell>
          <cell r="V141" t="str">
            <v>na</v>
          </cell>
          <cell r="W141" t="str">
            <v>YES</v>
          </cell>
        </row>
        <row r="142">
          <cell r="C142" t="str">
            <v>CAP_MANC_148</v>
          </cell>
          <cell r="D142" t="str">
            <v>n/a</v>
          </cell>
          <cell r="E142">
            <v>383573.06790000002</v>
          </cell>
          <cell r="F142">
            <v>398286.141</v>
          </cell>
          <cell r="G142">
            <v>2.5</v>
          </cell>
          <cell r="H142">
            <v>1.5</v>
          </cell>
          <cell r="I142" t="str">
            <v>A34 Bridge St</v>
          </cell>
          <cell r="J142" t="str">
            <v>Manchester</v>
          </cell>
          <cell r="K142" t="str">
            <v>Triplicate</v>
          </cell>
          <cell r="L142" t="str">
            <v>No</v>
          </cell>
          <cell r="M142">
            <v>90.6383181126332</v>
          </cell>
          <cell r="N142">
            <v>90.6383181126332</v>
          </cell>
          <cell r="O142">
            <v>1.0283485540334567</v>
          </cell>
          <cell r="P142">
            <v>91.666666666666657</v>
          </cell>
          <cell r="Q142">
            <v>50.393636363636368</v>
          </cell>
          <cell r="R142">
            <v>41.448515151515146</v>
          </cell>
          <cell r="S142">
            <v>43.470393939393936</v>
          </cell>
          <cell r="T142" t="str">
            <v xml:space="preserve">(Mar:3 of 3 MissingRoadworks directly by site), (Nov: ), </v>
          </cell>
          <cell r="U142">
            <v>44470</v>
          </cell>
          <cell r="V142" t="str">
            <v>na</v>
          </cell>
          <cell r="W142" t="str">
            <v>YES</v>
          </cell>
        </row>
        <row r="143">
          <cell r="C143" t="str">
            <v>CAP_MANC_152</v>
          </cell>
          <cell r="D143" t="str">
            <v>n/a</v>
          </cell>
          <cell r="E143">
            <v>383498.6998</v>
          </cell>
          <cell r="F143">
            <v>397678.24540000001</v>
          </cell>
          <cell r="G143">
            <v>2.5</v>
          </cell>
          <cell r="H143">
            <v>4</v>
          </cell>
          <cell r="I143" t="str">
            <v>Gt Bridgewater St</v>
          </cell>
          <cell r="J143" t="str">
            <v>Manchester</v>
          </cell>
          <cell r="K143" t="str">
            <v>Triplicate</v>
          </cell>
          <cell r="L143" t="str">
            <v>No</v>
          </cell>
          <cell r="M143">
            <v>99.457191780821901</v>
          </cell>
          <cell r="N143">
            <v>99.457191780821901</v>
          </cell>
          <cell r="O143">
            <v>0.54280821917809874</v>
          </cell>
          <cell r="P143">
            <v>100</v>
          </cell>
          <cell r="Q143">
            <v>36.960858585858581</v>
          </cell>
          <cell r="R143">
            <v>30.968666666666671</v>
          </cell>
          <cell r="S143">
            <v>32.479333333333336</v>
          </cell>
          <cell r="T143" t="str">
            <v xml:space="preserve">(Nov:2 of 3 Missing ), </v>
          </cell>
          <cell r="U143">
            <v>44470</v>
          </cell>
          <cell r="V143" t="str">
            <v>na</v>
          </cell>
          <cell r="W143" t="str">
            <v>YES</v>
          </cell>
        </row>
        <row r="144">
          <cell r="C144" t="str">
            <v>CAP_MANC_157</v>
          </cell>
          <cell r="D144" t="str">
            <v>n/a</v>
          </cell>
          <cell r="E144">
            <v>384090.09100000001</v>
          </cell>
          <cell r="F144">
            <v>397836.61969999998</v>
          </cell>
          <cell r="G144">
            <v>2.5</v>
          </cell>
          <cell r="H144">
            <v>5</v>
          </cell>
          <cell r="I144" t="str">
            <v>A5103 Portland  St</v>
          </cell>
          <cell r="J144" t="str">
            <v>Manchester</v>
          </cell>
          <cell r="K144" t="str">
            <v>Triplicate</v>
          </cell>
          <cell r="L144" t="str">
            <v>No</v>
          </cell>
          <cell r="M144">
            <v>99.485730593607329</v>
          </cell>
          <cell r="N144">
            <v>99.485730593607315</v>
          </cell>
          <cell r="O144">
            <v>0.51426940639268537</v>
          </cell>
          <cell r="P144">
            <v>100</v>
          </cell>
          <cell r="Q144">
            <v>56.834595959595958</v>
          </cell>
          <cell r="R144">
            <v>46.433638888888886</v>
          </cell>
          <cell r="S144">
            <v>48.698694444444442</v>
          </cell>
          <cell r="T144" t="str">
            <v xml:space="preserve">(May:1 of 3 Missing ), (Jul:, )(Nov: ), </v>
          </cell>
          <cell r="U144">
            <v>44470</v>
          </cell>
          <cell r="V144" t="str">
            <v>na</v>
          </cell>
          <cell r="W144" t="str">
            <v>YES</v>
          </cell>
        </row>
        <row r="145">
          <cell r="C145" t="str">
            <v>CAP_MANC_158</v>
          </cell>
          <cell r="D145" t="str">
            <v>n/a</v>
          </cell>
          <cell r="E145">
            <v>384128.17489999998</v>
          </cell>
          <cell r="F145">
            <v>397851.69540000003</v>
          </cell>
          <cell r="G145">
            <v>2.5</v>
          </cell>
          <cell r="H145">
            <v>5</v>
          </cell>
          <cell r="I145" t="str">
            <v>A5103 Portland  St</v>
          </cell>
          <cell r="J145" t="str">
            <v>Manchester</v>
          </cell>
          <cell r="K145" t="str">
            <v>Triplicate</v>
          </cell>
          <cell r="L145" t="str">
            <v>No</v>
          </cell>
          <cell r="M145">
            <v>99.487633181126355</v>
          </cell>
          <cell r="N145">
            <v>99.487633181126355</v>
          </cell>
          <cell r="O145">
            <v>0.51236681887364455</v>
          </cell>
          <cell r="P145">
            <v>100</v>
          </cell>
          <cell r="Q145">
            <v>59.67878787878788</v>
          </cell>
          <cell r="R145">
            <v>48.927805555555551</v>
          </cell>
          <cell r="S145">
            <v>51.314527777777776</v>
          </cell>
          <cell r="T145" t="str">
            <v xml:space="preserve">(Mar:1 of 3 Missing), (Jul:, )(Nov: ), </v>
          </cell>
          <cell r="U145">
            <v>44470</v>
          </cell>
          <cell r="V145" t="str">
            <v>na</v>
          </cell>
          <cell r="W145" t="str">
            <v>YES</v>
          </cell>
        </row>
        <row r="146">
          <cell r="C146" t="str">
            <v>CAP_MANC_159</v>
          </cell>
          <cell r="D146" t="str">
            <v>n/a</v>
          </cell>
          <cell r="E146">
            <v>384095.68109999999</v>
          </cell>
          <cell r="F146">
            <v>397939.65019999997</v>
          </cell>
          <cell r="G146">
            <v>2.5</v>
          </cell>
          <cell r="H146">
            <v>5</v>
          </cell>
          <cell r="I146" t="str">
            <v>Princess St</v>
          </cell>
          <cell r="J146" t="str">
            <v>Manchester</v>
          </cell>
          <cell r="K146" t="str">
            <v>Triplicate</v>
          </cell>
          <cell r="L146" t="str">
            <v>No</v>
          </cell>
          <cell r="M146">
            <v>99.745243531202448</v>
          </cell>
          <cell r="N146">
            <v>99.745243531202448</v>
          </cell>
          <cell r="O146">
            <v>0.25475646879755232</v>
          </cell>
          <cell r="P146">
            <v>100</v>
          </cell>
          <cell r="Q146">
            <v>47.599444444444437</v>
          </cell>
          <cell r="R146">
            <v>39.815555555555562</v>
          </cell>
          <cell r="S146">
            <v>41.757777777777783</v>
          </cell>
          <cell r="T146" t="str">
            <v xml:space="preserve">(Apr:1 of 3 Missing), (Jul:, )(Nov: ), </v>
          </cell>
          <cell r="U146">
            <v>44470</v>
          </cell>
          <cell r="V146" t="str">
            <v>na</v>
          </cell>
          <cell r="W146" t="str">
            <v>YES</v>
          </cell>
        </row>
        <row r="147">
          <cell r="C147" t="str">
            <v>CAP_MANC_160</v>
          </cell>
          <cell r="D147" t="str">
            <v>n/a</v>
          </cell>
          <cell r="E147">
            <v>384112.0723</v>
          </cell>
          <cell r="F147">
            <v>397946.84820000001</v>
          </cell>
          <cell r="G147">
            <v>2.5</v>
          </cell>
          <cell r="H147">
            <v>5</v>
          </cell>
          <cell r="I147" t="str">
            <v>Princess St</v>
          </cell>
          <cell r="J147" t="str">
            <v>Manchester</v>
          </cell>
          <cell r="K147" t="str">
            <v>Triplicate</v>
          </cell>
          <cell r="L147" t="str">
            <v>No</v>
          </cell>
          <cell r="M147">
            <v>99.742960426179607</v>
          </cell>
          <cell r="N147">
            <v>99.742960426179607</v>
          </cell>
          <cell r="O147">
            <v>0.25703957382039277</v>
          </cell>
          <cell r="P147">
            <v>100</v>
          </cell>
          <cell r="Q147">
            <v>49.379292929292923</v>
          </cell>
          <cell r="R147">
            <v>40.42827777777778</v>
          </cell>
          <cell r="S147">
            <v>42.400388888888891</v>
          </cell>
          <cell r="T147" t="str">
            <v xml:space="preserve">(Jul:, )(Nov: ), </v>
          </cell>
          <cell r="U147">
            <v>44470</v>
          </cell>
          <cell r="V147" t="str">
            <v>na</v>
          </cell>
          <cell r="W147" t="str">
            <v>YES</v>
          </cell>
        </row>
        <row r="148">
          <cell r="C148" t="str">
            <v>CAP_MANC_161</v>
          </cell>
          <cell r="D148" t="str">
            <v>n/a</v>
          </cell>
          <cell r="E148">
            <v>384076.09909999999</v>
          </cell>
          <cell r="F148">
            <v>397954.17609999998</v>
          </cell>
          <cell r="G148">
            <v>2</v>
          </cell>
          <cell r="H148">
            <v>4</v>
          </cell>
          <cell r="I148" t="str">
            <v>Princess St</v>
          </cell>
          <cell r="J148" t="str">
            <v>Manchester</v>
          </cell>
          <cell r="K148" t="str">
            <v>Triplicate</v>
          </cell>
          <cell r="L148" t="str">
            <v>No</v>
          </cell>
          <cell r="M148">
            <v>99.745243531202448</v>
          </cell>
          <cell r="N148">
            <v>99.745243531202448</v>
          </cell>
          <cell r="O148">
            <v>-8.0785768645357905</v>
          </cell>
          <cell r="P148">
            <v>91.666666666666657</v>
          </cell>
          <cell r="Q148">
            <v>45.82525252525253</v>
          </cell>
          <cell r="R148">
            <v>37.568424242424236</v>
          </cell>
          <cell r="S148">
            <v>39.401030303030296</v>
          </cell>
          <cell r="T148" t="str">
            <v xml:space="preserve">(Jul:, )(Sep:1 of 3 Missing ), (Nov: ), </v>
          </cell>
          <cell r="U148">
            <v>44470</v>
          </cell>
          <cell r="V148" t="str">
            <v>na</v>
          </cell>
          <cell r="W148" t="str">
            <v>YES</v>
          </cell>
        </row>
        <row r="149">
          <cell r="C149" t="str">
            <v>CAP_MANC_162</v>
          </cell>
          <cell r="D149" t="str">
            <v>n/a</v>
          </cell>
          <cell r="E149">
            <v>384068.11790000001</v>
          </cell>
          <cell r="F149">
            <v>398797.22470000002</v>
          </cell>
          <cell r="G149">
            <v>2.4</v>
          </cell>
          <cell r="H149">
            <v>4.4000000000000004</v>
          </cell>
          <cell r="I149" t="str">
            <v>Corportation St</v>
          </cell>
          <cell r="J149" t="str">
            <v>Manchester</v>
          </cell>
          <cell r="K149" t="str">
            <v>Triplicate</v>
          </cell>
          <cell r="L149" t="str">
            <v>No</v>
          </cell>
          <cell r="M149">
            <v>99.742009132420108</v>
          </cell>
          <cell r="N149">
            <v>99.742009132420108</v>
          </cell>
          <cell r="O149">
            <v>0.25799086757989187</v>
          </cell>
          <cell r="P149">
            <v>100</v>
          </cell>
          <cell r="Q149">
            <v>56.209259259259262</v>
          </cell>
          <cell r="R149">
            <v>46.501972222222228</v>
          </cell>
          <cell r="S149">
            <v>48.770361111111121</v>
          </cell>
          <cell r="T149" t="str">
            <v xml:space="preserve">(Jul:, )(Aug:1 of 3 Missing ), (Sep:1 of 3 Missing ), (Nov: ), </v>
          </cell>
          <cell r="U149">
            <v>44470</v>
          </cell>
          <cell r="V149" t="str">
            <v>na</v>
          </cell>
          <cell r="W149" t="str">
            <v>YES</v>
          </cell>
        </row>
        <row r="150">
          <cell r="C150" t="str">
            <v>CAP_MANC_166</v>
          </cell>
          <cell r="D150" t="str">
            <v>n/a</v>
          </cell>
          <cell r="E150">
            <v>384961.42080000002</v>
          </cell>
          <cell r="F150">
            <v>397301.6728</v>
          </cell>
          <cell r="G150">
            <v>2.5</v>
          </cell>
          <cell r="H150">
            <v>1.5</v>
          </cell>
          <cell r="I150" t="str">
            <v>A6 Ardwick Green</v>
          </cell>
          <cell r="J150" t="str">
            <v>Manchester</v>
          </cell>
          <cell r="K150" t="str">
            <v>Triplicate</v>
          </cell>
          <cell r="L150" t="str">
            <v>No</v>
          </cell>
          <cell r="M150">
            <v>99.721270928462687</v>
          </cell>
          <cell r="N150">
            <v>99.721270928462687</v>
          </cell>
          <cell r="O150">
            <v>-8.0546042617960296</v>
          </cell>
          <cell r="P150">
            <v>91.666666666666657</v>
          </cell>
          <cell r="Q150">
            <v>43.130976430976432</v>
          </cell>
          <cell r="R150">
            <v>35.416545454545457</v>
          </cell>
          <cell r="S150">
            <v>37.144181818181821</v>
          </cell>
          <cell r="T150" t="str">
            <v xml:space="preserve">(Jun:1 of 3 Missing ), (Sep:1 of 3 Missing ), (Nov: ), </v>
          </cell>
          <cell r="U150">
            <v>44470</v>
          </cell>
          <cell r="V150" t="str">
            <v>na</v>
          </cell>
          <cell r="W150" t="str">
            <v>YES</v>
          </cell>
        </row>
        <row r="151">
          <cell r="C151" t="str">
            <v>CAP_MANC_167</v>
          </cell>
          <cell r="D151" t="str">
            <v>n/a</v>
          </cell>
          <cell r="E151">
            <v>384920.0355</v>
          </cell>
          <cell r="F151">
            <v>397360.71710000001</v>
          </cell>
          <cell r="G151">
            <v>4</v>
          </cell>
          <cell r="H151">
            <v>4</v>
          </cell>
          <cell r="I151" t="str">
            <v>A6 Ardwick Green</v>
          </cell>
          <cell r="J151" t="str">
            <v>Manchester</v>
          </cell>
          <cell r="K151" t="str">
            <v>Triplicate</v>
          </cell>
          <cell r="L151" t="str">
            <v>No</v>
          </cell>
          <cell r="M151">
            <v>91.757990867579906</v>
          </cell>
          <cell r="N151">
            <v>91.757990867579906</v>
          </cell>
          <cell r="O151">
            <v>-9.1324200913248887E-2</v>
          </cell>
          <cell r="P151">
            <v>91.666666666666657</v>
          </cell>
          <cell r="Q151">
            <v>57.882424242424243</v>
          </cell>
          <cell r="R151">
            <v>46.803363636363628</v>
          </cell>
          <cell r="S151">
            <v>49.086454545454536</v>
          </cell>
          <cell r="T151" t="str">
            <v xml:space="preserve">(Feb:2 of 3 Missing), (Apr:3 of 3 Missing), (Jun:1 of 3 Missing ), (Jul:1 of 3 Missing , )(Nov: ), </v>
          </cell>
          <cell r="U151">
            <v>44470</v>
          </cell>
          <cell r="V151" t="str">
            <v>na</v>
          </cell>
          <cell r="W151" t="str">
            <v>YES</v>
          </cell>
        </row>
        <row r="152">
          <cell r="C152" t="str">
            <v>CAP_MANC_168</v>
          </cell>
          <cell r="D152" t="str">
            <v>n/a</v>
          </cell>
          <cell r="E152">
            <v>385188.67119999998</v>
          </cell>
          <cell r="F152">
            <v>397166.7415</v>
          </cell>
          <cell r="G152">
            <v>4</v>
          </cell>
          <cell r="H152">
            <v>3.8</v>
          </cell>
          <cell r="I152" t="str">
            <v>A6 Ardwick Green</v>
          </cell>
          <cell r="J152" t="str">
            <v>Manchester</v>
          </cell>
          <cell r="K152" t="str">
            <v>Triplicate</v>
          </cell>
          <cell r="L152" t="str">
            <v>No</v>
          </cell>
          <cell r="M152">
            <v>91.505707762557066</v>
          </cell>
          <cell r="N152">
            <v>91.50570776255708</v>
          </cell>
          <cell r="O152">
            <v>0.16095890410957736</v>
          </cell>
          <cell r="P152">
            <v>91.666666666666657</v>
          </cell>
          <cell r="Q152">
            <v>51.749653679653676</v>
          </cell>
          <cell r="R152">
            <v>42.248636363636365</v>
          </cell>
          <cell r="S152">
            <v>44.309545454545457</v>
          </cell>
          <cell r="T152" t="str">
            <v xml:space="preserve">(Apr:1 of 3 Missing), (May:3 of 3 Missing ), (Jun:1 of 3 Missing Spiders web), (Aug:1 of 3 Missing ), (Nov:1 of 3 Missing ), </v>
          </cell>
          <cell r="U152">
            <v>44470</v>
          </cell>
          <cell r="V152" t="str">
            <v>na</v>
          </cell>
          <cell r="W152" t="str">
            <v>YES</v>
          </cell>
        </row>
        <row r="153">
          <cell r="C153" t="str">
            <v>CAP_MANC_172</v>
          </cell>
          <cell r="D153" t="str">
            <v>n/a</v>
          </cell>
          <cell r="E153">
            <v>382327.79989999998</v>
          </cell>
          <cell r="F153">
            <v>389160.05330000003</v>
          </cell>
          <cell r="G153">
            <v>2.2999999999999998</v>
          </cell>
          <cell r="H153">
            <v>2.5</v>
          </cell>
          <cell r="I153" t="str">
            <v>A560</v>
          </cell>
          <cell r="J153" t="str">
            <v>Manchester</v>
          </cell>
          <cell r="K153" t="str">
            <v>Triplicate</v>
          </cell>
          <cell r="L153" t="str">
            <v>No</v>
          </cell>
          <cell r="M153">
            <v>91.757229832572264</v>
          </cell>
          <cell r="N153">
            <v>91.757229832572278</v>
          </cell>
          <cell r="O153">
            <v>-9.056316590562119E-2</v>
          </cell>
          <cell r="P153">
            <v>91.666666666666657</v>
          </cell>
          <cell r="Q153">
            <v>43.265627705627701</v>
          </cell>
          <cell r="R153">
            <v>35.759454545454545</v>
          </cell>
          <cell r="S153">
            <v>37.503818181818183</v>
          </cell>
          <cell r="T153" t="str">
            <v xml:space="preserve">(Feb:2 of 3 Missing), (Apr:1 of 3 Missing), (May:1 of 3 Missing ), (Jul:3 of 3 Missing , )(Sep:1 of 3 Missing ), (Oct:), (Nov: ), </v>
          </cell>
          <cell r="U153">
            <v>44470</v>
          </cell>
          <cell r="V153" t="str">
            <v>na</v>
          </cell>
          <cell r="W153" t="str">
            <v>YES</v>
          </cell>
        </row>
        <row r="154">
          <cell r="C154" t="str">
            <v>CAP_MANC_173</v>
          </cell>
          <cell r="D154" t="str">
            <v>n/a</v>
          </cell>
          <cell r="E154">
            <v>382492.0955</v>
          </cell>
          <cell r="F154">
            <v>389126.76329999999</v>
          </cell>
          <cell r="G154">
            <v>2.1</v>
          </cell>
          <cell r="H154">
            <v>2</v>
          </cell>
          <cell r="I154" t="str">
            <v>A560</v>
          </cell>
          <cell r="J154" t="str">
            <v>Manchester</v>
          </cell>
          <cell r="K154" t="str">
            <v>Triplicate</v>
          </cell>
          <cell r="L154" t="str">
            <v>No</v>
          </cell>
          <cell r="M154">
            <v>66.830479452054803</v>
          </cell>
          <cell r="N154">
            <v>66.830479452054803</v>
          </cell>
          <cell r="O154">
            <v>-0.1638127853881457</v>
          </cell>
          <cell r="P154">
            <v>66.666666666666657</v>
          </cell>
          <cell r="Q154">
            <v>46.317142857142848</v>
          </cell>
          <cell r="R154">
            <v>37.238007048689788</v>
          </cell>
          <cell r="S154">
            <v>39.054495197406368</v>
          </cell>
          <cell r="T154" t="str">
            <v xml:space="preserve">(Feb:3 of 3 Missing), (Mar:3 of 3 Missing), (Apr:3 of 3 Missing), (May:3 of 3 Missing ), (Jun:2 of 3 Missing ), (Aug:1 of 3 Missing ), (Sep:1 of 3 Missing ), (Oct:), (Nov: ), </v>
          </cell>
          <cell r="U154">
            <v>44470</v>
          </cell>
          <cell r="V154" t="str">
            <v>na</v>
          </cell>
          <cell r="W154" t="str">
            <v>YES</v>
          </cell>
        </row>
        <row r="155">
          <cell r="C155" t="str">
            <v>CAP_MANC_174</v>
          </cell>
          <cell r="D155" t="str">
            <v>n/a</v>
          </cell>
          <cell r="E155">
            <v>382475.96669999999</v>
          </cell>
          <cell r="F155">
            <v>385533.41899999999</v>
          </cell>
          <cell r="G155">
            <v>2.35</v>
          </cell>
          <cell r="H155">
            <v>2.75</v>
          </cell>
          <cell r="I155" t="str">
            <v>Ringway Rd</v>
          </cell>
          <cell r="J155" t="str">
            <v>Manchester</v>
          </cell>
          <cell r="K155" t="str">
            <v>Triplicate</v>
          </cell>
          <cell r="L155" t="str">
            <v>No</v>
          </cell>
          <cell r="M155">
            <v>99.699200913242009</v>
          </cell>
          <cell r="N155">
            <v>99.699200913242009</v>
          </cell>
          <cell r="O155">
            <v>0.30079908675799061</v>
          </cell>
          <cell r="P155">
            <v>100</v>
          </cell>
          <cell r="Q155">
            <v>42.521969696969698</v>
          </cell>
          <cell r="R155">
            <v>34.693972222222222</v>
          </cell>
          <cell r="S155">
            <v>36.386361111111107</v>
          </cell>
          <cell r="T155" t="str">
            <v xml:space="preserve">(Mar:1 of 3 Missing), (Oct:), (Nov: ), </v>
          </cell>
          <cell r="U155">
            <v>44470</v>
          </cell>
          <cell r="V155" t="str">
            <v>na</v>
          </cell>
          <cell r="W155" t="str">
            <v>YES</v>
          </cell>
        </row>
        <row r="156">
          <cell r="C156" t="str">
            <v>CAP_MANC_175</v>
          </cell>
          <cell r="D156" t="str">
            <v>n/a</v>
          </cell>
          <cell r="E156">
            <v>382308.8334</v>
          </cell>
          <cell r="F156">
            <v>385568.04979999998</v>
          </cell>
          <cell r="G156">
            <v>2.42</v>
          </cell>
          <cell r="H156">
            <v>2.5</v>
          </cell>
          <cell r="I156" t="str">
            <v>Ringway Rd</v>
          </cell>
          <cell r="J156" t="str">
            <v>Manchester</v>
          </cell>
          <cell r="K156" t="str">
            <v>Triplicate</v>
          </cell>
          <cell r="L156" t="str">
            <v>No</v>
          </cell>
          <cell r="M156">
            <v>99.971461187214615</v>
          </cell>
          <cell r="N156">
            <v>99.971461187214615</v>
          </cell>
          <cell r="O156">
            <v>2.8538812785384948E-2</v>
          </cell>
          <cell r="P156">
            <v>100</v>
          </cell>
          <cell r="Q156">
            <v>46.613636363636367</v>
          </cell>
          <cell r="R156">
            <v>38.396499999999996</v>
          </cell>
          <cell r="S156">
            <v>40.269499999999994</v>
          </cell>
          <cell r="T156" t="str">
            <v xml:space="preserve">(Oct:2 of 3 Missing), </v>
          </cell>
          <cell r="U156">
            <v>44470</v>
          </cell>
          <cell r="V156" t="str">
            <v>na</v>
          </cell>
          <cell r="W156" t="str">
            <v>YES</v>
          </cell>
        </row>
        <row r="157">
          <cell r="C157" t="str">
            <v>CAP_MANC_176</v>
          </cell>
          <cell r="D157" t="str">
            <v>n/a</v>
          </cell>
          <cell r="E157">
            <v>382354.9179</v>
          </cell>
          <cell r="F157">
            <v>390146.44099999999</v>
          </cell>
          <cell r="G157">
            <v>2.2000000000000002</v>
          </cell>
          <cell r="H157">
            <v>1.5</v>
          </cell>
          <cell r="I157" t="str">
            <v>A5103 slip rd</v>
          </cell>
          <cell r="J157" t="str">
            <v>Manchester</v>
          </cell>
          <cell r="K157" t="str">
            <v>Triplicate</v>
          </cell>
          <cell r="L157" t="str">
            <v>No</v>
          </cell>
          <cell r="M157">
            <v>99.68493150684931</v>
          </cell>
          <cell r="N157">
            <v>99.68493150684931</v>
          </cell>
          <cell r="O157">
            <v>0.31506849315069019</v>
          </cell>
          <cell r="P157">
            <v>100</v>
          </cell>
          <cell r="Q157">
            <v>52.997222222222213</v>
          </cell>
          <cell r="R157">
            <v>43.457722222222223</v>
          </cell>
          <cell r="S157">
            <v>45.577611111111118</v>
          </cell>
          <cell r="T157" t="str">
            <v xml:space="preserve">(Oct:), </v>
          </cell>
          <cell r="U157">
            <v>44470</v>
          </cell>
          <cell r="V157" t="str">
            <v>na</v>
          </cell>
          <cell r="W157" t="str">
            <v>YES</v>
          </cell>
        </row>
        <row r="158">
          <cell r="C158" t="str">
            <v>CAP_MANC_182</v>
          </cell>
          <cell r="D158" t="str">
            <v>n/a</v>
          </cell>
          <cell r="E158">
            <v>384342.5845</v>
          </cell>
          <cell r="F158">
            <v>398508.60519999999</v>
          </cell>
          <cell r="G158">
            <v>2.8</v>
          </cell>
          <cell r="H158">
            <v>4.5</v>
          </cell>
          <cell r="I158" t="str">
            <v>Church St</v>
          </cell>
          <cell r="J158" t="str">
            <v>Manchester</v>
          </cell>
          <cell r="K158" t="str">
            <v>Triplicate</v>
          </cell>
          <cell r="L158" t="str">
            <v>No</v>
          </cell>
          <cell r="M158">
            <v>90.683599695585997</v>
          </cell>
          <cell r="N158">
            <v>90.683599695585997</v>
          </cell>
          <cell r="O158">
            <v>-7.3502663622526541</v>
          </cell>
          <cell r="P158">
            <v>83.333333333333343</v>
          </cell>
          <cell r="Q158">
            <v>42.750595238095237</v>
          </cell>
          <cell r="R158">
            <v>35.391199999999998</v>
          </cell>
          <cell r="S158">
            <v>37.117599999999996</v>
          </cell>
          <cell r="T158" t="str">
            <v xml:space="preserve">(Jan: Holders replaced ), (Mar:2 of 3 Missing), (May:1 of 3 Missing ), (Jul:, )(Nov:3 of 3 Missing ), </v>
          </cell>
          <cell r="U158">
            <v>44470</v>
          </cell>
          <cell r="V158" t="str">
            <v>na</v>
          </cell>
          <cell r="W158" t="str">
            <v>YES</v>
          </cell>
        </row>
        <row r="159">
          <cell r="C159" t="str">
            <v>CAP_MANC_183</v>
          </cell>
          <cell r="D159" t="str">
            <v>n/a</v>
          </cell>
          <cell r="E159">
            <v>384139.73420000001</v>
          </cell>
          <cell r="F159">
            <v>397464.72659999999</v>
          </cell>
          <cell r="G159">
            <v>2</v>
          </cell>
          <cell r="H159">
            <v>3</v>
          </cell>
          <cell r="I159" t="str">
            <v>A34 Wakefield St</v>
          </cell>
          <cell r="J159" t="str">
            <v>Manchester</v>
          </cell>
          <cell r="K159" t="str">
            <v>Triplicate</v>
          </cell>
          <cell r="L159" t="str">
            <v>No</v>
          </cell>
          <cell r="M159">
            <v>99.436453576864537</v>
          </cell>
          <cell r="N159">
            <v>99.436453576864537</v>
          </cell>
          <cell r="O159">
            <v>0.56354642313546321</v>
          </cell>
          <cell r="P159">
            <v>100</v>
          </cell>
          <cell r="Q159">
            <v>62.789393939393939</v>
          </cell>
          <cell r="R159">
            <v>51.609888888888889</v>
          </cell>
          <cell r="S159">
            <v>54.127444444444443</v>
          </cell>
          <cell r="T159" t="str">
            <v xml:space="preserve">(Feb:1 of 3 Missing), (Nov: ), </v>
          </cell>
          <cell r="U159">
            <v>44470</v>
          </cell>
          <cell r="V159" t="str">
            <v>na</v>
          </cell>
          <cell r="W159" t="str">
            <v>YES</v>
          </cell>
        </row>
        <row r="160">
          <cell r="C160" t="str">
            <v>CAP_MANC_184</v>
          </cell>
          <cell r="D160" t="str">
            <v>n/a</v>
          </cell>
          <cell r="E160">
            <v>384156.83529999998</v>
          </cell>
          <cell r="F160">
            <v>397474.40220000001</v>
          </cell>
          <cell r="G160">
            <v>2.5</v>
          </cell>
          <cell r="H160">
            <v>6</v>
          </cell>
          <cell r="I160" t="str">
            <v>A34 Wakefield St</v>
          </cell>
          <cell r="J160" t="str">
            <v>Manchester</v>
          </cell>
          <cell r="K160" t="str">
            <v>Triplicate</v>
          </cell>
          <cell r="L160" t="str">
            <v>No</v>
          </cell>
          <cell r="M160">
            <v>90.117389649923894</v>
          </cell>
          <cell r="N160">
            <v>90.117389649923894</v>
          </cell>
          <cell r="O160">
            <v>1.5492770167427636</v>
          </cell>
          <cell r="P160">
            <v>91.666666666666657</v>
          </cell>
          <cell r="Q160">
            <v>45.50363636363636</v>
          </cell>
          <cell r="R160">
            <v>37.645454545454541</v>
          </cell>
          <cell r="S160">
            <v>39.481818181818177</v>
          </cell>
          <cell r="T160" t="str">
            <v xml:space="preserve">(Nov:3 of 3 Missing ), </v>
          </cell>
          <cell r="U160">
            <v>44470</v>
          </cell>
          <cell r="V160" t="str">
            <v>na</v>
          </cell>
          <cell r="W160" t="str">
            <v>YES</v>
          </cell>
        </row>
        <row r="161">
          <cell r="C161" t="str">
            <v>CAP_MANC_185</v>
          </cell>
          <cell r="D161" t="str">
            <v>n/a</v>
          </cell>
          <cell r="E161">
            <v>384119.19540000003</v>
          </cell>
          <cell r="F161">
            <v>397499.04590000003</v>
          </cell>
          <cell r="G161">
            <v>2.5</v>
          </cell>
          <cell r="H161">
            <v>3</v>
          </cell>
          <cell r="I161" t="str">
            <v>A34 Wakefield St</v>
          </cell>
          <cell r="J161" t="str">
            <v>Manchester</v>
          </cell>
          <cell r="K161" t="str">
            <v>Triplicate</v>
          </cell>
          <cell r="L161" t="str">
            <v>No</v>
          </cell>
          <cell r="M161">
            <v>91.81012176560121</v>
          </cell>
          <cell r="N161">
            <v>91.81012176560121</v>
          </cell>
          <cell r="O161">
            <v>-0.14345509893455244</v>
          </cell>
          <cell r="P161">
            <v>91.666666666666657</v>
          </cell>
          <cell r="Q161">
            <v>56.021548821548826</v>
          </cell>
          <cell r="R161">
            <v>46.203272727272726</v>
          </cell>
          <cell r="S161">
            <v>48.457090909090908</v>
          </cell>
          <cell r="T161" t="str">
            <v xml:space="preserve">(Feb:3 of 3 Missing), (May:1 of 3 Missing ), (Nov:1 of 3 Missing ), </v>
          </cell>
          <cell r="U161">
            <v>44470</v>
          </cell>
          <cell r="V161" t="str">
            <v>na</v>
          </cell>
          <cell r="W161" t="str">
            <v>YES</v>
          </cell>
        </row>
        <row r="162">
          <cell r="C162" t="str">
            <v>CAP_MANC_186</v>
          </cell>
          <cell r="D162" t="str">
            <v>n/a</v>
          </cell>
          <cell r="E162">
            <v>384123.98320000002</v>
          </cell>
          <cell r="F162">
            <v>397532.53090000001</v>
          </cell>
          <cell r="G162">
            <v>3</v>
          </cell>
          <cell r="H162">
            <v>6</v>
          </cell>
          <cell r="I162" t="str">
            <v>A34 Wakefield St</v>
          </cell>
          <cell r="J162" t="str">
            <v>Manchester</v>
          </cell>
          <cell r="K162" t="str">
            <v>Triplicate</v>
          </cell>
          <cell r="L162" t="str">
            <v>No</v>
          </cell>
          <cell r="M162">
            <v>99.427891933028903</v>
          </cell>
          <cell r="N162">
            <v>99.427891933028917</v>
          </cell>
          <cell r="O162">
            <v>0.57210806697108296</v>
          </cell>
          <cell r="P162">
            <v>100</v>
          </cell>
          <cell r="Q162">
            <v>49.255277777777771</v>
          </cell>
          <cell r="R162">
            <v>41.011388888888881</v>
          </cell>
          <cell r="S162">
            <v>43.011944444444438</v>
          </cell>
          <cell r="T162" t="str">
            <v xml:space="preserve">(Mar:1 of 3 Missing), (May:2 of 3 Missing ), (Jul:1 of 3 Missing , )(Oct:2 of 3 Missing ), (Nov: ), </v>
          </cell>
          <cell r="U162">
            <v>44470</v>
          </cell>
          <cell r="V162" t="str">
            <v>na</v>
          </cell>
          <cell r="W162" t="str">
            <v>NO (close to bus stop - typical for link though)</v>
          </cell>
        </row>
        <row r="163">
          <cell r="C163" t="str">
            <v>CAP_MANC_187</v>
          </cell>
          <cell r="D163" t="str">
            <v>n/a</v>
          </cell>
          <cell r="E163">
            <v>383738.47655469098</v>
          </cell>
          <cell r="F163">
            <v>398229.76197165402</v>
          </cell>
          <cell r="G163">
            <v>2.5</v>
          </cell>
          <cell r="H163">
            <v>2.5</v>
          </cell>
          <cell r="I163" t="str">
            <v>A34 (John Dalton Street)</v>
          </cell>
          <cell r="J163" t="str">
            <v>Manchester</v>
          </cell>
          <cell r="K163" t="str">
            <v>Single</v>
          </cell>
          <cell r="L163" t="str">
            <v>No</v>
          </cell>
          <cell r="M163">
            <v>0</v>
          </cell>
          <cell r="N163">
            <v>0</v>
          </cell>
          <cell r="O163">
            <v>0</v>
          </cell>
          <cell r="P163">
            <v>0</v>
          </cell>
          <cell r="Q163" t="str">
            <v/>
          </cell>
          <cell r="T163" t="str">
            <v xml:space="preserve">(Jan:Inaccessible), (Feb:Inaccessible), (Mar:Inaccessible), (Apr:1 of 1 Missing), (May:1 of 1 Missing - Inaccessible), (Jun:1 of 1 Missing  (one of LT inaccessible sites)), (Jul:1 of 1 Missing, )(Aug:1 of 1 Missing ), (Sep:1 of 1 Missing), (Oct:1 of 1 Missing ), (Nov:1 of 1 Missing - Inaccessible), (Dec:1 of 1 Missing), </v>
          </cell>
          <cell r="U163">
            <v>44562</v>
          </cell>
          <cell r="V163" t="str">
            <v>na</v>
          </cell>
          <cell r="W163" t="str">
            <v>YES</v>
          </cell>
        </row>
        <row r="164">
          <cell r="C164" t="str">
            <v>CAP_MANC_188</v>
          </cell>
          <cell r="D164" t="str">
            <v>n/a</v>
          </cell>
          <cell r="E164">
            <v>383556.45364000002</v>
          </cell>
          <cell r="F164">
            <v>398292.67512999999</v>
          </cell>
          <cell r="G164">
            <v>1.3</v>
          </cell>
          <cell r="H164">
            <v>1.4</v>
          </cell>
          <cell r="I164" t="str">
            <v>A34 Bridge St</v>
          </cell>
          <cell r="J164" t="str">
            <v>Manchester</v>
          </cell>
          <cell r="K164" t="str">
            <v>Triplicate</v>
          </cell>
          <cell r="L164" t="str">
            <v>Yes</v>
          </cell>
          <cell r="M164">
            <v>73.416666666666657</v>
          </cell>
          <cell r="N164">
            <v>73.416666666666657</v>
          </cell>
          <cell r="O164">
            <v>1.5833333333333428</v>
          </cell>
          <cell r="P164">
            <v>75</v>
          </cell>
          <cell r="Q164">
            <v>52.680555555555564</v>
          </cell>
          <cell r="R164">
            <v>42.790333333333336</v>
          </cell>
          <cell r="S164">
            <v>44.877666666666677</v>
          </cell>
          <cell r="T164" t="str">
            <v xml:space="preserve">(Feb:Inaccessible), (Mar:3 of 3 Missing), (Jun:1 of 3 Missing), (Jul:, )(Aug:3 of 3 Missing ), (Nov: ), </v>
          </cell>
          <cell r="U164">
            <v>44774</v>
          </cell>
          <cell r="V164" t="str">
            <v>na</v>
          </cell>
          <cell r="W164" t="str">
            <v>YES</v>
          </cell>
        </row>
        <row r="165">
          <cell r="C165" t="str">
            <v>CAP_MANC_189</v>
          </cell>
          <cell r="D165" t="str">
            <v>n/a</v>
          </cell>
          <cell r="E165">
            <v>384326.32677758101</v>
          </cell>
          <cell r="F165">
            <v>398595.75567561103</v>
          </cell>
          <cell r="G165">
            <v>2.2000000000000002</v>
          </cell>
          <cell r="H165">
            <v>0.5</v>
          </cell>
          <cell r="I165" t="str">
            <v>Turner St</v>
          </cell>
          <cell r="J165" t="str">
            <v>Manchester</v>
          </cell>
          <cell r="K165" t="str">
            <v>Triplicate</v>
          </cell>
          <cell r="L165" t="str">
            <v>No</v>
          </cell>
          <cell r="M165">
            <v>99.730213089802135</v>
          </cell>
          <cell r="N165">
            <v>99.730213089802135</v>
          </cell>
          <cell r="O165">
            <v>0.26978691019786538</v>
          </cell>
          <cell r="P165">
            <v>100</v>
          </cell>
          <cell r="Q165">
            <v>32.252777777777773</v>
          </cell>
          <cell r="R165">
            <v>26.598749999999999</v>
          </cell>
          <cell r="S165">
            <v>27.9</v>
          </cell>
          <cell r="T165" t="str">
            <v xml:space="preserve">(Jul:, )(Nov: ), </v>
          </cell>
          <cell r="U165">
            <v>44774</v>
          </cell>
          <cell r="V165" t="str">
            <v>na</v>
          </cell>
          <cell r="W165" t="str">
            <v>YES</v>
          </cell>
        </row>
        <row r="166">
          <cell r="C166" t="str">
            <v>CAP_MANC_190</v>
          </cell>
          <cell r="D166" t="str">
            <v>n/a</v>
          </cell>
          <cell r="E166">
            <v>385426.87599999999</v>
          </cell>
          <cell r="F166">
            <v>397520.01260000002</v>
          </cell>
          <cell r="G166">
            <v>2</v>
          </cell>
          <cell r="H166">
            <v>1.6</v>
          </cell>
          <cell r="I166" t="str">
            <v>Mancunian Way</v>
          </cell>
          <cell r="J166" t="str">
            <v>Manchester</v>
          </cell>
          <cell r="K166" t="str">
            <v>Single</v>
          </cell>
          <cell r="L166" t="str">
            <v>No</v>
          </cell>
          <cell r="M166">
            <v>99.736491628614914</v>
          </cell>
          <cell r="N166">
            <v>99.736491628614914</v>
          </cell>
          <cell r="O166">
            <v>0.26350837138508609</v>
          </cell>
          <cell r="P166">
            <v>100</v>
          </cell>
          <cell r="Q166">
            <v>34.575000000000003</v>
          </cell>
          <cell r="R166">
            <v>28.351499999999994</v>
          </cell>
          <cell r="S166">
            <v>29.734499999999997</v>
          </cell>
          <cell r="T166" t="str">
            <v xml:space="preserve">(Nov: ), </v>
          </cell>
          <cell r="U166">
            <v>44835</v>
          </cell>
          <cell r="V166" t="str">
            <v>na</v>
          </cell>
          <cell r="W166" t="str">
            <v>YES</v>
          </cell>
        </row>
        <row r="167">
          <cell r="C167" t="str">
            <v>CAP_OLDH_002</v>
          </cell>
          <cell r="D167" t="str">
            <v>OLD-B2</v>
          </cell>
          <cell r="E167">
            <v>390347.39</v>
          </cell>
          <cell r="F167">
            <v>402328.1</v>
          </cell>
          <cell r="G167" t="str">
            <v>2.0</v>
          </cell>
          <cell r="H167" t="str">
            <v>2.4 </v>
          </cell>
          <cell r="I167" t="str">
            <v>A62 (Manchester Road)</v>
          </cell>
          <cell r="J167" t="str">
            <v>Oldham</v>
          </cell>
          <cell r="K167" t="str">
            <v>Single</v>
          </cell>
          <cell r="L167" t="str">
            <v>No</v>
          </cell>
          <cell r="M167">
            <v>82.834855403348556</v>
          </cell>
          <cell r="N167">
            <v>82.834855403348556</v>
          </cell>
          <cell r="O167">
            <v>0.49847792998478724</v>
          </cell>
          <cell r="P167">
            <v>83.333333333333343</v>
          </cell>
          <cell r="Q167">
            <v>37.81</v>
          </cell>
          <cell r="R167">
            <v>31.004200000000001</v>
          </cell>
          <cell r="S167">
            <v>32.516600000000004</v>
          </cell>
          <cell r="T167" t="str">
            <v xml:space="preserve">(Jan:1 of 1 Missing), (Aug:1 of 1 Missing ), (Nov: ), </v>
          </cell>
          <cell r="U167">
            <v>43633</v>
          </cell>
          <cell r="V167" t="str">
            <v>na</v>
          </cell>
          <cell r="W167" t="str">
            <v>YES</v>
          </cell>
        </row>
        <row r="168">
          <cell r="C168" t="str">
            <v>CAP_OLDH_003</v>
          </cell>
          <cell r="D168" t="str">
            <v>OLD-A6</v>
          </cell>
          <cell r="E168">
            <v>393633.93</v>
          </cell>
          <cell r="F168">
            <v>405382.26</v>
          </cell>
          <cell r="G168" t="str">
            <v>2.0</v>
          </cell>
          <cell r="H168">
            <v>1.7</v>
          </cell>
          <cell r="I168" t="str">
            <v>B6194 (Shaw Road)</v>
          </cell>
          <cell r="J168" t="str">
            <v>Oldham</v>
          </cell>
          <cell r="K168" t="str">
            <v>Single</v>
          </cell>
          <cell r="L168" t="str">
            <v>No</v>
          </cell>
          <cell r="M168">
            <v>84.305555555555557</v>
          </cell>
          <cell r="N168">
            <v>84.305555555555557</v>
          </cell>
          <cell r="O168">
            <v>-9.3055555555555571</v>
          </cell>
          <cell r="P168">
            <v>75</v>
          </cell>
          <cell r="Q168">
            <v>42.711111111111109</v>
          </cell>
          <cell r="R168">
            <v>35.023111111111113</v>
          </cell>
          <cell r="S168">
            <v>36.731555555555559</v>
          </cell>
          <cell r="T168" t="str">
            <v xml:space="preserve">(May:1 of 1 Missing Spiders web in tube), (Sep:1 of 1 Missing ), (Nov: ), (Dec:1 of 3 Missing ), </v>
          </cell>
          <cell r="U168">
            <v>43633</v>
          </cell>
          <cell r="V168" t="str">
            <v>na</v>
          </cell>
          <cell r="W168" t="str">
            <v>YES</v>
          </cell>
        </row>
        <row r="169">
          <cell r="C169" t="str">
            <v>CAP_OLDH_004</v>
          </cell>
          <cell r="D169" t="str">
            <v>OLD-A3</v>
          </cell>
          <cell r="E169">
            <v>393366.2</v>
          </cell>
          <cell r="F169">
            <v>405121.91</v>
          </cell>
          <cell r="G169" t="str">
            <v>2.0</v>
          </cell>
          <cell r="H169" t="str">
            <v>1.6 </v>
          </cell>
          <cell r="I169" t="str">
            <v>Rhodes Bank</v>
          </cell>
          <cell r="J169" t="str">
            <v>Oldham</v>
          </cell>
          <cell r="K169" t="str">
            <v>Single</v>
          </cell>
          <cell r="L169" t="str">
            <v>No</v>
          </cell>
          <cell r="M169">
            <v>92.281582952815825</v>
          </cell>
          <cell r="N169">
            <v>92.281582952815825</v>
          </cell>
          <cell r="O169">
            <v>-0.61491628614916749</v>
          </cell>
          <cell r="P169">
            <v>91.666666666666657</v>
          </cell>
          <cell r="Q169">
            <v>41.618181818181824</v>
          </cell>
          <cell r="R169">
            <v>34.126909090909088</v>
          </cell>
          <cell r="S169">
            <v>35.791636363636364</v>
          </cell>
          <cell r="T169" t="str">
            <v xml:space="preserve">(Feb:1 of 1 Missing), (Nov: ), </v>
          </cell>
          <cell r="U169">
            <v>43633</v>
          </cell>
          <cell r="V169" t="str">
            <v>na</v>
          </cell>
          <cell r="W169" t="str">
            <v>NO (close to large junction)</v>
          </cell>
        </row>
        <row r="170">
          <cell r="C170" t="str">
            <v>CAP_OLDH_005</v>
          </cell>
          <cell r="D170" t="str">
            <v>OLD-A4</v>
          </cell>
          <cell r="E170">
            <v>393344.66</v>
          </cell>
          <cell r="F170">
            <v>405029.03</v>
          </cell>
          <cell r="G170" t="str">
            <v>2.0</v>
          </cell>
          <cell r="H170" t="str">
            <v>2.2 </v>
          </cell>
          <cell r="I170" t="str">
            <v>Victoria Street</v>
          </cell>
          <cell r="J170" t="str">
            <v>Oldham</v>
          </cell>
          <cell r="K170" t="str">
            <v>Triplicate</v>
          </cell>
          <cell r="L170" t="str">
            <v>No</v>
          </cell>
          <cell r="M170">
            <v>0</v>
          </cell>
          <cell r="N170">
            <v>0</v>
          </cell>
          <cell r="O170">
            <v>0</v>
          </cell>
          <cell r="P170">
            <v>0</v>
          </cell>
          <cell r="Q170" t="str">
            <v/>
          </cell>
          <cell r="T170" t="str">
            <v/>
          </cell>
          <cell r="U170">
            <v>43633</v>
          </cell>
          <cell r="V170">
            <v>44958</v>
          </cell>
          <cell r="W170" t="str">
            <v>YES</v>
          </cell>
        </row>
        <row r="171">
          <cell r="C171" t="str">
            <v>CAP_OLDH_008</v>
          </cell>
          <cell r="D171" t="str">
            <v>OLD-B1</v>
          </cell>
          <cell r="E171">
            <v>390644.34</v>
          </cell>
          <cell r="F171">
            <v>402798.39</v>
          </cell>
          <cell r="G171" t="str">
            <v>2.0</v>
          </cell>
          <cell r="H171">
            <v>2.7</v>
          </cell>
          <cell r="I171" t="str">
            <v>A62 (Manchester Road)</v>
          </cell>
          <cell r="J171" t="str">
            <v>Oldham</v>
          </cell>
          <cell r="K171" t="str">
            <v>Triplicate</v>
          </cell>
          <cell r="L171" t="str">
            <v>No</v>
          </cell>
          <cell r="M171">
            <v>91.958904109589028</v>
          </cell>
          <cell r="N171">
            <v>91.958904109589028</v>
          </cell>
          <cell r="O171">
            <v>-0.29223744292237086</v>
          </cell>
          <cell r="P171">
            <v>91.666666666666657</v>
          </cell>
          <cell r="Q171">
            <v>43.495757575757573</v>
          </cell>
          <cell r="R171">
            <v>35.824060606060605</v>
          </cell>
          <cell r="S171">
            <v>37.571575757575758</v>
          </cell>
          <cell r="T171" t="str">
            <v xml:space="preserve">(Jul:3 of 3 Missing , )(Oct:1 of 3 Missing ), (Nov: ), </v>
          </cell>
          <cell r="U171">
            <v>43633</v>
          </cell>
          <cell r="V171" t="str">
            <v>na</v>
          </cell>
          <cell r="W171" t="str">
            <v>YES</v>
          </cell>
        </row>
        <row r="172">
          <cell r="C172" t="str">
            <v>CAP_OLDH_009</v>
          </cell>
          <cell r="D172" t="str">
            <v>OLD-B3</v>
          </cell>
          <cell r="E172">
            <v>390326.72</v>
          </cell>
          <cell r="F172">
            <v>402276.3</v>
          </cell>
          <cell r="G172" t="str">
            <v>2.0</v>
          </cell>
          <cell r="H172" t="str">
            <v>0.6 </v>
          </cell>
          <cell r="I172" t="str">
            <v>A62 (Manchester Road)</v>
          </cell>
          <cell r="J172" t="str">
            <v>Oldham</v>
          </cell>
          <cell r="K172" t="str">
            <v>Single</v>
          </cell>
          <cell r="L172" t="str">
            <v>No</v>
          </cell>
          <cell r="M172">
            <v>100.22184170471841</v>
          </cell>
          <cell r="N172">
            <v>100.22184170471841</v>
          </cell>
          <cell r="O172">
            <v>-0.22184170471841469</v>
          </cell>
          <cell r="P172">
            <v>100</v>
          </cell>
          <cell r="Q172">
            <v>48.30833333333333</v>
          </cell>
          <cell r="R172">
            <v>39.612833333333327</v>
          </cell>
          <cell r="S172">
            <v>41.54516666666666</v>
          </cell>
          <cell r="T172" t="str">
            <v xml:space="preserve">(Nov: ), </v>
          </cell>
          <cell r="U172">
            <v>43633</v>
          </cell>
          <cell r="V172" t="str">
            <v>na</v>
          </cell>
          <cell r="W172" t="str">
            <v>YES</v>
          </cell>
        </row>
        <row r="173">
          <cell r="C173" t="str">
            <v>CAP_OLDH_010</v>
          </cell>
          <cell r="D173" t="str">
            <v>n/a</v>
          </cell>
          <cell r="E173">
            <v>390617.69760000001</v>
          </cell>
          <cell r="F173">
            <v>402718.9621</v>
          </cell>
          <cell r="G173">
            <v>1.85</v>
          </cell>
          <cell r="H173">
            <v>1.1000000000000001</v>
          </cell>
          <cell r="I173" t="str">
            <v>Manchester rd</v>
          </cell>
          <cell r="J173" t="str">
            <v>Oldham</v>
          </cell>
          <cell r="K173" t="str">
            <v>Triplicate</v>
          </cell>
          <cell r="L173" t="str">
            <v>No</v>
          </cell>
          <cell r="M173">
            <v>99.932458143074584</v>
          </cell>
          <cell r="N173">
            <v>99.932458143074584</v>
          </cell>
          <cell r="O173">
            <v>6.7541856925416255E-2</v>
          </cell>
          <cell r="P173">
            <v>100</v>
          </cell>
          <cell r="Q173">
            <v>45.086868686868684</v>
          </cell>
          <cell r="R173">
            <v>36.879499999999993</v>
          </cell>
          <cell r="S173">
            <v>38.678499999999993</v>
          </cell>
          <cell r="T173" t="str">
            <v xml:space="preserve">(May:1 of 3 Missing ), (Nov: ), </v>
          </cell>
          <cell r="U173">
            <v>44470</v>
          </cell>
          <cell r="V173" t="str">
            <v>na</v>
          </cell>
          <cell r="W173" t="str">
            <v>YES</v>
          </cell>
        </row>
        <row r="174">
          <cell r="C174" t="str">
            <v>CAP_OLDH_015</v>
          </cell>
          <cell r="D174" t="str">
            <v>n/a</v>
          </cell>
          <cell r="E174">
            <v>393078.77669999999</v>
          </cell>
          <cell r="F174">
            <v>404840.51079999999</v>
          </cell>
          <cell r="G174">
            <v>2.4</v>
          </cell>
          <cell r="H174">
            <v>2.6</v>
          </cell>
          <cell r="I174" t="str">
            <v>Oldham Way</v>
          </cell>
          <cell r="J174" t="str">
            <v>Oldham</v>
          </cell>
          <cell r="K174" t="str">
            <v>Triplicate</v>
          </cell>
          <cell r="L174" t="str">
            <v>No</v>
          </cell>
          <cell r="M174">
            <v>0</v>
          </cell>
          <cell r="N174">
            <v>0</v>
          </cell>
          <cell r="O174">
            <v>0</v>
          </cell>
          <cell r="P174">
            <v>0</v>
          </cell>
          <cell r="Q174" t="str">
            <v/>
          </cell>
          <cell r="T174" t="str">
            <v xml:space="preserve">(Jan:Inaccessible), (Feb:Inaccessible), (Mar:Inaccessible), (Apr:3 of 3 Missing), (May:3 of 3 Missing - Inaccessible), (Jun:3 of 3 Missing), (Jul:3 of 3 Missing, )(Aug:3 of 3 Missing ), (Sep:3 of 3 Missing), (Oct:3 of 3 Missing ), (Nov:3 of 3 Missing), (Dec:3 of 3 Missing), </v>
          </cell>
          <cell r="U174">
            <v>44470</v>
          </cell>
          <cell r="V174" t="str">
            <v>na</v>
          </cell>
          <cell r="W174" t="str">
            <v>YES</v>
          </cell>
        </row>
        <row r="175">
          <cell r="C175" t="str">
            <v>CAP_OLDH_016</v>
          </cell>
          <cell r="D175" t="str">
            <v>n/a</v>
          </cell>
          <cell r="E175">
            <v>393161.91950000002</v>
          </cell>
          <cell r="F175">
            <v>404895.75180000003</v>
          </cell>
          <cell r="G175">
            <v>2.6</v>
          </cell>
          <cell r="H175">
            <v>2.6</v>
          </cell>
          <cell r="I175" t="str">
            <v>Oldham Way</v>
          </cell>
          <cell r="J175" t="str">
            <v>Oldham</v>
          </cell>
          <cell r="K175" t="str">
            <v>Triplicate</v>
          </cell>
          <cell r="L175" t="str">
            <v>No</v>
          </cell>
          <cell r="M175">
            <v>0</v>
          </cell>
          <cell r="N175">
            <v>0</v>
          </cell>
          <cell r="O175">
            <v>0</v>
          </cell>
          <cell r="P175">
            <v>0</v>
          </cell>
          <cell r="Q175" t="str">
            <v/>
          </cell>
          <cell r="T175" t="str">
            <v/>
          </cell>
          <cell r="U175">
            <v>44470</v>
          </cell>
          <cell r="V175">
            <v>44958</v>
          </cell>
          <cell r="W175" t="str">
            <v>YES</v>
          </cell>
        </row>
        <row r="176">
          <cell r="C176" t="str">
            <v>CAP_OLDH_017</v>
          </cell>
          <cell r="D176" t="str">
            <v>n/a</v>
          </cell>
          <cell r="E176">
            <v>393209.05989999999</v>
          </cell>
          <cell r="F176">
            <v>404888.55129999999</v>
          </cell>
          <cell r="G176">
            <v>2.35</v>
          </cell>
          <cell r="H176">
            <v>1</v>
          </cell>
          <cell r="I176" t="str">
            <v>Oldham Way</v>
          </cell>
          <cell r="J176" t="str">
            <v>Oldham</v>
          </cell>
          <cell r="K176" t="str">
            <v>Triplicate</v>
          </cell>
          <cell r="L176" t="str">
            <v>No</v>
          </cell>
          <cell r="M176">
            <v>84.392884322678853</v>
          </cell>
          <cell r="N176">
            <v>84.392884322678853</v>
          </cell>
          <cell r="O176">
            <v>-1.0595509893455102</v>
          </cell>
          <cell r="P176">
            <v>83.333333333333343</v>
          </cell>
          <cell r="Q176">
            <v>39.195092592592594</v>
          </cell>
          <cell r="R176">
            <v>32.545799999999993</v>
          </cell>
          <cell r="S176">
            <v>34.133399999999995</v>
          </cell>
          <cell r="T176" t="str">
            <v xml:space="preserve">(Jan:Inaccessible), (Feb:Inaccessible), (Mar: Site accessible for first time in months), (Jun:1 of 3 Missing ), (Nov: ), </v>
          </cell>
          <cell r="U176">
            <v>44470</v>
          </cell>
          <cell r="V176" t="str">
            <v>na</v>
          </cell>
          <cell r="W176" t="str">
            <v>YES</v>
          </cell>
        </row>
        <row r="177">
          <cell r="C177" t="str">
            <v>CAP_OLDH_018</v>
          </cell>
          <cell r="D177" t="str">
            <v>n/a</v>
          </cell>
          <cell r="E177">
            <v>393299.51569999999</v>
          </cell>
          <cell r="F177">
            <v>405024.40360000002</v>
          </cell>
          <cell r="G177">
            <v>2.5</v>
          </cell>
          <cell r="H177">
            <v>1.6</v>
          </cell>
          <cell r="I177" t="str">
            <v>Oldham Way</v>
          </cell>
          <cell r="J177" t="str">
            <v>Oldham</v>
          </cell>
          <cell r="K177" t="str">
            <v>Triplicate</v>
          </cell>
          <cell r="L177" t="str">
            <v>No</v>
          </cell>
          <cell r="M177">
            <v>84.390601217656027</v>
          </cell>
          <cell r="N177">
            <v>84.390601217656027</v>
          </cell>
          <cell r="O177">
            <v>-1.0572678843226839</v>
          </cell>
          <cell r="P177">
            <v>83.333333333333343</v>
          </cell>
          <cell r="Q177">
            <v>39.037777777777784</v>
          </cell>
          <cell r="R177">
            <v>31.939</v>
          </cell>
          <cell r="S177">
            <v>33.497</v>
          </cell>
          <cell r="T177" t="str">
            <v xml:space="preserve">(Jan:3 of 3 Missing), (Feb:3 of 3 Missing), (Jun:1 of 3 Missing ), (Nov: ), </v>
          </cell>
          <cell r="U177">
            <v>44470</v>
          </cell>
          <cell r="V177" t="str">
            <v>na</v>
          </cell>
          <cell r="W177" t="str">
            <v>YES</v>
          </cell>
        </row>
        <row r="178">
          <cell r="C178" t="str">
            <v>CAP_OLDH_019</v>
          </cell>
          <cell r="D178" t="str">
            <v>n/a</v>
          </cell>
          <cell r="E178">
            <v>393487.04775199998</v>
          </cell>
          <cell r="F178">
            <v>405222.50749300001</v>
          </cell>
          <cell r="G178">
            <v>2.2999999999999998</v>
          </cell>
          <cell r="H178">
            <v>0.6</v>
          </cell>
          <cell r="I178" t="str">
            <v>Oldham Way</v>
          </cell>
          <cell r="J178" t="str">
            <v>Oldham</v>
          </cell>
          <cell r="K178" t="str">
            <v>Triplicate</v>
          </cell>
          <cell r="L178" t="str">
            <v>No</v>
          </cell>
          <cell r="M178">
            <v>99.945585996955842</v>
          </cell>
          <cell r="N178">
            <v>99.945585996955842</v>
          </cell>
          <cell r="O178">
            <v>5.4414003044158221E-2</v>
          </cell>
          <cell r="P178">
            <v>100</v>
          </cell>
          <cell r="Q178">
            <v>45.96161616161617</v>
          </cell>
          <cell r="R178">
            <v>37.755305555555559</v>
          </cell>
          <cell r="S178">
            <v>39.597027777777782</v>
          </cell>
          <cell r="T178" t="str">
            <v xml:space="preserve">(Jan:1 of 3 Missing), (Nov: ), </v>
          </cell>
          <cell r="U178">
            <v>44470</v>
          </cell>
          <cell r="V178" t="str">
            <v>na</v>
          </cell>
          <cell r="W178" t="str">
            <v>YES</v>
          </cell>
        </row>
        <row r="179">
          <cell r="C179" t="str">
            <v>CAP_OLDH_021</v>
          </cell>
          <cell r="D179" t="str">
            <v>n/a</v>
          </cell>
          <cell r="E179">
            <v>393202.52</v>
          </cell>
          <cell r="F179">
            <v>404919.58</v>
          </cell>
          <cell r="G179">
            <v>2.2999999999999998</v>
          </cell>
          <cell r="H179">
            <v>1.9</v>
          </cell>
          <cell r="I179" t="str">
            <v>Oldham Way</v>
          </cell>
          <cell r="J179" t="str">
            <v>Oldham</v>
          </cell>
          <cell r="K179" t="str">
            <v>Triplicate</v>
          </cell>
          <cell r="L179" t="str">
            <v>No</v>
          </cell>
          <cell r="N179">
            <v>67.452625570776263</v>
          </cell>
          <cell r="O179">
            <v>-9.1192922374429273</v>
          </cell>
          <cell r="P179">
            <v>58.333333333333336</v>
          </cell>
          <cell r="Q179">
            <v>38.828571428571429</v>
          </cell>
          <cell r="R179">
            <v>33.073391010505432</v>
          </cell>
          <cell r="S179">
            <v>34.686727157359357</v>
          </cell>
          <cell r="T179" t="str">
            <v xml:space="preserve">(Mar:Commissioned), (Jul:, )(Aug:3 of 3 Missing ), (Sep:3 of 3 Missing (exposed for 2 months - but tubes not sent to lab this time due to cobwebs)), (Oct:), (Nov:), (Dec:), </v>
          </cell>
          <cell r="U179">
            <v>44988</v>
          </cell>
          <cell r="V179" t="str">
            <v>na</v>
          </cell>
          <cell r="W179" t="str">
            <v>YES</v>
          </cell>
        </row>
        <row r="180">
          <cell r="C180" t="str">
            <v>CAP_OLDH_022</v>
          </cell>
          <cell r="D180" t="str">
            <v>n/a</v>
          </cell>
          <cell r="E180">
            <v>393328.79</v>
          </cell>
          <cell r="F180">
            <v>405006.01</v>
          </cell>
          <cell r="G180">
            <v>2.2000000000000002</v>
          </cell>
          <cell r="H180">
            <v>1.1000000000000001</v>
          </cell>
          <cell r="I180" t="str">
            <v>Oldham Way</v>
          </cell>
          <cell r="J180" t="str">
            <v>Oldham</v>
          </cell>
          <cell r="K180" t="str">
            <v>Triplicate</v>
          </cell>
          <cell r="L180" t="str">
            <v>No</v>
          </cell>
          <cell r="N180">
            <v>84.385464231354632</v>
          </cell>
          <cell r="O180">
            <v>-1.0521308980212893</v>
          </cell>
          <cell r="P180">
            <v>83.333333333333343</v>
          </cell>
          <cell r="Q180">
            <v>35.656666666666666</v>
          </cell>
          <cell r="R180">
            <v>29.238466666666664</v>
          </cell>
          <cell r="S180">
            <v>30.664733333333334</v>
          </cell>
          <cell r="T180" t="str">
            <v xml:space="preserve">(Mar:Commissioned), (Jul:, )(Aug:), (Sep:), (Oct:), (Nov:), (Dec:), </v>
          </cell>
          <cell r="U180">
            <v>44988</v>
          </cell>
          <cell r="V180" t="str">
            <v>na</v>
          </cell>
          <cell r="W180" t="str">
            <v>YES</v>
          </cell>
        </row>
        <row r="181">
          <cell r="C181" t="str">
            <v>CAP_ROCH_003</v>
          </cell>
          <cell r="D181" t="str">
            <v>ROC-A4</v>
          </cell>
          <cell r="E181">
            <v>388777.93</v>
          </cell>
          <cell r="F181">
            <v>411974.3</v>
          </cell>
          <cell r="G181">
            <v>2</v>
          </cell>
          <cell r="H181" t="str">
            <v>1.1 </v>
          </cell>
          <cell r="I181" t="str">
            <v>A58 (Manchester Road)</v>
          </cell>
          <cell r="J181" t="str">
            <v>Rochdale</v>
          </cell>
          <cell r="K181" t="str">
            <v>Triplicate</v>
          </cell>
          <cell r="L181" t="str">
            <v>No</v>
          </cell>
          <cell r="M181">
            <v>99.713470319634709</v>
          </cell>
          <cell r="N181">
            <v>99.713470319634695</v>
          </cell>
          <cell r="O181">
            <v>0.28652968036530524</v>
          </cell>
          <cell r="P181">
            <v>100</v>
          </cell>
          <cell r="Q181">
            <v>38.161363636363639</v>
          </cell>
          <cell r="R181">
            <v>31.353611111111107</v>
          </cell>
          <cell r="S181">
            <v>32.883055555555551</v>
          </cell>
          <cell r="T181" t="str">
            <v xml:space="preserve">(Dec:1 of 3 Missing ), </v>
          </cell>
          <cell r="U181">
            <v>43633</v>
          </cell>
          <cell r="V181" t="str">
            <v>na</v>
          </cell>
          <cell r="W181" t="str">
            <v>YES</v>
          </cell>
        </row>
        <row r="182">
          <cell r="C182" t="str">
            <v>CAP_ROCH_005</v>
          </cell>
          <cell r="D182" t="str">
            <v>ROC-B2</v>
          </cell>
          <cell r="E182">
            <v>389292.52</v>
          </cell>
          <cell r="F182">
            <v>413651.96</v>
          </cell>
          <cell r="G182">
            <v>2</v>
          </cell>
          <cell r="H182" t="str">
            <v>2.2 </v>
          </cell>
          <cell r="I182" t="str">
            <v>A680 (Spotland Road)</v>
          </cell>
          <cell r="J182" t="str">
            <v>Rochdale</v>
          </cell>
          <cell r="K182" t="str">
            <v>Single</v>
          </cell>
          <cell r="L182" t="str">
            <v>No</v>
          </cell>
          <cell r="M182">
            <v>99.708333333333343</v>
          </cell>
          <cell r="N182">
            <v>99.708333333333343</v>
          </cell>
          <cell r="O182">
            <v>-8.0416666666666856</v>
          </cell>
          <cell r="P182">
            <v>91.666666666666657</v>
          </cell>
          <cell r="Q182">
            <v>36.190909090909095</v>
          </cell>
          <cell r="R182">
            <v>29.676545454545455</v>
          </cell>
          <cell r="S182">
            <v>31.124181818181821</v>
          </cell>
          <cell r="T182" t="str">
            <v/>
          </cell>
          <cell r="U182">
            <v>43633</v>
          </cell>
          <cell r="V182" t="str">
            <v>na</v>
          </cell>
          <cell r="W182" t="str">
            <v>YES</v>
          </cell>
        </row>
        <row r="183">
          <cell r="C183" t="str">
            <v>CAP_ROCH_008</v>
          </cell>
          <cell r="D183" t="str">
            <v>ROC-B4</v>
          </cell>
          <cell r="E183">
            <v>389830.02</v>
          </cell>
          <cell r="F183">
            <v>413742.47</v>
          </cell>
          <cell r="G183">
            <v>2</v>
          </cell>
          <cell r="H183" t="str">
            <v>2.5 </v>
          </cell>
          <cell r="I183" t="str">
            <v>A58 (St Mary’s Gate)</v>
          </cell>
          <cell r="J183" t="str">
            <v>Rochdale</v>
          </cell>
          <cell r="K183" t="str">
            <v>Single</v>
          </cell>
          <cell r="L183" t="str">
            <v>No</v>
          </cell>
          <cell r="M183">
            <v>99.707191780821901</v>
          </cell>
          <cell r="N183">
            <v>99.707191780821901</v>
          </cell>
          <cell r="O183">
            <v>0.29280821917809874</v>
          </cell>
          <cell r="P183">
            <v>100</v>
          </cell>
          <cell r="Q183">
            <v>33.758333333333333</v>
          </cell>
          <cell r="R183">
            <v>27.68183333333333</v>
          </cell>
          <cell r="S183">
            <v>29.032166666666665</v>
          </cell>
          <cell r="T183" t="str">
            <v/>
          </cell>
          <cell r="U183">
            <v>43633</v>
          </cell>
          <cell r="V183" t="str">
            <v>na</v>
          </cell>
          <cell r="W183" t="str">
            <v>YES</v>
          </cell>
        </row>
        <row r="184">
          <cell r="C184" t="str">
            <v>CAP_ROCH_009</v>
          </cell>
          <cell r="D184" t="str">
            <v>ROC-A5</v>
          </cell>
          <cell r="E184">
            <v>388944.01</v>
          </cell>
          <cell r="F184">
            <v>412071.83</v>
          </cell>
          <cell r="G184">
            <v>2</v>
          </cell>
          <cell r="H184" t="str">
            <v>1.5 </v>
          </cell>
          <cell r="I184" t="str">
            <v>A58 (Manchester Road)</v>
          </cell>
          <cell r="J184" t="str">
            <v>Rochdale</v>
          </cell>
          <cell r="K184" t="str">
            <v>Triplicate</v>
          </cell>
          <cell r="L184" t="str">
            <v>No</v>
          </cell>
          <cell r="M184">
            <v>99.714421613394222</v>
          </cell>
          <cell r="N184">
            <v>99.714421613394222</v>
          </cell>
          <cell r="O184">
            <v>0.28557838660577772</v>
          </cell>
          <cell r="P184">
            <v>100</v>
          </cell>
          <cell r="Q184">
            <v>44.982070707070712</v>
          </cell>
          <cell r="R184">
            <v>37.255333333333333</v>
          </cell>
          <cell r="S184">
            <v>39.07266666666667</v>
          </cell>
          <cell r="T184" t="str">
            <v/>
          </cell>
          <cell r="U184">
            <v>43633</v>
          </cell>
          <cell r="V184" t="str">
            <v>na</v>
          </cell>
          <cell r="W184" t="str">
            <v>YES</v>
          </cell>
        </row>
        <row r="185">
          <cell r="C185" t="str">
            <v>CAP_ROCH_013</v>
          </cell>
          <cell r="D185" t="str">
            <v>n/a</v>
          </cell>
          <cell r="E185">
            <v>388931.98539999902</v>
          </cell>
          <cell r="F185">
            <v>412091.14689999999</v>
          </cell>
          <cell r="G185">
            <v>2.4</v>
          </cell>
          <cell r="H185">
            <v>2</v>
          </cell>
          <cell r="I185" t="str">
            <v>Manchester Rd</v>
          </cell>
          <cell r="J185" t="str">
            <v>Rochdale</v>
          </cell>
          <cell r="K185" t="str">
            <v>Triplicate</v>
          </cell>
          <cell r="L185" t="str">
            <v>No</v>
          </cell>
          <cell r="M185">
            <v>99.709474885844728</v>
          </cell>
          <cell r="N185">
            <v>99.709474885844742</v>
          </cell>
          <cell r="O185">
            <v>0.29052511415525828</v>
          </cell>
          <cell r="P185">
            <v>100</v>
          </cell>
          <cell r="Q185">
            <v>46.114365079365086</v>
          </cell>
          <cell r="R185">
            <v>37.589027777777773</v>
          </cell>
          <cell r="S185">
            <v>39.422638888888883</v>
          </cell>
          <cell r="T185" t="str">
            <v xml:space="preserve">(Jun:2 of 3 Missing ), (Jul:2 of 3 Missing , )(Aug:1 of 3 Missing ), (Sep:1 of 3 Missing ), </v>
          </cell>
          <cell r="U185">
            <v>44470</v>
          </cell>
          <cell r="V185" t="str">
            <v>na</v>
          </cell>
          <cell r="W185" t="str">
            <v>YES</v>
          </cell>
        </row>
        <row r="186">
          <cell r="C186" t="str">
            <v>CAP_ROCH_014</v>
          </cell>
          <cell r="D186" t="str">
            <v>n/a</v>
          </cell>
          <cell r="E186">
            <v>389007.65019999997</v>
          </cell>
          <cell r="F186">
            <v>412159.15529999998</v>
          </cell>
          <cell r="G186">
            <v>2.5</v>
          </cell>
          <cell r="H186">
            <v>1.9</v>
          </cell>
          <cell r="I186" t="str">
            <v>Manchester Rd</v>
          </cell>
          <cell r="J186" t="str">
            <v>Rochdale</v>
          </cell>
          <cell r="K186" t="str">
            <v>Triplicate</v>
          </cell>
          <cell r="L186" t="str">
            <v>No</v>
          </cell>
          <cell r="M186">
            <v>99.710996955859983</v>
          </cell>
          <cell r="N186">
            <v>99.710996955859983</v>
          </cell>
          <cell r="O186">
            <v>0.2890030441400171</v>
          </cell>
          <cell r="P186">
            <v>100</v>
          </cell>
          <cell r="Q186">
            <v>44.43611111111111</v>
          </cell>
          <cell r="R186">
            <v>36.43761111111111</v>
          </cell>
          <cell r="S186">
            <v>38.215055555555551</v>
          </cell>
          <cell r="T186" t="str">
            <v/>
          </cell>
          <cell r="U186">
            <v>44470</v>
          </cell>
          <cell r="V186" t="str">
            <v>na</v>
          </cell>
          <cell r="W186" t="str">
            <v>YES</v>
          </cell>
        </row>
        <row r="187">
          <cell r="C187" t="str">
            <v>CAP_SALF_001</v>
          </cell>
          <cell r="D187" t="str">
            <v>SAL-A2</v>
          </cell>
          <cell r="E187">
            <v>381852.47</v>
          </cell>
          <cell r="F187">
            <v>398731.57</v>
          </cell>
          <cell r="G187" t="str">
            <v>2.0</v>
          </cell>
          <cell r="H187" t="str">
            <v>0.7 </v>
          </cell>
          <cell r="I187" t="str">
            <v>A6 (Crescent)</v>
          </cell>
          <cell r="J187" t="str">
            <v>Salford</v>
          </cell>
          <cell r="K187" t="str">
            <v>Triplicate</v>
          </cell>
          <cell r="L187" t="str">
            <v>No</v>
          </cell>
          <cell r="M187">
            <v>99.697488584474897</v>
          </cell>
          <cell r="N187">
            <v>99.697488584474883</v>
          </cell>
          <cell r="O187">
            <v>0.3025114155251174</v>
          </cell>
          <cell r="P187">
            <v>100</v>
          </cell>
          <cell r="Q187">
            <v>42.747474747474747</v>
          </cell>
          <cell r="R187">
            <v>34.983249999999991</v>
          </cell>
          <cell r="S187">
            <v>36.689749999999997</v>
          </cell>
          <cell r="T187" t="str">
            <v xml:space="preserve">(Nov: ), </v>
          </cell>
          <cell r="U187">
            <v>43633</v>
          </cell>
          <cell r="V187" t="str">
            <v>na</v>
          </cell>
          <cell r="W187" t="str">
            <v>NO (15m from bus stop. No suitable alternatives on link)</v>
          </cell>
        </row>
        <row r="188">
          <cell r="C188" t="str">
            <v>CAP_SALF_006</v>
          </cell>
          <cell r="D188" t="str">
            <v>SAL-B1</v>
          </cell>
          <cell r="E188">
            <v>382134.95</v>
          </cell>
          <cell r="F188">
            <v>397838.88</v>
          </cell>
          <cell r="G188" t="str">
            <v>2.0</v>
          </cell>
          <cell r="H188">
            <v>1.8</v>
          </cell>
          <cell r="I188" t="str">
            <v>A57 (Regent Road)</v>
          </cell>
          <cell r="J188" t="str">
            <v>Salford</v>
          </cell>
          <cell r="K188" t="str">
            <v>Single</v>
          </cell>
          <cell r="L188" t="str">
            <v>No</v>
          </cell>
          <cell r="M188">
            <v>91.814878234398805</v>
          </cell>
          <cell r="N188">
            <v>91.814878234398805</v>
          </cell>
          <cell r="O188">
            <v>-0.14821156773214739</v>
          </cell>
          <cell r="P188">
            <v>91.666666666666657</v>
          </cell>
          <cell r="Q188">
            <v>44.718181818181819</v>
          </cell>
          <cell r="R188">
            <v>36.668909090909089</v>
          </cell>
          <cell r="S188">
            <v>38.457636363636361</v>
          </cell>
          <cell r="T188" t="str">
            <v xml:space="preserve">(Jan:1 of 1 Missing), (Nov: ), </v>
          </cell>
          <cell r="U188">
            <v>43633</v>
          </cell>
          <cell r="V188" t="str">
            <v>na</v>
          </cell>
          <cell r="W188" t="str">
            <v>YES</v>
          </cell>
        </row>
        <row r="189">
          <cell r="C189" t="str">
            <v>CAP_SALF_007</v>
          </cell>
          <cell r="D189" t="str">
            <v>SAL-B3</v>
          </cell>
          <cell r="E189">
            <v>381530.82</v>
          </cell>
          <cell r="F189">
            <v>398018.46</v>
          </cell>
          <cell r="G189" t="str">
            <v>2.0</v>
          </cell>
          <cell r="H189">
            <v>1.4</v>
          </cell>
          <cell r="I189" t="str">
            <v>A57 (Regent Road)</v>
          </cell>
          <cell r="J189" t="str">
            <v>Salford</v>
          </cell>
          <cell r="K189" t="str">
            <v>Single</v>
          </cell>
          <cell r="L189" t="str">
            <v>No</v>
          </cell>
          <cell r="M189">
            <v>99.952625570776249</v>
          </cell>
          <cell r="N189">
            <v>99.952625570776249</v>
          </cell>
          <cell r="O189">
            <v>4.7374429223751235E-2</v>
          </cell>
          <cell r="P189">
            <v>100</v>
          </cell>
          <cell r="Q189">
            <v>37.908333333333339</v>
          </cell>
          <cell r="R189">
            <v>31.084833333333336</v>
          </cell>
          <cell r="S189">
            <v>32.601166666666671</v>
          </cell>
          <cell r="T189" t="str">
            <v xml:space="preserve">(Nov: ), </v>
          </cell>
          <cell r="U189">
            <v>43633</v>
          </cell>
          <cell r="V189" t="str">
            <v>na</v>
          </cell>
          <cell r="W189" t="str">
            <v>YES</v>
          </cell>
        </row>
        <row r="190">
          <cell r="C190" t="str">
            <v>CAP_SALF_008</v>
          </cell>
          <cell r="D190" t="str">
            <v>SAL-B2</v>
          </cell>
          <cell r="E190">
            <v>381921.44</v>
          </cell>
          <cell r="F190">
            <v>397905.25</v>
          </cell>
          <cell r="G190" t="str">
            <v>2.0</v>
          </cell>
          <cell r="H190" t="str">
            <v>0.9 </v>
          </cell>
          <cell r="I190" t="str">
            <v>A57 (Regent Road)</v>
          </cell>
          <cell r="J190" t="str">
            <v>Salford</v>
          </cell>
          <cell r="K190" t="str">
            <v>Single</v>
          </cell>
          <cell r="L190" t="str">
            <v>No</v>
          </cell>
          <cell r="M190">
            <v>99.742579908675808</v>
          </cell>
          <cell r="N190">
            <v>99.742579908675808</v>
          </cell>
          <cell r="O190">
            <v>0.25742009132419241</v>
          </cell>
          <cell r="P190">
            <v>100</v>
          </cell>
          <cell r="Q190">
            <v>41.141666666666659</v>
          </cell>
          <cell r="R190">
            <v>33.736166666666662</v>
          </cell>
          <cell r="S190">
            <v>35.381833333333333</v>
          </cell>
          <cell r="T190" t="str">
            <v xml:space="preserve">(Nov: ), </v>
          </cell>
          <cell r="U190">
            <v>43633</v>
          </cell>
          <cell r="V190" t="str">
            <v>na</v>
          </cell>
          <cell r="W190" t="str">
            <v>YES</v>
          </cell>
        </row>
        <row r="191">
          <cell r="C191" t="str">
            <v>CAP_SALF_009</v>
          </cell>
          <cell r="D191" t="str">
            <v>SAL-C2</v>
          </cell>
          <cell r="E191">
            <v>374571.74</v>
          </cell>
          <cell r="F191">
            <v>400613.09</v>
          </cell>
          <cell r="G191" t="str">
            <v>2.0</v>
          </cell>
          <cell r="H191">
            <v>2.4</v>
          </cell>
          <cell r="I191" t="str">
            <v>A572 (Worsley Brow)</v>
          </cell>
          <cell r="J191" t="str">
            <v>Salford</v>
          </cell>
          <cell r="K191" t="str">
            <v>Triplicate</v>
          </cell>
          <cell r="L191" t="str">
            <v>No</v>
          </cell>
          <cell r="M191">
            <v>58.86910197869102</v>
          </cell>
          <cell r="N191">
            <v>58.86910197869102</v>
          </cell>
          <cell r="O191">
            <v>-0.53576864535768465</v>
          </cell>
          <cell r="P191">
            <v>58.333333333333336</v>
          </cell>
          <cell r="Q191">
            <v>38.990476190476194</v>
          </cell>
          <cell r="R191">
            <v>28.35757561043307</v>
          </cell>
          <cell r="S191">
            <v>29.74087198167371</v>
          </cell>
          <cell r="T191" t="str">
            <v xml:space="preserve">(Mar:1 of 3 Missing), (Apr:3 of 3 Missing), (May:3 of 3 Missing ), (Jun:3 of 3 Missing ), (Jul:3 of 3 Missing , )(Oct:3 of 3 Missing), </v>
          </cell>
          <cell r="U191">
            <v>43633</v>
          </cell>
          <cell r="V191" t="str">
            <v>na</v>
          </cell>
          <cell r="W191" t="str">
            <v>YES</v>
          </cell>
        </row>
        <row r="192">
          <cell r="C192" t="str">
            <v>CAP_SALF_010</v>
          </cell>
          <cell r="D192" t="str">
            <v>SAL-C1</v>
          </cell>
          <cell r="E192">
            <v>374457.32</v>
          </cell>
          <cell r="F192">
            <v>400988.34</v>
          </cell>
          <cell r="G192" t="str">
            <v>2.0</v>
          </cell>
          <cell r="H192" t="str">
            <v>2.1 </v>
          </cell>
          <cell r="I192" t="str">
            <v>A575 (Walkden Road)</v>
          </cell>
          <cell r="J192" t="str">
            <v>Salford</v>
          </cell>
          <cell r="K192" t="str">
            <v>Single</v>
          </cell>
          <cell r="L192" t="str">
            <v>No</v>
          </cell>
          <cell r="M192">
            <v>92.021499238965006</v>
          </cell>
          <cell r="N192">
            <v>92.021499238965006</v>
          </cell>
          <cell r="O192">
            <v>-0.35483257229834919</v>
          </cell>
          <cell r="P192">
            <v>91.666666666666657</v>
          </cell>
          <cell r="Q192">
            <v>33.4</v>
          </cell>
          <cell r="R192">
            <v>27.388000000000002</v>
          </cell>
          <cell r="S192">
            <v>28.724000000000004</v>
          </cell>
          <cell r="T192" t="str">
            <v xml:space="preserve">(Jul:1 of 1 Missing , )(Sep: Mir works, temporary lights 2 days total), </v>
          </cell>
          <cell r="U192">
            <v>43633</v>
          </cell>
          <cell r="V192" t="str">
            <v>na</v>
          </cell>
          <cell r="W192" t="str">
            <v>YES</v>
          </cell>
        </row>
        <row r="193">
          <cell r="C193" t="str">
            <v>CAP_SALF_011</v>
          </cell>
          <cell r="D193" t="str">
            <v>SAL-C3</v>
          </cell>
          <cell r="E193" t="str">
            <v>374630.67</v>
          </cell>
          <cell r="F193" t="str">
            <v>400568.82</v>
          </cell>
          <cell r="G193" t="str">
            <v>2.0</v>
          </cell>
          <cell r="H193">
            <v>1.4</v>
          </cell>
          <cell r="I193" t="str">
            <v>A572 (Worsley Brow)</v>
          </cell>
          <cell r="J193" t="str">
            <v>Salford</v>
          </cell>
          <cell r="K193" t="str">
            <v>Triplicate</v>
          </cell>
          <cell r="L193" t="str">
            <v>No</v>
          </cell>
          <cell r="M193">
            <v>67.096461187214601</v>
          </cell>
          <cell r="N193">
            <v>67.096461187214601</v>
          </cell>
          <cell r="O193">
            <v>-0.42979452054794365</v>
          </cell>
          <cell r="P193">
            <v>66.666666666666657</v>
          </cell>
          <cell r="Q193">
            <v>47.720833333333331</v>
          </cell>
          <cell r="R193">
            <v>34.44940044594474</v>
          </cell>
          <cell r="S193">
            <v>36.129859004283503</v>
          </cell>
          <cell r="T193" t="str">
            <v>(Apr:3 of 3 Missing), (May:3 of 3 Missing ), (Jun:3 of 3 Missing ), (Jul:3 of 3 Missing , )</v>
          </cell>
          <cell r="U193">
            <v>43633</v>
          </cell>
          <cell r="V193" t="str">
            <v>na</v>
          </cell>
          <cell r="W193" t="str">
            <v>YES</v>
          </cell>
        </row>
        <row r="194">
          <cell r="C194" t="str">
            <v>CAP_SALF_012</v>
          </cell>
          <cell r="D194" t="str">
            <v>SAL 1-1</v>
          </cell>
          <cell r="E194">
            <v>382406.66</v>
          </cell>
          <cell r="F194">
            <v>397761.95</v>
          </cell>
          <cell r="G194" t="str">
            <v>2.36</v>
          </cell>
          <cell r="H194">
            <v>2.6</v>
          </cell>
          <cell r="I194" t="str">
            <v>A57 (Regent Road)</v>
          </cell>
          <cell r="J194" t="str">
            <v>Salford</v>
          </cell>
          <cell r="K194" t="str">
            <v>Triplicate</v>
          </cell>
          <cell r="L194" t="str">
            <v>No</v>
          </cell>
          <cell r="M194">
            <v>99.739916286149153</v>
          </cell>
          <cell r="N194">
            <v>99.739916286149167</v>
          </cell>
          <cell r="O194">
            <v>0.26008371385083251</v>
          </cell>
          <cell r="P194">
            <v>100</v>
          </cell>
          <cell r="Q194">
            <v>45.088333333333338</v>
          </cell>
          <cell r="R194">
            <v>36.765611111111113</v>
          </cell>
          <cell r="S194">
            <v>38.55905555555556</v>
          </cell>
          <cell r="T194" t="str">
            <v xml:space="preserve">(Jun:1 of 3 Missing ), (Nov: ), </v>
          </cell>
          <cell r="U194">
            <v>43112</v>
          </cell>
          <cell r="V194" t="str">
            <v>na</v>
          </cell>
          <cell r="W194" t="str">
            <v>YES</v>
          </cell>
        </row>
        <row r="195">
          <cell r="C195" t="str">
            <v>CAP_SALF_013</v>
          </cell>
          <cell r="D195" t="str">
            <v>SAL 1-2</v>
          </cell>
          <cell r="E195">
            <v>382571.38</v>
          </cell>
          <cell r="F195">
            <v>397719.21</v>
          </cell>
          <cell r="G195" t="str">
            <v>2.3</v>
          </cell>
          <cell r="H195">
            <v>1.5</v>
          </cell>
          <cell r="I195" t="str">
            <v>A57 (Regent Road)</v>
          </cell>
          <cell r="J195" t="str">
            <v>Salford</v>
          </cell>
          <cell r="K195" t="str">
            <v>Triplicate</v>
          </cell>
          <cell r="L195" t="str">
            <v>No</v>
          </cell>
          <cell r="M195">
            <v>99.987823439878227</v>
          </cell>
          <cell r="N195">
            <v>99.987823439878227</v>
          </cell>
          <cell r="O195">
            <v>1.217656012177315E-2</v>
          </cell>
          <cell r="P195">
            <v>100</v>
          </cell>
          <cell r="Q195">
            <v>47.298737373737374</v>
          </cell>
          <cell r="R195">
            <v>38.797388888888889</v>
          </cell>
          <cell r="S195">
            <v>40.689944444444443</v>
          </cell>
          <cell r="T195" t="str">
            <v xml:space="preserve">(Aug:2 of 3 Missing ), (Nov: ), </v>
          </cell>
          <cell r="U195">
            <v>43112</v>
          </cell>
          <cell r="V195" t="str">
            <v>na</v>
          </cell>
          <cell r="W195" t="str">
            <v>YES</v>
          </cell>
        </row>
        <row r="196">
          <cell r="C196" t="str">
            <v>CAP_SALF_014</v>
          </cell>
          <cell r="D196" t="str">
            <v>SAL 1-3</v>
          </cell>
          <cell r="E196">
            <v>382321.12</v>
          </cell>
          <cell r="F196">
            <v>397757.95</v>
          </cell>
          <cell r="G196" t="str">
            <v>2.3</v>
          </cell>
          <cell r="H196">
            <v>2</v>
          </cell>
          <cell r="I196" t="str">
            <v>A57 (Regent Road)</v>
          </cell>
          <cell r="J196" t="str">
            <v>Salford</v>
          </cell>
          <cell r="K196" t="str">
            <v>Triplicate</v>
          </cell>
          <cell r="L196" t="str">
            <v>No</v>
          </cell>
          <cell r="M196">
            <v>99.741628614916294</v>
          </cell>
          <cell r="N196">
            <v>99.741628614916294</v>
          </cell>
          <cell r="O196">
            <v>-8.0749619482496371</v>
          </cell>
          <cell r="P196">
            <v>91.666666666666657</v>
          </cell>
          <cell r="Q196">
            <v>44.127946127946132</v>
          </cell>
          <cell r="R196">
            <v>35.743303030303032</v>
          </cell>
          <cell r="S196">
            <v>37.486878787878794</v>
          </cell>
          <cell r="T196" t="str">
            <v xml:space="preserve">(Jun:1 of 3 Missing Spider in tube ), (Nov: ), (Dec:1 of 3 Missing ), </v>
          </cell>
          <cell r="U196">
            <v>43112</v>
          </cell>
          <cell r="V196" t="str">
            <v>na</v>
          </cell>
          <cell r="W196" t="str">
            <v>YES</v>
          </cell>
        </row>
        <row r="197">
          <cell r="C197" t="str">
            <v>CAP_SALF_015</v>
          </cell>
          <cell r="D197" t="str">
            <v>SAL 1-4</v>
          </cell>
          <cell r="E197">
            <v>382592.48</v>
          </cell>
          <cell r="F197">
            <v>397688.33</v>
          </cell>
          <cell r="G197" t="str">
            <v>2.15</v>
          </cell>
          <cell r="H197">
            <v>2.5</v>
          </cell>
          <cell r="I197" t="str">
            <v>A57 (Regent Road)</v>
          </cell>
          <cell r="J197" t="str">
            <v>Salford</v>
          </cell>
          <cell r="K197" t="str">
            <v>Triplicate</v>
          </cell>
          <cell r="L197" t="str">
            <v>No</v>
          </cell>
          <cell r="M197">
            <v>99.740867579908681</v>
          </cell>
          <cell r="N197">
            <v>99.740867579908681</v>
          </cell>
          <cell r="O197">
            <v>0.2591324200913192</v>
          </cell>
          <cell r="P197">
            <v>100</v>
          </cell>
          <cell r="Q197">
            <v>48.368939393939392</v>
          </cell>
          <cell r="R197">
            <v>39.170944444444444</v>
          </cell>
          <cell r="S197">
            <v>41.081722222222226</v>
          </cell>
          <cell r="T197" t="str">
            <v xml:space="preserve">(Mar:2 of 3 Missing), (Nov: ), </v>
          </cell>
          <cell r="U197">
            <v>43112</v>
          </cell>
          <cell r="V197" t="str">
            <v>na</v>
          </cell>
          <cell r="W197" t="str">
            <v>YES</v>
          </cell>
        </row>
        <row r="198">
          <cell r="C198" t="str">
            <v>CAP_SALF_016</v>
          </cell>
          <cell r="D198" t="str">
            <v>SAL 1-5</v>
          </cell>
          <cell r="E198">
            <v>382397.32</v>
          </cell>
          <cell r="F198">
            <v>397738.19</v>
          </cell>
          <cell r="G198" t="str">
            <v>2.05</v>
          </cell>
          <cell r="H198">
            <v>2.5</v>
          </cell>
          <cell r="I198" t="str">
            <v>A57 (Regent Road)</v>
          </cell>
          <cell r="J198" t="str">
            <v>Salford</v>
          </cell>
          <cell r="K198" t="str">
            <v>Triplicate</v>
          </cell>
          <cell r="L198" t="str">
            <v>No</v>
          </cell>
          <cell r="M198">
            <v>99.741628614916294</v>
          </cell>
          <cell r="N198">
            <v>99.741628614916294</v>
          </cell>
          <cell r="O198">
            <v>0.25837138508370572</v>
          </cell>
          <cell r="P198">
            <v>100</v>
          </cell>
          <cell r="Q198">
            <v>46.1</v>
          </cell>
          <cell r="R198">
            <v>37.801999999999985</v>
          </cell>
          <cell r="S198">
            <v>39.645999999999987</v>
          </cell>
          <cell r="T198" t="str">
            <v xml:space="preserve">(Nov: ), </v>
          </cell>
          <cell r="U198">
            <v>43112</v>
          </cell>
          <cell r="V198" t="str">
            <v>na</v>
          </cell>
          <cell r="W198" t="str">
            <v>YES</v>
          </cell>
        </row>
        <row r="199">
          <cell r="C199" t="str">
            <v>CAP_SALF_018</v>
          </cell>
          <cell r="D199" t="str">
            <v>n/a</v>
          </cell>
          <cell r="E199">
            <v>374550.90210000001</v>
          </cell>
          <cell r="F199">
            <v>400641.99810000003</v>
          </cell>
          <cell r="G199">
            <v>2.4500000000000002</v>
          </cell>
          <cell r="H199">
            <v>2</v>
          </cell>
          <cell r="I199" t="str">
            <v>Worsley Brow</v>
          </cell>
          <cell r="J199" t="str">
            <v>Salford</v>
          </cell>
          <cell r="K199" t="str">
            <v>Triplicate</v>
          </cell>
          <cell r="L199" t="str">
            <v>No</v>
          </cell>
          <cell r="M199">
            <v>67.088470319634709</v>
          </cell>
          <cell r="N199">
            <v>67.088470319634709</v>
          </cell>
          <cell r="O199">
            <v>-0.42180365296805178</v>
          </cell>
          <cell r="P199">
            <v>66.666666666666657</v>
          </cell>
          <cell r="Q199">
            <v>40.466666666666669</v>
          </cell>
          <cell r="R199">
            <v>29.212658441545035</v>
          </cell>
          <cell r="S199">
            <v>30.637666170400891</v>
          </cell>
          <cell r="T199" t="str">
            <v>(Apr:3 of 3 Missing), (May:3 of 3 Missing ), (Jun:3 of 3 Missing ), (Jul:3 of 3 Missing , )</v>
          </cell>
          <cell r="U199">
            <v>44470</v>
          </cell>
          <cell r="V199" t="str">
            <v>na</v>
          </cell>
          <cell r="W199" t="str">
            <v>YES</v>
          </cell>
        </row>
        <row r="200">
          <cell r="C200" t="str">
            <v>CAP_SALF_019</v>
          </cell>
          <cell r="D200" t="str">
            <v>n/a</v>
          </cell>
          <cell r="E200">
            <v>375423.46039999998</v>
          </cell>
          <cell r="F200">
            <v>397822.9547</v>
          </cell>
          <cell r="G200">
            <v>2.5</v>
          </cell>
          <cell r="H200">
            <v>1.35</v>
          </cell>
          <cell r="I200" t="str">
            <v>A57</v>
          </cell>
          <cell r="J200" t="str">
            <v>Salford</v>
          </cell>
          <cell r="K200" t="str">
            <v>Triplicate</v>
          </cell>
          <cell r="L200" t="str">
            <v>No</v>
          </cell>
          <cell r="M200">
            <v>99.975837138508368</v>
          </cell>
          <cell r="N200">
            <v>99.975837138508368</v>
          </cell>
          <cell r="O200">
            <v>2.416286149163227E-2</v>
          </cell>
          <cell r="P200">
            <v>100</v>
          </cell>
          <cell r="Q200">
            <v>46.218181818181819</v>
          </cell>
          <cell r="R200">
            <v>38.427249999999987</v>
          </cell>
          <cell r="S200">
            <v>40.301749999999991</v>
          </cell>
          <cell r="T200" t="str">
            <v xml:space="preserve">(Jun:1 of 3 Missing Spiderweb in one of tubes), (Oct:2 of 3 Missing ), </v>
          </cell>
          <cell r="U200">
            <v>44470</v>
          </cell>
          <cell r="V200" t="str">
            <v>na</v>
          </cell>
          <cell r="W200" t="str">
            <v>YES</v>
          </cell>
        </row>
        <row r="201">
          <cell r="C201" t="str">
            <v>CAP_SALF_029</v>
          </cell>
          <cell r="D201" t="str">
            <v>n/a</v>
          </cell>
          <cell r="E201">
            <v>381211.9265</v>
          </cell>
          <cell r="F201">
            <v>399487.96299999999</v>
          </cell>
          <cell r="G201">
            <v>2.5499999999999998</v>
          </cell>
          <cell r="H201">
            <v>2.6</v>
          </cell>
          <cell r="I201" t="str">
            <v>Broughton Rd</v>
          </cell>
          <cell r="J201" t="str">
            <v>Salford</v>
          </cell>
          <cell r="K201" t="str">
            <v>Triplicate</v>
          </cell>
          <cell r="L201" t="str">
            <v>No</v>
          </cell>
          <cell r="M201">
            <v>92.006278538812793</v>
          </cell>
          <cell r="N201">
            <v>92.006278538812793</v>
          </cell>
          <cell r="O201">
            <v>-0.33961187214613631</v>
          </cell>
          <cell r="P201">
            <v>91.666666666666657</v>
          </cell>
          <cell r="Q201">
            <v>41.28</v>
          </cell>
          <cell r="R201">
            <v>33.947999999999993</v>
          </cell>
          <cell r="S201">
            <v>35.603999999999999</v>
          </cell>
          <cell r="T201" t="str">
            <v xml:space="preserve">(Jan:3 of 3 Missing), (Mar:1 of 3 Missing- 1 holder and tube missing. Another tube (not ours) on separate cable tie higher up. Ours possibly taken down by mistake then put back up (one missing)? Results may not be representative.), (Nov: ), </v>
          </cell>
          <cell r="U201">
            <v>44470</v>
          </cell>
          <cell r="V201" t="str">
            <v>na</v>
          </cell>
          <cell r="W201" t="str">
            <v>YES</v>
          </cell>
        </row>
        <row r="202">
          <cell r="C202" t="str">
            <v>CAP_SALF_030</v>
          </cell>
          <cell r="D202" t="str">
            <v>n/a</v>
          </cell>
          <cell r="E202">
            <v>381257.60256299999</v>
          </cell>
          <cell r="F202">
            <v>399579.00239199999</v>
          </cell>
          <cell r="G202">
            <v>2.2999999999999998</v>
          </cell>
          <cell r="H202">
            <v>2.1</v>
          </cell>
          <cell r="I202" t="str">
            <v>Broughton Rd</v>
          </cell>
          <cell r="J202" t="str">
            <v>Salford</v>
          </cell>
          <cell r="K202" t="str">
            <v>Triplicate</v>
          </cell>
          <cell r="L202" t="str">
            <v>No</v>
          </cell>
          <cell r="M202">
            <v>99.736111111111128</v>
          </cell>
          <cell r="N202">
            <v>99.736111111111114</v>
          </cell>
          <cell r="O202">
            <v>0.26388888888888573</v>
          </cell>
          <cell r="P202">
            <v>100</v>
          </cell>
          <cell r="Q202">
            <v>50.36944444444444</v>
          </cell>
          <cell r="R202">
            <v>41.159444444444446</v>
          </cell>
          <cell r="S202">
            <v>43.167222222222229</v>
          </cell>
          <cell r="T202" t="str">
            <v xml:space="preserve">(Apr:1 of 3 Missing), (Jun: Loose strap), (Jul:1 of 3 Missing , )(Nov:1 of 3 Missing ), </v>
          </cell>
          <cell r="U202">
            <v>44470</v>
          </cell>
          <cell r="V202" t="str">
            <v>na</v>
          </cell>
          <cell r="W202" t="str">
            <v>YES</v>
          </cell>
        </row>
        <row r="203">
          <cell r="C203" t="str">
            <v>CAP_SALF_036</v>
          </cell>
          <cell r="D203" t="str">
            <v>n/a</v>
          </cell>
          <cell r="E203">
            <v>382748.1053</v>
          </cell>
          <cell r="F203">
            <v>398531.3309</v>
          </cell>
          <cell r="G203">
            <v>2.15</v>
          </cell>
          <cell r="H203">
            <v>0.7</v>
          </cell>
          <cell r="I203" t="str">
            <v>Chapel St</v>
          </cell>
          <cell r="J203" t="str">
            <v>Salford</v>
          </cell>
          <cell r="K203" t="str">
            <v>Triplicate</v>
          </cell>
          <cell r="L203" t="str">
            <v>No</v>
          </cell>
          <cell r="M203">
            <v>81.94006849315069</v>
          </cell>
          <cell r="N203">
            <v>81.94006849315069</v>
          </cell>
          <cell r="O203">
            <v>1.3932648401826526</v>
          </cell>
          <cell r="P203">
            <v>83.333333333333343</v>
          </cell>
          <cell r="Q203">
            <v>41.270370370370365</v>
          </cell>
          <cell r="R203">
            <v>34.225433333333328</v>
          </cell>
          <cell r="S203">
            <v>35.894966666666662</v>
          </cell>
          <cell r="T203" t="str">
            <v xml:space="preserve">(Apr:1 of 3 Missing), (May:3 of 3 Missing ), (Oct:1 of 3 Missing ), (Nov:3 of 3 Missing ), (Dec:2 of 3 Missing ), </v>
          </cell>
          <cell r="U203">
            <v>44470</v>
          </cell>
          <cell r="V203" t="str">
            <v>na</v>
          </cell>
          <cell r="W203" t="str">
            <v>YES</v>
          </cell>
        </row>
        <row r="204">
          <cell r="C204" t="str">
            <v>CAP_SALF_038</v>
          </cell>
          <cell r="D204" t="str">
            <v>n/a</v>
          </cell>
          <cell r="E204">
            <v>383051.75750000001</v>
          </cell>
          <cell r="F204">
            <v>398616.6764</v>
          </cell>
          <cell r="G204">
            <v>2.2000000000000002</v>
          </cell>
          <cell r="H204">
            <v>1.2</v>
          </cell>
          <cell r="I204" t="str">
            <v>Ring Rd</v>
          </cell>
          <cell r="J204" t="str">
            <v>Salford</v>
          </cell>
          <cell r="K204" t="str">
            <v>Triplicate</v>
          </cell>
          <cell r="L204" t="str">
            <v>No</v>
          </cell>
          <cell r="M204">
            <v>99.763698630137</v>
          </cell>
          <cell r="N204">
            <v>99.763698630137</v>
          </cell>
          <cell r="O204">
            <v>0.23630136986299988</v>
          </cell>
          <cell r="P204">
            <v>100</v>
          </cell>
          <cell r="Q204">
            <v>47.552777777777777</v>
          </cell>
          <cell r="R204">
            <v>38.993277777777777</v>
          </cell>
          <cell r="S204">
            <v>40.895388888888888</v>
          </cell>
          <cell r="T204" t="str">
            <v xml:space="preserve">(Nov: ), </v>
          </cell>
          <cell r="U204">
            <v>44470</v>
          </cell>
          <cell r="V204" t="str">
            <v>na</v>
          </cell>
          <cell r="W204" t="str">
            <v>YES</v>
          </cell>
        </row>
        <row r="205">
          <cell r="C205" t="str">
            <v>CAP_SALF_040</v>
          </cell>
          <cell r="D205" t="str">
            <v>n/a</v>
          </cell>
          <cell r="E205">
            <v>381537.31449999998</v>
          </cell>
          <cell r="F205">
            <v>397993.07909999997</v>
          </cell>
          <cell r="G205">
            <v>2.1</v>
          </cell>
          <cell r="H205">
            <v>1</v>
          </cell>
          <cell r="I205" t="str">
            <v>A57 Regent Rd</v>
          </cell>
          <cell r="J205" t="str">
            <v>Salford</v>
          </cell>
          <cell r="K205" t="str">
            <v>Triplicate</v>
          </cell>
          <cell r="L205" t="str">
            <v>No</v>
          </cell>
          <cell r="M205">
            <v>90.715182648401836</v>
          </cell>
          <cell r="N205">
            <v>90.715182648401836</v>
          </cell>
          <cell r="O205">
            <v>0.95148401826482143</v>
          </cell>
          <cell r="P205">
            <v>91.666666666666657</v>
          </cell>
          <cell r="Q205">
            <v>42.165909090909089</v>
          </cell>
          <cell r="R205">
            <v>34.425090909090912</v>
          </cell>
          <cell r="S205">
            <v>36.104363636363637</v>
          </cell>
          <cell r="T205" t="str">
            <v xml:space="preserve">(Mar:3 of 3 Missing), (Sep:1 of 3 Missing ), (Nov: ), (Dec:1 of 3 Missing ), </v>
          </cell>
          <cell r="U205">
            <v>44470</v>
          </cell>
          <cell r="V205" t="str">
            <v>na</v>
          </cell>
          <cell r="W205" t="str">
            <v>YES</v>
          </cell>
        </row>
        <row r="206">
          <cell r="C206" t="str">
            <v>CAP_SALF_041</v>
          </cell>
          <cell r="D206" t="str">
            <v>n/a</v>
          </cell>
          <cell r="E206">
            <v>381643.41230000003</v>
          </cell>
          <cell r="F206">
            <v>397989.64179999998</v>
          </cell>
          <cell r="G206">
            <v>2.4</v>
          </cell>
          <cell r="H206">
            <v>2.2000000000000002</v>
          </cell>
          <cell r="I206" t="str">
            <v>A57 Regent Rd</v>
          </cell>
          <cell r="J206" t="str">
            <v>Salford</v>
          </cell>
          <cell r="K206" t="str">
            <v>Triplicate</v>
          </cell>
          <cell r="L206" t="str">
            <v>No</v>
          </cell>
          <cell r="M206">
            <v>99.953006088280063</v>
          </cell>
          <cell r="N206">
            <v>99.953006088280063</v>
          </cell>
          <cell r="O206">
            <v>-8.2863394216134054</v>
          </cell>
          <cell r="P206">
            <v>91.666666666666657</v>
          </cell>
          <cell r="Q206">
            <v>39.369999999999997</v>
          </cell>
          <cell r="R206">
            <v>32.105484848484849</v>
          </cell>
          <cell r="S206">
            <v>33.671606060606059</v>
          </cell>
          <cell r="T206" t="str">
            <v xml:space="preserve">(Oct:3 of 3 Missing), </v>
          </cell>
          <cell r="U206">
            <v>44470</v>
          </cell>
          <cell r="V206" t="str">
            <v>na</v>
          </cell>
          <cell r="W206" t="str">
            <v>YES</v>
          </cell>
        </row>
        <row r="207">
          <cell r="C207" t="str">
            <v>CAP_SALF_043</v>
          </cell>
          <cell r="D207" t="str">
            <v>n/a</v>
          </cell>
          <cell r="E207">
            <v>382093.54940000002</v>
          </cell>
          <cell r="F207">
            <v>397852.6151</v>
          </cell>
          <cell r="G207">
            <v>2.2999999999999998</v>
          </cell>
          <cell r="H207">
            <v>2.2000000000000002</v>
          </cell>
          <cell r="I207" t="str">
            <v>A57 Regent Rd</v>
          </cell>
          <cell r="J207" t="str">
            <v>Salford</v>
          </cell>
          <cell r="K207" t="str">
            <v>Triplicate</v>
          </cell>
          <cell r="L207" t="str">
            <v>No</v>
          </cell>
          <cell r="M207">
            <v>90.71251902587521</v>
          </cell>
          <cell r="N207">
            <v>90.71251902587521</v>
          </cell>
          <cell r="O207">
            <v>0.95414764079144732</v>
          </cell>
          <cell r="P207">
            <v>91.666666666666657</v>
          </cell>
          <cell r="Q207">
            <v>46.580303030303035</v>
          </cell>
          <cell r="R207">
            <v>38.477878787878787</v>
          </cell>
          <cell r="S207">
            <v>40.354848484848482</v>
          </cell>
          <cell r="T207" t="str">
            <v xml:space="preserve">(Mar:3 of 3 Missing), (Nov: ), </v>
          </cell>
          <cell r="U207">
            <v>44470</v>
          </cell>
          <cell r="V207" t="str">
            <v>na</v>
          </cell>
          <cell r="W207" t="str">
            <v>YES</v>
          </cell>
        </row>
        <row r="208">
          <cell r="C208" t="str">
            <v>CAP_SALF_044</v>
          </cell>
          <cell r="D208" t="str">
            <v>n/a</v>
          </cell>
          <cell r="E208">
            <v>382078.58470000001</v>
          </cell>
          <cell r="F208">
            <v>397829.42180000001</v>
          </cell>
          <cell r="G208">
            <v>2.35</v>
          </cell>
          <cell r="H208">
            <v>2.8</v>
          </cell>
          <cell r="I208" t="str">
            <v>A57 Regent Rd</v>
          </cell>
          <cell r="J208" t="str">
            <v>Salford</v>
          </cell>
          <cell r="K208" t="str">
            <v>Triplicate</v>
          </cell>
          <cell r="L208" t="str">
            <v>No</v>
          </cell>
          <cell r="M208">
            <v>99.742389649923894</v>
          </cell>
          <cell r="N208">
            <v>99.742389649923894</v>
          </cell>
          <cell r="O208">
            <v>0.25761035007610644</v>
          </cell>
          <cell r="P208">
            <v>100</v>
          </cell>
          <cell r="Q208">
            <v>44.06388888888889</v>
          </cell>
          <cell r="R208">
            <v>36.13238888888889</v>
          </cell>
          <cell r="S208">
            <v>37.894944444444448</v>
          </cell>
          <cell r="T208" t="str">
            <v xml:space="preserve">(Nov: ), </v>
          </cell>
          <cell r="U208">
            <v>44470</v>
          </cell>
          <cell r="V208" t="str">
            <v>na</v>
          </cell>
          <cell r="W208" t="str">
            <v>YES</v>
          </cell>
        </row>
        <row r="209">
          <cell r="C209" t="str">
            <v>CAP_SALF_045</v>
          </cell>
          <cell r="D209" t="str">
            <v>n/a</v>
          </cell>
          <cell r="E209">
            <v>382597.5123</v>
          </cell>
          <cell r="F209">
            <v>397711.55550000002</v>
          </cell>
          <cell r="G209">
            <v>2.4500000000000002</v>
          </cell>
          <cell r="H209">
            <v>2.2999999999999998</v>
          </cell>
          <cell r="I209" t="str">
            <v>A57 Regent Rd</v>
          </cell>
          <cell r="J209" t="str">
            <v>Salford</v>
          </cell>
          <cell r="K209" t="str">
            <v>Triplicate</v>
          </cell>
          <cell r="L209" t="str">
            <v>No</v>
          </cell>
          <cell r="M209">
            <v>99.740296803652953</v>
          </cell>
          <cell r="N209">
            <v>99.740296803652967</v>
          </cell>
          <cell r="O209">
            <v>0.25970319634703287</v>
          </cell>
          <cell r="P209">
            <v>100</v>
          </cell>
          <cell r="Q209">
            <v>51.181818181818187</v>
          </cell>
          <cell r="R209">
            <v>41.991972222222216</v>
          </cell>
          <cell r="S209">
            <v>44.04036111111111</v>
          </cell>
          <cell r="T209" t="str">
            <v xml:space="preserve">(Jun: Loose strap, couldn’t reach), (Nov: ), (Dec:1 of 3 Missing ), </v>
          </cell>
          <cell r="U209">
            <v>44470</v>
          </cell>
          <cell r="V209" t="str">
            <v>na</v>
          </cell>
          <cell r="W209" t="str">
            <v>NO (10m from bus stop. No other suitable location due to other exitsing DT locations, and multiple bus stops /busy junctions. It is however before bus stop, so won't be too affected)</v>
          </cell>
        </row>
        <row r="210">
          <cell r="C210" t="str">
            <v>CAP_SALF_046</v>
          </cell>
          <cell r="D210" t="str">
            <v>n/a</v>
          </cell>
          <cell r="E210">
            <v>381472.23249999998</v>
          </cell>
          <cell r="F210">
            <v>399194.99239999999</v>
          </cell>
          <cell r="G210">
            <v>2.5</v>
          </cell>
          <cell r="H210">
            <v>4.7</v>
          </cell>
          <cell r="I210" t="str">
            <v>Broad Street</v>
          </cell>
          <cell r="J210" t="str">
            <v>Salford</v>
          </cell>
          <cell r="K210" t="str">
            <v>Triplicate</v>
          </cell>
          <cell r="L210" t="str">
            <v>No</v>
          </cell>
          <cell r="M210">
            <v>67.139269406392685</v>
          </cell>
          <cell r="N210">
            <v>67.139269406392685</v>
          </cell>
          <cell r="O210">
            <v>-17.139269406392685</v>
          </cell>
          <cell r="P210">
            <v>50</v>
          </cell>
          <cell r="Q210">
            <v>36.332777777777785</v>
          </cell>
          <cell r="R210">
            <v>30.997458149168732</v>
          </cell>
          <cell r="S210">
            <v>32.509529278396478</v>
          </cell>
          <cell r="T210" t="str">
            <v xml:space="preserve">(Jan:Not exposed), (Feb:Not exposed), (Mar:Inaccessible / 3 of 3 Missing), (Apr:3 of 3 Missing), (Jun:1 of 3 Missing ), (Aug:3 of 3 Missing (Inaccessible due to bushes)), (Sep:1 of 3 Missing (exposed for 2 months as inaccessible in September)), (Oct:2 of 3 Missing), (Nov: ), </v>
          </cell>
          <cell r="U210">
            <v>44470</v>
          </cell>
          <cell r="V210" t="str">
            <v>na</v>
          </cell>
          <cell r="W210" t="str">
            <v>YES</v>
          </cell>
        </row>
        <row r="211">
          <cell r="C211" t="str">
            <v>CAP_SALF_052</v>
          </cell>
          <cell r="D211" t="str">
            <v>n/a</v>
          </cell>
          <cell r="E211">
            <v>381567.65720000002</v>
          </cell>
          <cell r="F211">
            <v>398997.41979999997</v>
          </cell>
          <cell r="G211">
            <v>2.5</v>
          </cell>
          <cell r="H211">
            <v>0.8</v>
          </cell>
          <cell r="I211" t="str">
            <v>Broad Street</v>
          </cell>
          <cell r="J211" t="str">
            <v>Salford</v>
          </cell>
          <cell r="K211" t="str">
            <v>Triplicate</v>
          </cell>
          <cell r="L211" t="str">
            <v>No</v>
          </cell>
          <cell r="M211">
            <v>99.69882039573821</v>
          </cell>
          <cell r="N211">
            <v>99.69882039573821</v>
          </cell>
          <cell r="O211">
            <v>0.30117960426179025</v>
          </cell>
          <cell r="P211">
            <v>100</v>
          </cell>
          <cell r="Q211">
            <v>30.852777777777778</v>
          </cell>
          <cell r="R211">
            <v>25.299277777777775</v>
          </cell>
          <cell r="S211">
            <v>26.53338888888889</v>
          </cell>
          <cell r="T211" t="str">
            <v xml:space="preserve">(Nov: ), </v>
          </cell>
          <cell r="U211">
            <v>44562</v>
          </cell>
          <cell r="V211" t="str">
            <v>na</v>
          </cell>
          <cell r="W211" t="str">
            <v>YES</v>
          </cell>
        </row>
        <row r="212">
          <cell r="C212" t="str">
            <v>CAP_SALF_053</v>
          </cell>
          <cell r="D212" t="str">
            <v>MAN-C1</v>
          </cell>
          <cell r="E212">
            <v>383764.38</v>
          </cell>
          <cell r="F212">
            <v>398727.11</v>
          </cell>
          <cell r="G212">
            <v>2.19</v>
          </cell>
          <cell r="H212">
            <v>2.7</v>
          </cell>
          <cell r="I212" t="str">
            <v>A56 (Victoria Bridge Street)</v>
          </cell>
          <cell r="J212" t="str">
            <v>Salford</v>
          </cell>
          <cell r="K212" t="str">
            <v>Triplicate</v>
          </cell>
          <cell r="L212" t="str">
            <v>No</v>
          </cell>
          <cell r="M212">
            <v>0</v>
          </cell>
          <cell r="N212">
            <v>91.796613394216138</v>
          </cell>
          <cell r="O212">
            <v>-8.4632800608827949</v>
          </cell>
          <cell r="P212">
            <v>83.333333333333343</v>
          </cell>
          <cell r="Q212">
            <v>34.067407407407408</v>
          </cell>
          <cell r="R212">
            <v>27.602566666666668</v>
          </cell>
          <cell r="S212">
            <v>28.949033333333336</v>
          </cell>
          <cell r="T212" t="str">
            <v xml:space="preserve">(Jan:3 of 3 Missing), (Jul:, )(Nov: ), </v>
          </cell>
          <cell r="U212">
            <v>43633</v>
          </cell>
          <cell r="V212" t="str">
            <v>na</v>
          </cell>
          <cell r="W212" t="str">
            <v>YES</v>
          </cell>
        </row>
        <row r="213">
          <cell r="C213" t="str">
            <v>CAP_SALF_055</v>
          </cell>
          <cell r="D213" t="str">
            <v>MAN-Q1</v>
          </cell>
          <cell r="E213">
            <v>382547.68</v>
          </cell>
          <cell r="F213">
            <v>398548.08</v>
          </cell>
          <cell r="G213">
            <v>2.2000000000000002</v>
          </cell>
          <cell r="H213">
            <v>2.5</v>
          </cell>
          <cell r="I213" t="str">
            <v>A6 (Chapel Street)</v>
          </cell>
          <cell r="J213" t="str">
            <v>Salford</v>
          </cell>
          <cell r="K213" t="str">
            <v>Triplicate</v>
          </cell>
          <cell r="L213" t="str">
            <v>No</v>
          </cell>
          <cell r="M213">
            <v>0</v>
          </cell>
          <cell r="N213">
            <v>99.771308980213092</v>
          </cell>
          <cell r="O213">
            <v>-16.43797564687975</v>
          </cell>
          <cell r="P213">
            <v>83.333333333333343</v>
          </cell>
          <cell r="Q213">
            <v>39.355555555555554</v>
          </cell>
          <cell r="R213">
            <v>31.735366666666668</v>
          </cell>
          <cell r="S213">
            <v>33.283433333333335</v>
          </cell>
          <cell r="T213" t="str">
            <v xml:space="preserve">(Jul:1 of 3 Missing , )(Aug:1 of 3 Missing ), (Nov: ), (Dec:1 of 3 Missing ), </v>
          </cell>
          <cell r="U213">
            <v>43633</v>
          </cell>
          <cell r="V213" t="str">
            <v>na</v>
          </cell>
          <cell r="W213" t="str">
            <v>NO (close to busy junction)</v>
          </cell>
        </row>
        <row r="214">
          <cell r="C214" t="str">
            <v>CAP_SALF_058</v>
          </cell>
          <cell r="D214" t="str">
            <v>MAN-Q4</v>
          </cell>
          <cell r="E214">
            <v>382976.76</v>
          </cell>
          <cell r="F214">
            <v>398467.8</v>
          </cell>
          <cell r="G214">
            <v>2.06</v>
          </cell>
          <cell r="H214">
            <v>2.5</v>
          </cell>
          <cell r="I214" t="str">
            <v>A6042 (Trinity Way)</v>
          </cell>
          <cell r="J214" t="str">
            <v>Salford</v>
          </cell>
          <cell r="K214" t="str">
            <v>Single</v>
          </cell>
          <cell r="L214" t="str">
            <v>No</v>
          </cell>
          <cell r="M214">
            <v>0</v>
          </cell>
          <cell r="N214">
            <v>99.762937595129372</v>
          </cell>
          <cell r="O214">
            <v>-16.42960426179603</v>
          </cell>
          <cell r="P214">
            <v>83.333333333333343</v>
          </cell>
          <cell r="Q214">
            <v>46.21</v>
          </cell>
          <cell r="R214">
            <v>37.892199999999995</v>
          </cell>
          <cell r="S214">
            <v>39.740599999999993</v>
          </cell>
          <cell r="T214" t="str">
            <v xml:space="preserve">(Nov: ), </v>
          </cell>
          <cell r="U214">
            <v>43633</v>
          </cell>
          <cell r="V214" t="str">
            <v>na</v>
          </cell>
          <cell r="W214" t="str">
            <v>YES</v>
          </cell>
        </row>
        <row r="215">
          <cell r="C215" t="str">
            <v>CAP_SALF_059</v>
          </cell>
          <cell r="D215" t="str">
            <v>MAN-Q5</v>
          </cell>
          <cell r="E215">
            <v>383020.06</v>
          </cell>
          <cell r="F215">
            <v>398430.39</v>
          </cell>
          <cell r="G215">
            <v>2.2200000000000002</v>
          </cell>
          <cell r="H215">
            <v>2.8</v>
          </cell>
          <cell r="I215" t="str">
            <v>A6042 (Trinity Way)</v>
          </cell>
          <cell r="J215" t="str">
            <v>Salford</v>
          </cell>
          <cell r="K215" t="str">
            <v>Single</v>
          </cell>
          <cell r="L215" t="str">
            <v>No</v>
          </cell>
          <cell r="M215">
            <v>0</v>
          </cell>
          <cell r="N215">
            <v>99.763318112633186</v>
          </cell>
          <cell r="O215">
            <v>-8.0966514459665291</v>
          </cell>
          <cell r="P215">
            <v>91.666666666666657</v>
          </cell>
          <cell r="Q215">
            <v>41.290909090909096</v>
          </cell>
          <cell r="R215">
            <v>33.85854545454545</v>
          </cell>
          <cell r="S215">
            <v>35.510181818181813</v>
          </cell>
          <cell r="T215" t="str">
            <v xml:space="preserve">(Nov: ), </v>
          </cell>
          <cell r="U215">
            <v>43633</v>
          </cell>
          <cell r="V215" t="str">
            <v>na</v>
          </cell>
          <cell r="W215" t="str">
            <v>YES</v>
          </cell>
        </row>
        <row r="216">
          <cell r="C216" t="str">
            <v>CAP_SALF_060</v>
          </cell>
          <cell r="D216" t="str">
            <v>MAN-P1</v>
          </cell>
          <cell r="E216">
            <v>383545.71</v>
          </cell>
          <cell r="F216">
            <v>399093.81</v>
          </cell>
          <cell r="G216">
            <v>2.21</v>
          </cell>
          <cell r="H216">
            <v>2.6</v>
          </cell>
          <cell r="I216" t="str">
            <v>A6042 (Trinity Way)</v>
          </cell>
          <cell r="J216" t="str">
            <v>Salford</v>
          </cell>
          <cell r="K216" t="str">
            <v>Single</v>
          </cell>
          <cell r="L216" t="str">
            <v>No</v>
          </cell>
          <cell r="M216">
            <v>0</v>
          </cell>
          <cell r="N216">
            <v>99.749809741248114</v>
          </cell>
          <cell r="O216">
            <v>-8.0831430745814572</v>
          </cell>
          <cell r="P216">
            <v>91.666666666666657</v>
          </cell>
          <cell r="Q216">
            <v>39.199999999999996</v>
          </cell>
          <cell r="R216">
            <v>32.143999999999991</v>
          </cell>
          <cell r="S216">
            <v>33.711999999999996</v>
          </cell>
          <cell r="T216" t="str">
            <v xml:space="preserve">(Nov: ), </v>
          </cell>
          <cell r="U216">
            <v>43633</v>
          </cell>
          <cell r="V216" t="str">
            <v>na</v>
          </cell>
          <cell r="W216" t="str">
            <v>YES</v>
          </cell>
        </row>
        <row r="217">
          <cell r="C217" t="str">
            <v>CAP_SALF_061</v>
          </cell>
          <cell r="D217" t="str">
            <v>MAN-P4</v>
          </cell>
          <cell r="E217">
            <v>383179.48</v>
          </cell>
          <cell r="F217">
            <v>398857.96</v>
          </cell>
          <cell r="G217">
            <v>2.2599999999999998</v>
          </cell>
          <cell r="H217">
            <v>1.9</v>
          </cell>
          <cell r="I217" t="str">
            <v>A6042 (Trinity Way)</v>
          </cell>
          <cell r="J217" t="str">
            <v>Salford</v>
          </cell>
          <cell r="K217" t="str">
            <v>Single</v>
          </cell>
          <cell r="L217" t="str">
            <v>No</v>
          </cell>
          <cell r="M217">
            <v>0</v>
          </cell>
          <cell r="N217">
            <v>90.998477929984787</v>
          </cell>
          <cell r="O217">
            <v>-7.6651445966514444</v>
          </cell>
          <cell r="P217">
            <v>83.333333333333343</v>
          </cell>
          <cell r="Q217">
            <v>44.32</v>
          </cell>
          <cell r="R217">
            <v>36.342400000000005</v>
          </cell>
          <cell r="S217">
            <v>38.115200000000009</v>
          </cell>
          <cell r="T217" t="str">
            <v xml:space="preserve">(Jun:1 of 1 Missing ), (Nov: ), </v>
          </cell>
          <cell r="U217">
            <v>43633</v>
          </cell>
          <cell r="V217" t="str">
            <v>na</v>
          </cell>
          <cell r="W217" t="str">
            <v>YES</v>
          </cell>
        </row>
        <row r="218">
          <cell r="C218" t="str">
            <v>CAP_SALF_062</v>
          </cell>
          <cell r="D218" t="str">
            <v>MAN-P2</v>
          </cell>
          <cell r="E218">
            <v>383346.85</v>
          </cell>
          <cell r="F218">
            <v>399006.08</v>
          </cell>
          <cell r="G218">
            <v>2.5</v>
          </cell>
          <cell r="H218">
            <v>2.7</v>
          </cell>
          <cell r="I218" t="str">
            <v>A6042 (Trinity Way)</v>
          </cell>
          <cell r="J218" t="str">
            <v>Salford</v>
          </cell>
          <cell r="K218" t="str">
            <v>Single</v>
          </cell>
          <cell r="L218" t="str">
            <v>No</v>
          </cell>
          <cell r="M218">
            <v>0</v>
          </cell>
          <cell r="N218">
            <v>99.749809741248114</v>
          </cell>
          <cell r="O218">
            <v>-8.0831430745814572</v>
          </cell>
          <cell r="P218">
            <v>91.666666666666657</v>
          </cell>
          <cell r="Q218">
            <v>46.427272727272729</v>
          </cell>
          <cell r="R218">
            <v>38.070363636363638</v>
          </cell>
          <cell r="S218">
            <v>39.927454545454545</v>
          </cell>
          <cell r="T218" t="str">
            <v xml:space="preserve">(Nov: ), </v>
          </cell>
          <cell r="U218">
            <v>43633</v>
          </cell>
          <cell r="V218" t="str">
            <v>na</v>
          </cell>
          <cell r="W218" t="str">
            <v>YES</v>
          </cell>
        </row>
        <row r="219">
          <cell r="C219" t="str">
            <v>CAP_SALF_063</v>
          </cell>
          <cell r="D219" t="str">
            <v>MAN-P3</v>
          </cell>
          <cell r="E219">
            <v>383380.88</v>
          </cell>
          <cell r="F219">
            <v>399001.82</v>
          </cell>
          <cell r="G219">
            <v>2.21</v>
          </cell>
          <cell r="H219">
            <v>3.2</v>
          </cell>
          <cell r="I219" t="str">
            <v>A6042 (Trinity Way)</v>
          </cell>
          <cell r="J219" t="str">
            <v>Salford</v>
          </cell>
          <cell r="K219" t="str">
            <v>Single</v>
          </cell>
          <cell r="L219" t="str">
            <v>No</v>
          </cell>
          <cell r="M219">
            <v>0</v>
          </cell>
          <cell r="N219">
            <v>91.0142694063927</v>
          </cell>
          <cell r="O219">
            <v>-7.6809360730593568</v>
          </cell>
          <cell r="P219">
            <v>83.333333333333343</v>
          </cell>
          <cell r="Q219">
            <v>40.119999999999997</v>
          </cell>
          <cell r="R219">
            <v>32.898399999999995</v>
          </cell>
          <cell r="S219">
            <v>34.5032</v>
          </cell>
          <cell r="T219" t="str">
            <v xml:space="preserve">(Jun:1 of 1 Missing ), (Nov: ), </v>
          </cell>
          <cell r="U219">
            <v>43633</v>
          </cell>
          <cell r="V219" t="str">
            <v>na</v>
          </cell>
          <cell r="W219" t="str">
            <v>YES</v>
          </cell>
        </row>
        <row r="220">
          <cell r="C220" t="str">
            <v>CAP_SALF_064</v>
          </cell>
          <cell r="D220" t="str">
            <v>n/a</v>
          </cell>
          <cell r="E220">
            <v>381402.00260000001</v>
          </cell>
          <cell r="F220">
            <v>399293.01459999999</v>
          </cell>
          <cell r="G220">
            <v>1.8</v>
          </cell>
          <cell r="H220">
            <v>4.7</v>
          </cell>
          <cell r="I220" t="str">
            <v>Broad Street</v>
          </cell>
          <cell r="J220" t="str">
            <v>Salford</v>
          </cell>
          <cell r="K220" t="str">
            <v>Triplicate</v>
          </cell>
          <cell r="L220" t="str">
            <v>No</v>
          </cell>
          <cell r="M220">
            <v>83.863964992389654</v>
          </cell>
          <cell r="N220">
            <v>83.863964992389654</v>
          </cell>
          <cell r="O220">
            <v>7.802701674277003</v>
          </cell>
          <cell r="P220">
            <v>91.666666666666657</v>
          </cell>
          <cell r="Q220">
            <v>35.297272727272734</v>
          </cell>
          <cell r="R220">
            <v>29.122424242424241</v>
          </cell>
          <cell r="S220">
            <v>30.543030303030303</v>
          </cell>
          <cell r="T220" t="str">
            <v xml:space="preserve">(Jan:Inaccessible), (Jul:3 of 3 Missing, )(Aug:), (Sep:), (Oct:), (Nov:), (Dec:), </v>
          </cell>
          <cell r="U220">
            <v>44835</v>
          </cell>
          <cell r="V220" t="str">
            <v>na</v>
          </cell>
          <cell r="W220" t="str">
            <v>YES</v>
          </cell>
        </row>
        <row r="221">
          <cell r="C221" t="str">
            <v>CAP_SALF_065</v>
          </cell>
          <cell r="D221" t="str">
            <v>n/a</v>
          </cell>
          <cell r="E221">
            <v>382627.82</v>
          </cell>
          <cell r="F221">
            <v>398532.11</v>
          </cell>
          <cell r="G221">
            <v>1.9</v>
          </cell>
          <cell r="H221">
            <v>1.1000000000000001</v>
          </cell>
          <cell r="I221" t="str">
            <v>Chapel Street</v>
          </cell>
          <cell r="J221" t="str">
            <v>Salford</v>
          </cell>
          <cell r="K221" t="str">
            <v>Triplicate</v>
          </cell>
          <cell r="L221" t="str">
            <v>No</v>
          </cell>
          <cell r="N221">
            <v>74.004375951293767</v>
          </cell>
          <cell r="O221">
            <v>-15.671042617960431</v>
          </cell>
          <cell r="P221">
            <v>58.333333333333336</v>
          </cell>
          <cell r="Q221">
            <v>45.969841269841275</v>
          </cell>
          <cell r="R221">
            <v>34.982787510894561</v>
          </cell>
          <cell r="S221">
            <v>36.689264950450394</v>
          </cell>
          <cell r="T221" t="str">
            <v xml:space="preserve">(Mar:3 of 3 Missing), (May:1 of 3 Missing), (Jun:1 of 3 Missing ), (Aug:3 of 3 Missing ), (Sep:1 of 3 Missing ), (Oct:1 of 3 Missing), (Nov: ), (Dec:3 of 3 Missing ), </v>
          </cell>
          <cell r="U221">
            <v>44896</v>
          </cell>
          <cell r="V221" t="str">
            <v>na</v>
          </cell>
          <cell r="W221" t="str">
            <v>YES</v>
          </cell>
        </row>
        <row r="222">
          <cell r="C222" t="str">
            <v>CAP_STOC_001</v>
          </cell>
          <cell r="D222" t="str">
            <v>STP-B2</v>
          </cell>
          <cell r="E222">
            <v>388341.33</v>
          </cell>
          <cell r="F222">
            <v>390354.87</v>
          </cell>
          <cell r="G222">
            <v>1.9</v>
          </cell>
          <cell r="H222">
            <v>4.4000000000000004</v>
          </cell>
          <cell r="I222" t="str">
            <v>A5145 (Didsbury Road)</v>
          </cell>
          <cell r="J222" t="str">
            <v>Stockport</v>
          </cell>
          <cell r="K222" t="str">
            <v>Single</v>
          </cell>
          <cell r="L222" t="str">
            <v>No</v>
          </cell>
          <cell r="M222">
            <v>74.847412480974114</v>
          </cell>
          <cell r="N222">
            <v>74.847412480974114</v>
          </cell>
          <cell r="O222">
            <v>0.15258751902588585</v>
          </cell>
          <cell r="P222">
            <v>75</v>
          </cell>
          <cell r="Q222">
            <v>40.622222222222213</v>
          </cell>
          <cell r="R222">
            <v>33.310222222222215</v>
          </cell>
          <cell r="S222">
            <v>34.935111111111105</v>
          </cell>
          <cell r="T222" t="str">
            <v xml:space="preserve">(Jun:1 of 1 Missing ), (Jul:1 of 1 Missing , )(Sep:1 of 1 Missing ), (Oct:), (Nov: ), </v>
          </cell>
          <cell r="U222">
            <v>43633</v>
          </cell>
          <cell r="V222" t="str">
            <v>na</v>
          </cell>
          <cell r="W222" t="str">
            <v>YES</v>
          </cell>
        </row>
        <row r="223">
          <cell r="C223" t="str">
            <v>CAP_STOC_002</v>
          </cell>
          <cell r="D223" t="str">
            <v>STP-B1</v>
          </cell>
          <cell r="E223">
            <v>388549.61</v>
          </cell>
          <cell r="F223">
            <v>390391.28</v>
          </cell>
          <cell r="G223">
            <v>1.8</v>
          </cell>
          <cell r="H223">
            <v>2.4</v>
          </cell>
          <cell r="I223" t="str">
            <v>A5145 (Travis Bow)</v>
          </cell>
          <cell r="J223" t="str">
            <v>Stockport</v>
          </cell>
          <cell r="K223" t="str">
            <v>Triplicate</v>
          </cell>
          <cell r="L223" t="str">
            <v>No</v>
          </cell>
          <cell r="M223">
            <v>99.797945205479436</v>
          </cell>
          <cell r="N223">
            <v>99.797945205479436</v>
          </cell>
          <cell r="O223">
            <v>0.20205479452056352</v>
          </cell>
          <cell r="P223">
            <v>100</v>
          </cell>
          <cell r="Q223">
            <v>36.852777777777781</v>
          </cell>
          <cell r="R223">
            <v>30.219277777777773</v>
          </cell>
          <cell r="S223">
            <v>31.693388888888887</v>
          </cell>
          <cell r="T223" t="str">
            <v xml:space="preserve">(Oct:), (Nov: ), </v>
          </cell>
          <cell r="U223">
            <v>43633</v>
          </cell>
          <cell r="V223" t="str">
            <v>na</v>
          </cell>
          <cell r="W223" t="str">
            <v>YES</v>
          </cell>
        </row>
        <row r="224">
          <cell r="C224" t="str">
            <v>CAP_STOC_003</v>
          </cell>
          <cell r="D224" t="str">
            <v>STP-B3</v>
          </cell>
          <cell r="E224">
            <v>388109.48</v>
          </cell>
          <cell r="F224">
            <v>390395.36</v>
          </cell>
          <cell r="G224">
            <v>2</v>
          </cell>
          <cell r="H224" t="str">
            <v>2.2 </v>
          </cell>
          <cell r="I224" t="str">
            <v>A5145 (Didsbury Road)</v>
          </cell>
          <cell r="J224" t="str">
            <v>Stockport</v>
          </cell>
          <cell r="K224" t="str">
            <v>Single</v>
          </cell>
          <cell r="L224" t="str">
            <v>No</v>
          </cell>
          <cell r="M224">
            <v>83.631659056316593</v>
          </cell>
          <cell r="N224">
            <v>83.631659056316593</v>
          </cell>
          <cell r="O224">
            <v>-0.29832572298325033</v>
          </cell>
          <cell r="P224">
            <v>83.333333333333343</v>
          </cell>
          <cell r="Q224">
            <v>30.790000000000003</v>
          </cell>
          <cell r="R224">
            <v>25.247799999999998</v>
          </cell>
          <cell r="S224">
            <v>26.479399999999998</v>
          </cell>
          <cell r="T224" t="str">
            <v xml:space="preserve">(Jul:1 of 1 Missing , )(Oct:), (Nov: ), (Dec:1 of 1 Missing ), </v>
          </cell>
          <cell r="U224">
            <v>43663</v>
          </cell>
          <cell r="V224" t="str">
            <v>na</v>
          </cell>
          <cell r="W224" t="str">
            <v>YES</v>
          </cell>
        </row>
        <row r="225">
          <cell r="C225" t="str">
            <v>CAP_STOC_004</v>
          </cell>
          <cell r="D225" t="str">
            <v>STP-A2</v>
          </cell>
          <cell r="E225">
            <v>390344.86</v>
          </cell>
          <cell r="F225">
            <v>391049.22</v>
          </cell>
          <cell r="G225">
            <v>2.1</v>
          </cell>
          <cell r="H225" t="str">
            <v>2.2 </v>
          </cell>
          <cell r="I225" t="str">
            <v>B6104 (Carrington Road)</v>
          </cell>
          <cell r="J225" t="str">
            <v>Stockport</v>
          </cell>
          <cell r="K225" t="str">
            <v>Single</v>
          </cell>
          <cell r="L225" t="str">
            <v>No</v>
          </cell>
          <cell r="M225">
            <v>90.73306697108066</v>
          </cell>
          <cell r="N225">
            <v>90.73306697108066</v>
          </cell>
          <cell r="O225">
            <v>0.93359969558599687</v>
          </cell>
          <cell r="P225">
            <v>91.666666666666657</v>
          </cell>
          <cell r="Q225">
            <v>35.681818181818187</v>
          </cell>
          <cell r="R225">
            <v>29.259090909090904</v>
          </cell>
          <cell r="S225">
            <v>30.686363636363634</v>
          </cell>
          <cell r="T225" t="str">
            <v xml:space="preserve">(Mar:1 of 1 Missing), (Nov: ), </v>
          </cell>
          <cell r="U225">
            <v>43633</v>
          </cell>
          <cell r="V225" t="str">
            <v>na</v>
          </cell>
          <cell r="W225" t="str">
            <v>YES</v>
          </cell>
        </row>
        <row r="226">
          <cell r="C226" t="str">
            <v>CAP_STOC_006</v>
          </cell>
          <cell r="D226" t="str">
            <v>STP-A3</v>
          </cell>
          <cell r="E226">
            <v>390257.45</v>
          </cell>
          <cell r="F226">
            <v>391024.17</v>
          </cell>
          <cell r="G226">
            <v>2.1</v>
          </cell>
          <cell r="H226">
            <v>4</v>
          </cell>
          <cell r="I226" t="str">
            <v>Portwood Roundabout</v>
          </cell>
          <cell r="J226" t="str">
            <v>Stockport</v>
          </cell>
          <cell r="K226" t="str">
            <v>Single</v>
          </cell>
          <cell r="L226" t="str">
            <v>No</v>
          </cell>
          <cell r="M226">
            <v>73.408866057838665</v>
          </cell>
          <cell r="N226">
            <v>73.408866057838665</v>
          </cell>
          <cell r="O226">
            <v>-6.7421993911720079</v>
          </cell>
          <cell r="P226">
            <v>66.666666666666657</v>
          </cell>
          <cell r="Q226">
            <v>36.1875</v>
          </cell>
          <cell r="R226">
            <v>32.433742724539904</v>
          </cell>
          <cell r="S226">
            <v>34.015876515980878</v>
          </cell>
          <cell r="T226" t="str">
            <v xml:space="preserve">(Apr:1 of 1 Missing), (Aug:1 of 1 Missing ), (Nov:1 of 1 Missing ), </v>
          </cell>
          <cell r="U226">
            <v>43633</v>
          </cell>
          <cell r="V226" t="str">
            <v>na</v>
          </cell>
          <cell r="W226" t="str">
            <v>NO (within large roundabout)</v>
          </cell>
        </row>
        <row r="227">
          <cell r="C227" t="str">
            <v>CAP_STOC_007</v>
          </cell>
          <cell r="D227" t="str">
            <v>STP-A5</v>
          </cell>
          <cell r="E227">
            <v>390350.26</v>
          </cell>
          <cell r="F227">
            <v>390719.05</v>
          </cell>
          <cell r="G227">
            <v>2</v>
          </cell>
          <cell r="H227">
            <v>3</v>
          </cell>
          <cell r="I227" t="str">
            <v>A626 (St Marys Way)</v>
          </cell>
          <cell r="J227" t="str">
            <v>Stockport</v>
          </cell>
          <cell r="K227" t="str">
            <v>Triplicate</v>
          </cell>
          <cell r="L227" t="str">
            <v>No</v>
          </cell>
          <cell r="M227">
            <v>92.118531202435335</v>
          </cell>
          <cell r="N227">
            <v>92.118531202435321</v>
          </cell>
          <cell r="O227">
            <v>-0.4518645357686637</v>
          </cell>
          <cell r="P227">
            <v>91.666666666666657</v>
          </cell>
          <cell r="Q227">
            <v>38.79393939393939</v>
          </cell>
          <cell r="R227">
            <v>31.740212121212121</v>
          </cell>
          <cell r="S227">
            <v>33.288515151515156</v>
          </cell>
          <cell r="T227" t="str">
            <v xml:space="preserve">(Jul:3 of 3 Missing , )(Oct:1 of 3 Missing ), (Nov: ), </v>
          </cell>
          <cell r="U227">
            <v>43633</v>
          </cell>
          <cell r="V227" t="str">
            <v>na</v>
          </cell>
          <cell r="W227" t="str">
            <v>YES</v>
          </cell>
        </row>
        <row r="228">
          <cell r="C228" t="str">
            <v>CAP_STOC_008</v>
          </cell>
          <cell r="D228" t="str">
            <v>STP-A6</v>
          </cell>
          <cell r="E228">
            <v>390388.96</v>
          </cell>
          <cell r="F228">
            <v>390547.32</v>
          </cell>
          <cell r="G228">
            <v>1.9</v>
          </cell>
          <cell r="H228" t="str">
            <v>3.5 </v>
          </cell>
          <cell r="I228" t="str">
            <v>A626 (St Marys Way)</v>
          </cell>
          <cell r="J228" t="str">
            <v>Stockport</v>
          </cell>
          <cell r="K228" t="str">
            <v>Single</v>
          </cell>
          <cell r="L228" t="str">
            <v>No</v>
          </cell>
          <cell r="M228">
            <v>56.200532724505322</v>
          </cell>
          <cell r="N228">
            <v>56.200532724505322</v>
          </cell>
          <cell r="O228">
            <v>2.1328006088280134</v>
          </cell>
          <cell r="P228">
            <v>58.333333333333336</v>
          </cell>
          <cell r="Q228">
            <v>56.628571428571433</v>
          </cell>
          <cell r="R228">
            <v>47.593808254754819</v>
          </cell>
          <cell r="S228">
            <v>49.915457437913588</v>
          </cell>
          <cell r="T228" t="str">
            <v xml:space="preserve">(Mar:1 of 1 Missing), (May:1 of 1 Missing ), (Jun:1 of 1 Missing ), (Oct:1 of 1 Missing ), (Nov:1 of 1 Missing ), </v>
          </cell>
          <cell r="U228">
            <v>43633</v>
          </cell>
          <cell r="V228" t="str">
            <v>na</v>
          </cell>
          <cell r="W228" t="str">
            <v>YES</v>
          </cell>
        </row>
        <row r="229">
          <cell r="C229" t="str">
            <v>CAP_STOC_009</v>
          </cell>
          <cell r="D229" t="str">
            <v>STP-A4</v>
          </cell>
          <cell r="E229">
            <v>390295.29</v>
          </cell>
          <cell r="F229">
            <v>390834.48</v>
          </cell>
          <cell r="G229">
            <v>2.2000000000000002</v>
          </cell>
          <cell r="H229" t="str">
            <v>2.1 </v>
          </cell>
          <cell r="I229" t="str">
            <v>A626 (St Marys Way)</v>
          </cell>
          <cell r="J229" t="str">
            <v>Stockport</v>
          </cell>
          <cell r="K229" t="str">
            <v>Single</v>
          </cell>
          <cell r="L229" t="str">
            <v>No</v>
          </cell>
          <cell r="M229">
            <v>100.04033485540333</v>
          </cell>
          <cell r="N229">
            <v>100.04033485540333</v>
          </cell>
          <cell r="O229">
            <v>-4.0334855403330039E-2</v>
          </cell>
          <cell r="P229">
            <v>100</v>
          </cell>
          <cell r="Q229">
            <v>31.808333333333334</v>
          </cell>
          <cell r="R229">
            <v>26.082833333333333</v>
          </cell>
          <cell r="S229">
            <v>27.355166666666669</v>
          </cell>
          <cell r="T229" t="str">
            <v xml:space="preserve">(Nov: ), </v>
          </cell>
          <cell r="U229">
            <v>43633</v>
          </cell>
          <cell r="V229" t="str">
            <v>na</v>
          </cell>
          <cell r="W229" t="str">
            <v>YES</v>
          </cell>
        </row>
        <row r="230">
          <cell r="C230" t="str">
            <v>CAP_STOC_010</v>
          </cell>
          <cell r="D230" t="str">
            <v>STK5 (A)</v>
          </cell>
          <cell r="E230">
            <v>391481.82</v>
          </cell>
          <cell r="F230">
            <v>387637.79</v>
          </cell>
          <cell r="G230">
            <v>2.6</v>
          </cell>
          <cell r="H230">
            <v>5.2</v>
          </cell>
          <cell r="I230" t="str">
            <v>A6 (London Road)</v>
          </cell>
          <cell r="J230" t="str">
            <v>Stockport</v>
          </cell>
          <cell r="K230" t="str">
            <v>Triplicate</v>
          </cell>
          <cell r="L230" t="str">
            <v>Yes</v>
          </cell>
          <cell r="M230">
            <v>99.798325722983279</v>
          </cell>
          <cell r="N230">
            <v>99.798325722983265</v>
          </cell>
          <cell r="O230">
            <v>-8.1316590563166073</v>
          </cell>
          <cell r="P230">
            <v>91.666666666666657</v>
          </cell>
          <cell r="Q230">
            <v>20.118653198653195</v>
          </cell>
          <cell r="R230">
            <v>16.388818181818181</v>
          </cell>
          <cell r="S230">
            <v>17.188272727272725</v>
          </cell>
          <cell r="T230" t="str">
            <v xml:space="preserve">(Aug: Inaccessible ), (Sep:1 of 3 Missing (exposed for 2 months as inaccessible in September)), (Oct:2 of 3 Missing ), (Nov: ), </v>
          </cell>
          <cell r="U230">
            <v>43112</v>
          </cell>
          <cell r="V230" t="str">
            <v>na</v>
          </cell>
          <cell r="W230" t="str">
            <v>YES</v>
          </cell>
        </row>
        <row r="231">
          <cell r="C231" t="str">
            <v>CAP_STOC_011</v>
          </cell>
          <cell r="D231" t="str">
            <v>STP 1-1</v>
          </cell>
          <cell r="E231">
            <v>385323.96</v>
          </cell>
          <cell r="F231">
            <v>387411.64</v>
          </cell>
          <cell r="G231">
            <v>2.4</v>
          </cell>
          <cell r="H231">
            <v>2.8</v>
          </cell>
          <cell r="I231" t="str">
            <v>A34 (Kingsway)</v>
          </cell>
          <cell r="J231" t="str">
            <v>Stockport</v>
          </cell>
          <cell r="K231" t="str">
            <v>Single</v>
          </cell>
          <cell r="L231" t="str">
            <v>No</v>
          </cell>
          <cell r="M231">
            <v>40.544520547945204</v>
          </cell>
          <cell r="N231">
            <v>40.544520547945204</v>
          </cell>
          <cell r="O231">
            <v>1.1221461187214672</v>
          </cell>
          <cell r="P231">
            <v>41.666666666666671</v>
          </cell>
          <cell r="Q231">
            <v>50.019999999999996</v>
          </cell>
          <cell r="R231">
            <v>37.901368018355996</v>
          </cell>
          <cell r="S231">
            <v>39.750215238763602</v>
          </cell>
          <cell r="T231" t="str">
            <v xml:space="preserve">(Jun:1 of 1 Missing Lampost has been removed with holder on.), (Jul:Decommissioned, )(Dec:Recommissioned for 2024), </v>
          </cell>
          <cell r="U231">
            <v>43112</v>
          </cell>
          <cell r="V231" t="str">
            <v>na</v>
          </cell>
          <cell r="W231" t="str">
            <v>YES</v>
          </cell>
        </row>
        <row r="232">
          <cell r="C232" t="str">
            <v>CAP_STOC_012</v>
          </cell>
          <cell r="D232" t="str">
            <v>STP 1-2</v>
          </cell>
          <cell r="E232">
            <v>385247.31</v>
          </cell>
          <cell r="F232">
            <v>387619.94</v>
          </cell>
          <cell r="G232">
            <v>2.5</v>
          </cell>
          <cell r="H232">
            <v>2.9</v>
          </cell>
          <cell r="I232" t="str">
            <v>A34 (Kingsway)</v>
          </cell>
          <cell r="J232" t="str">
            <v>Stockport</v>
          </cell>
          <cell r="K232" t="str">
            <v>Single</v>
          </cell>
          <cell r="L232" t="str">
            <v>No</v>
          </cell>
          <cell r="M232">
            <v>99.735540334855386</v>
          </cell>
          <cell r="N232">
            <v>99.735540334855386</v>
          </cell>
          <cell r="O232">
            <v>0.26445966514461361</v>
          </cell>
          <cell r="P232">
            <v>100</v>
          </cell>
          <cell r="Q232">
            <v>45.541666666666671</v>
          </cell>
          <cell r="R232">
            <v>37.344166666666673</v>
          </cell>
          <cell r="S232">
            <v>39.165833333333346</v>
          </cell>
          <cell r="T232" t="str">
            <v xml:space="preserve">(Oct:), (Nov: ), </v>
          </cell>
          <cell r="U232">
            <v>43112</v>
          </cell>
          <cell r="V232" t="str">
            <v>na</v>
          </cell>
          <cell r="W232" t="str">
            <v>YES</v>
          </cell>
        </row>
        <row r="233">
          <cell r="C233" t="str">
            <v>CAP_STOC_014</v>
          </cell>
          <cell r="D233" t="str">
            <v>STP 1-4</v>
          </cell>
          <cell r="E233">
            <v>385081.08</v>
          </cell>
          <cell r="F233">
            <v>388171.15</v>
          </cell>
          <cell r="G233">
            <v>2.5</v>
          </cell>
          <cell r="H233">
            <v>7.3</v>
          </cell>
          <cell r="I233" t="str">
            <v>A34 (Kingsway)</v>
          </cell>
          <cell r="J233" t="str">
            <v>Stockport</v>
          </cell>
          <cell r="K233" t="str">
            <v>Triplicate</v>
          </cell>
          <cell r="L233" t="str">
            <v>No</v>
          </cell>
          <cell r="M233">
            <v>99.721461187214615</v>
          </cell>
          <cell r="N233">
            <v>99.721461187214615</v>
          </cell>
          <cell r="O233">
            <v>0.27853881278538495</v>
          </cell>
          <cell r="P233">
            <v>100</v>
          </cell>
          <cell r="Q233">
            <v>34.891666666666666</v>
          </cell>
          <cell r="R233">
            <v>28.611166666666669</v>
          </cell>
          <cell r="S233">
            <v>30.00683333333334</v>
          </cell>
          <cell r="T233" t="str">
            <v xml:space="preserve">(Oct:), (Nov: ), </v>
          </cell>
          <cell r="U233">
            <v>43112</v>
          </cell>
          <cell r="V233" t="str">
            <v>na</v>
          </cell>
          <cell r="W233" t="str">
            <v>YES</v>
          </cell>
        </row>
        <row r="234">
          <cell r="C234" t="str">
            <v>CAP_STOC_015</v>
          </cell>
          <cell r="D234" t="str">
            <v>STP 1-5</v>
          </cell>
          <cell r="E234">
            <v>385379.86</v>
          </cell>
          <cell r="F234">
            <v>387258.2</v>
          </cell>
          <cell r="G234">
            <v>2.1</v>
          </cell>
          <cell r="H234">
            <v>2.2999999999999998</v>
          </cell>
          <cell r="I234" t="str">
            <v>A34 (Kingsway)</v>
          </cell>
          <cell r="J234" t="str">
            <v>Stockport</v>
          </cell>
          <cell r="K234" t="str">
            <v>Single</v>
          </cell>
          <cell r="L234" t="str">
            <v>No</v>
          </cell>
          <cell r="M234">
            <v>92.039573820395731</v>
          </cell>
          <cell r="N234">
            <v>92.039573820395731</v>
          </cell>
          <cell r="O234">
            <v>-0.37290715372907357</v>
          </cell>
          <cell r="P234">
            <v>91.666666666666657</v>
          </cell>
          <cell r="Q234">
            <v>46.590909090909093</v>
          </cell>
          <cell r="R234">
            <v>38.204545454545446</v>
          </cell>
          <cell r="S234">
            <v>40.068181818181806</v>
          </cell>
          <cell r="T234" t="str">
            <v xml:space="preserve">(Jan:1 of 1 Missing), (Oct:), (Nov: ), </v>
          </cell>
          <cell r="U234">
            <v>43112</v>
          </cell>
          <cell r="V234" t="str">
            <v>na</v>
          </cell>
          <cell r="W234" t="str">
            <v>YES</v>
          </cell>
        </row>
        <row r="235">
          <cell r="C235" t="str">
            <v>CAP_STOC_016</v>
          </cell>
          <cell r="D235" t="str">
            <v>STP 2-1</v>
          </cell>
          <cell r="E235">
            <v>385015.61</v>
          </cell>
          <cell r="F235">
            <v>388520.03</v>
          </cell>
          <cell r="G235">
            <v>2.4</v>
          </cell>
          <cell r="H235">
            <v>1.8</v>
          </cell>
          <cell r="I235" t="str">
            <v>A34 (Kingsway)</v>
          </cell>
          <cell r="J235" t="str">
            <v>Stockport</v>
          </cell>
          <cell r="K235" t="str">
            <v>Triplicate</v>
          </cell>
          <cell r="L235" t="str">
            <v>No</v>
          </cell>
          <cell r="M235">
            <v>99.713660578386609</v>
          </cell>
          <cell r="N235">
            <v>99.713660578386595</v>
          </cell>
          <cell r="O235">
            <v>0.28633942161340542</v>
          </cell>
          <cell r="P235">
            <v>100</v>
          </cell>
          <cell r="Q235">
            <v>45.327777777777783</v>
          </cell>
          <cell r="R235">
            <v>37.168777777777777</v>
          </cell>
          <cell r="S235">
            <v>38.981888888888889</v>
          </cell>
          <cell r="T235" t="str">
            <v xml:space="preserve">(Oct:), (Nov: ), </v>
          </cell>
          <cell r="U235">
            <v>43112</v>
          </cell>
          <cell r="V235" t="str">
            <v>na</v>
          </cell>
          <cell r="W235" t="str">
            <v>YES</v>
          </cell>
        </row>
        <row r="236">
          <cell r="C236" t="str">
            <v>CAP_STOC_019</v>
          </cell>
          <cell r="D236" t="str">
            <v>STP 2-4</v>
          </cell>
          <cell r="E236">
            <v>385043.17</v>
          </cell>
          <cell r="F236">
            <v>388634.76</v>
          </cell>
          <cell r="G236">
            <v>2.2999999999999998</v>
          </cell>
          <cell r="H236">
            <v>1.8</v>
          </cell>
          <cell r="I236" t="str">
            <v>A34 (Kingsway)</v>
          </cell>
          <cell r="J236" t="str">
            <v>Stockport</v>
          </cell>
          <cell r="K236" t="str">
            <v>Triplicate</v>
          </cell>
          <cell r="L236" t="str">
            <v>No</v>
          </cell>
          <cell r="M236">
            <v>99.72469558599694</v>
          </cell>
          <cell r="N236">
            <v>99.72469558599694</v>
          </cell>
          <cell r="O236">
            <v>0.27530441400305961</v>
          </cell>
          <cell r="P236">
            <v>100</v>
          </cell>
          <cell r="Q236">
            <v>47.15</v>
          </cell>
          <cell r="R236">
            <v>38.663000000000004</v>
          </cell>
          <cell r="S236">
            <v>40.549000000000007</v>
          </cell>
          <cell r="T236" t="str">
            <v xml:space="preserve">(Oct:), (Nov: ), </v>
          </cell>
          <cell r="U236">
            <v>43112</v>
          </cell>
          <cell r="V236" t="str">
            <v>na</v>
          </cell>
          <cell r="W236" t="str">
            <v>YES</v>
          </cell>
        </row>
        <row r="237">
          <cell r="C237" t="str">
            <v>CAP_STOC_020</v>
          </cell>
          <cell r="D237" t="str">
            <v>STP 2-5</v>
          </cell>
          <cell r="E237">
            <v>385078.31</v>
          </cell>
          <cell r="F237">
            <v>389156.84</v>
          </cell>
          <cell r="G237" t="str">
            <v>n/a (on bridge above motorway)</v>
          </cell>
          <cell r="H237" t="str">
            <v>n/a (on bridge above motorway)</v>
          </cell>
          <cell r="I237" t="str">
            <v>A34 (Kingsway)</v>
          </cell>
          <cell r="J237" t="str">
            <v>Stockport</v>
          </cell>
          <cell r="K237" t="str">
            <v>Single</v>
          </cell>
          <cell r="L237" t="str">
            <v>No</v>
          </cell>
          <cell r="M237">
            <v>83.850837138508368</v>
          </cell>
          <cell r="N237">
            <v>83.850837138508368</v>
          </cell>
          <cell r="O237">
            <v>-8.8508371385083677</v>
          </cell>
          <cell r="P237">
            <v>75</v>
          </cell>
          <cell r="Q237">
            <v>37.25555555555556</v>
          </cell>
          <cell r="R237">
            <v>30.549555555555557</v>
          </cell>
          <cell r="S237">
            <v>32.039777777777779</v>
          </cell>
          <cell r="T237" t="str">
            <v xml:space="preserve">(May: potentially vegetation impacting reading), (Jun: Vegetation may influence results.), (Aug: Vegetation likely to impact the results.), (Sep: Vegetation round tube.), (Oct:1 of 1 Missing), (Dec:1 of 1 Missing ), </v>
          </cell>
          <cell r="U237">
            <v>43112</v>
          </cell>
          <cell r="V237" t="str">
            <v>na</v>
          </cell>
          <cell r="W237" t="str">
            <v>NO (on bridge over motorway)</v>
          </cell>
        </row>
        <row r="238">
          <cell r="C238" t="str">
            <v>CAP_STOC_021</v>
          </cell>
          <cell r="D238" t="str">
            <v>n/a</v>
          </cell>
          <cell r="E238">
            <v>391995.67820000002</v>
          </cell>
          <cell r="F238">
            <v>391952.64399999997</v>
          </cell>
          <cell r="G238">
            <v>2.4500000000000002</v>
          </cell>
          <cell r="H238">
            <v>1.5</v>
          </cell>
          <cell r="I238" t="str">
            <v>A560 Ashton Rd</v>
          </cell>
          <cell r="J238" t="str">
            <v>Stockport</v>
          </cell>
          <cell r="K238" t="str">
            <v>Triplicate</v>
          </cell>
          <cell r="L238" t="str">
            <v>No</v>
          </cell>
          <cell r="M238">
            <v>99.783105022831066</v>
          </cell>
          <cell r="N238">
            <v>99.783105022831052</v>
          </cell>
          <cell r="O238">
            <v>0.21689497716894834</v>
          </cell>
          <cell r="P238">
            <v>100</v>
          </cell>
          <cell r="Q238">
            <v>49.342222222222226</v>
          </cell>
          <cell r="R238">
            <v>40.289333333333339</v>
          </cell>
          <cell r="S238">
            <v>42.254666666666679</v>
          </cell>
          <cell r="T238" t="str">
            <v xml:space="preserve">(Oct:1 of 3 Missing ), (Nov: ), </v>
          </cell>
          <cell r="U238">
            <v>44470</v>
          </cell>
          <cell r="V238" t="str">
            <v>na</v>
          </cell>
          <cell r="W238" t="str">
            <v>YES</v>
          </cell>
        </row>
        <row r="239">
          <cell r="C239" t="str">
            <v>CAP_STOC_022</v>
          </cell>
          <cell r="D239" t="str">
            <v>n/a</v>
          </cell>
          <cell r="E239">
            <v>392012.4486</v>
          </cell>
          <cell r="F239">
            <v>391988.4437</v>
          </cell>
          <cell r="G239">
            <v>2.25</v>
          </cell>
          <cell r="H239">
            <v>1.3</v>
          </cell>
          <cell r="I239" t="str">
            <v>A560 Ashton Rd</v>
          </cell>
          <cell r="J239" t="str">
            <v>Stockport</v>
          </cell>
          <cell r="K239" t="str">
            <v>Triplicate</v>
          </cell>
          <cell r="L239" t="str">
            <v>No</v>
          </cell>
          <cell r="M239">
            <v>92.121194824961947</v>
          </cell>
          <cell r="N239">
            <v>92.121194824961947</v>
          </cell>
          <cell r="O239">
            <v>-0.45452815829528959</v>
          </cell>
          <cell r="P239">
            <v>91.666666666666657</v>
          </cell>
          <cell r="Q239">
            <v>40.70606060606061</v>
          </cell>
          <cell r="R239">
            <v>33.378969696969691</v>
          </cell>
          <cell r="S239">
            <v>35.00721212121212</v>
          </cell>
          <cell r="T239" t="str">
            <v xml:space="preserve">(Feb:3 of 3 Missing), (Nov: ), </v>
          </cell>
          <cell r="U239">
            <v>44470</v>
          </cell>
          <cell r="V239" t="str">
            <v>na</v>
          </cell>
          <cell r="W239" t="str">
            <v>YES</v>
          </cell>
        </row>
        <row r="240">
          <cell r="C240" t="str">
            <v>CAP_STOC_023</v>
          </cell>
          <cell r="D240" t="str">
            <v>n/a</v>
          </cell>
          <cell r="E240">
            <v>392022.15875</v>
          </cell>
          <cell r="F240">
            <v>392065.86770800001</v>
          </cell>
          <cell r="G240">
            <v>2.2999999999999998</v>
          </cell>
          <cell r="H240">
            <v>1.65</v>
          </cell>
          <cell r="I240" t="str">
            <v>A560 Ashton Rd</v>
          </cell>
          <cell r="J240" t="str">
            <v>Stockport</v>
          </cell>
          <cell r="K240" t="str">
            <v>Triplicate</v>
          </cell>
          <cell r="L240" t="str">
            <v>No</v>
          </cell>
          <cell r="M240">
            <v>99.784817351598164</v>
          </cell>
          <cell r="N240">
            <v>99.784817351598164</v>
          </cell>
          <cell r="O240">
            <v>0.21518264840183576</v>
          </cell>
          <cell r="P240">
            <v>100</v>
          </cell>
          <cell r="Q240">
            <v>39.158333333333331</v>
          </cell>
          <cell r="R240">
            <v>32.109833333333334</v>
          </cell>
          <cell r="S240">
            <v>33.676166666666674</v>
          </cell>
          <cell r="T240" t="str">
            <v xml:space="preserve">(Nov: ), </v>
          </cell>
          <cell r="U240">
            <v>44470</v>
          </cell>
          <cell r="V240" t="str">
            <v>na</v>
          </cell>
          <cell r="W240" t="str">
            <v>YES</v>
          </cell>
        </row>
        <row r="241">
          <cell r="C241" t="str">
            <v>CAP_STOC_040</v>
          </cell>
          <cell r="D241" t="str">
            <v>n/a</v>
          </cell>
          <cell r="E241">
            <v>389352.17969999998</v>
          </cell>
          <cell r="F241">
            <v>390613.42729999998</v>
          </cell>
          <cell r="G241">
            <v>2.15</v>
          </cell>
          <cell r="H241">
            <v>0.65</v>
          </cell>
          <cell r="I241" t="str">
            <v>A560</v>
          </cell>
          <cell r="J241" t="str">
            <v>Stockport</v>
          </cell>
          <cell r="K241" t="str">
            <v>Triplicate</v>
          </cell>
          <cell r="L241" t="str">
            <v>No</v>
          </cell>
          <cell r="M241">
            <v>76.144596651445966</v>
          </cell>
          <cell r="N241">
            <v>76.144596651445966</v>
          </cell>
          <cell r="O241">
            <v>-1.1445966514459656</v>
          </cell>
          <cell r="P241">
            <v>75</v>
          </cell>
          <cell r="Q241">
            <v>49.008148148148145</v>
          </cell>
          <cell r="R241">
            <v>40.064592592592589</v>
          </cell>
          <cell r="S241">
            <v>42.018962962962966</v>
          </cell>
          <cell r="T241" t="str">
            <v xml:space="preserve">(Jan:3 of 3 Missing), (Feb:3 of 3 Missing), (May:3 of 3 Missing ), (Jun:1 of 3 Missing ), (Jul:1 of 3 Missing , )(Aug:1 of 3 Missing ), (Oct:1 of 3 Missing), (Nov: ), </v>
          </cell>
          <cell r="U241">
            <v>44470</v>
          </cell>
          <cell r="V241" t="str">
            <v>na</v>
          </cell>
          <cell r="W241" t="str">
            <v>YES</v>
          </cell>
        </row>
        <row r="242">
          <cell r="C242" t="str">
            <v>CAP_STOC_042</v>
          </cell>
          <cell r="D242" t="str">
            <v>n/a</v>
          </cell>
          <cell r="E242">
            <v>389477.36440000002</v>
          </cell>
          <cell r="F242">
            <v>390740.87079999998</v>
          </cell>
          <cell r="G242">
            <v>2.35</v>
          </cell>
          <cell r="H242">
            <v>1.6</v>
          </cell>
          <cell r="I242" t="str">
            <v>A560</v>
          </cell>
          <cell r="J242" t="str">
            <v>Stockport</v>
          </cell>
          <cell r="K242" t="str">
            <v>Triplicate</v>
          </cell>
          <cell r="L242" t="str">
            <v>No</v>
          </cell>
          <cell r="M242">
            <v>99.788432267884332</v>
          </cell>
          <cell r="N242">
            <v>99.788432267884332</v>
          </cell>
          <cell r="O242">
            <v>-24.788432267884332</v>
          </cell>
          <cell r="P242">
            <v>75</v>
          </cell>
          <cell r="Q242">
            <v>45.616666666666667</v>
          </cell>
          <cell r="R242">
            <v>37.200666666666663</v>
          </cell>
          <cell r="S242">
            <v>39.015333333333331</v>
          </cell>
          <cell r="T242" t="str">
            <v xml:space="preserve">(Oct:), (Nov: ), </v>
          </cell>
          <cell r="U242">
            <v>44470</v>
          </cell>
          <cell r="V242" t="str">
            <v>na</v>
          </cell>
          <cell r="W242" t="str">
            <v>YES</v>
          </cell>
        </row>
        <row r="243">
          <cell r="C243" t="str">
            <v>CAP_STOC_044</v>
          </cell>
          <cell r="D243" t="str">
            <v>n/a</v>
          </cell>
          <cell r="E243">
            <v>385043.3602</v>
          </cell>
          <cell r="F243">
            <v>388432.51160000003</v>
          </cell>
          <cell r="G243">
            <v>2.2000000000000002</v>
          </cell>
          <cell r="H243">
            <v>1.9</v>
          </cell>
          <cell r="I243" t="str">
            <v>A34</v>
          </cell>
          <cell r="J243" t="str">
            <v>Stockport</v>
          </cell>
          <cell r="K243" t="str">
            <v>Triplicate</v>
          </cell>
          <cell r="L243" t="str">
            <v>No</v>
          </cell>
          <cell r="M243">
            <v>99.994672754946748</v>
          </cell>
          <cell r="N243">
            <v>99.994672754946748</v>
          </cell>
          <cell r="O243">
            <v>5.3272450532517723E-3</v>
          </cell>
          <cell r="P243">
            <v>100</v>
          </cell>
          <cell r="Q243">
            <v>52.624747474747473</v>
          </cell>
          <cell r="R243">
            <v>43.183249999999994</v>
          </cell>
          <cell r="S243">
            <v>45.289749999999998</v>
          </cell>
          <cell r="T243" t="str">
            <v xml:space="preserve">(Oct:), (Nov: ), </v>
          </cell>
          <cell r="U243">
            <v>44470</v>
          </cell>
          <cell r="V243" t="str">
            <v>na</v>
          </cell>
          <cell r="W243" t="str">
            <v>YES</v>
          </cell>
        </row>
        <row r="244">
          <cell r="C244" t="str">
            <v>CAP_STOC_045</v>
          </cell>
          <cell r="D244" t="str">
            <v>n/a</v>
          </cell>
          <cell r="E244">
            <v>392365.95559999999</v>
          </cell>
          <cell r="F244">
            <v>391726.27879999997</v>
          </cell>
          <cell r="G244">
            <v>2.35</v>
          </cell>
          <cell r="H244">
            <v>1.65</v>
          </cell>
          <cell r="I244" t="str">
            <v>Stockport Rd West</v>
          </cell>
          <cell r="J244" t="str">
            <v>Stockport</v>
          </cell>
          <cell r="K244" t="str">
            <v>Triplicate</v>
          </cell>
          <cell r="L244" t="str">
            <v>No</v>
          </cell>
          <cell r="M244">
            <v>16.669710806697111</v>
          </cell>
          <cell r="N244">
            <v>16.669710806697111</v>
          </cell>
          <cell r="O244">
            <v>-3.0441400304468402E-3</v>
          </cell>
          <cell r="P244">
            <v>16.666666666666664</v>
          </cell>
          <cell r="Q244">
            <v>40.283333333333331</v>
          </cell>
          <cell r="R244">
            <v>33.032333333333327</v>
          </cell>
          <cell r="S244">
            <v>34.643666666666661</v>
          </cell>
          <cell r="T244" t="str">
            <v xml:space="preserve">(Feb:3 of 3 Missing), (Mar:3 of 3 Missing), (Apr:3 of 3 Missing), (May:3 of 3 Missing ), (Jul:3 of 3 Missing , )(Aug:3 of 3 Missing ), (Sep:3 of 3 Missing ), (Oct:3 of 3 Missing ), (Nov:3 of 3 Missing ), (Dec:3 of 3 Missing ), </v>
          </cell>
          <cell r="U244">
            <v>44470</v>
          </cell>
          <cell r="V244" t="str">
            <v>na</v>
          </cell>
          <cell r="W244" t="str">
            <v>YES</v>
          </cell>
        </row>
        <row r="245">
          <cell r="C245" t="str">
            <v>CAP_STOC_047</v>
          </cell>
          <cell r="D245" t="str">
            <v>n/a</v>
          </cell>
          <cell r="E245">
            <v>389435.69390000001</v>
          </cell>
          <cell r="F245">
            <v>390682.4376</v>
          </cell>
          <cell r="G245">
            <v>2.2999999999999998</v>
          </cell>
          <cell r="H245">
            <v>3.2</v>
          </cell>
          <cell r="I245" t="str">
            <v>A560</v>
          </cell>
          <cell r="J245" t="str">
            <v>Stockport</v>
          </cell>
          <cell r="K245" t="str">
            <v>Triplicate</v>
          </cell>
          <cell r="L245" t="str">
            <v>No</v>
          </cell>
          <cell r="M245">
            <v>99.787671232876733</v>
          </cell>
          <cell r="N245">
            <v>99.787671232876733</v>
          </cell>
          <cell r="O245">
            <v>0.21232876712326743</v>
          </cell>
          <cell r="P245">
            <v>100</v>
          </cell>
          <cell r="Q245">
            <v>42.550000000000004</v>
          </cell>
          <cell r="R245">
            <v>34.890999999999998</v>
          </cell>
          <cell r="S245">
            <v>36.593000000000004</v>
          </cell>
          <cell r="T245" t="str">
            <v xml:space="preserve">(Nov: ), </v>
          </cell>
          <cell r="U245">
            <v>44470</v>
          </cell>
          <cell r="V245" t="str">
            <v>na</v>
          </cell>
          <cell r="W245" t="str">
            <v>YES</v>
          </cell>
        </row>
        <row r="246">
          <cell r="C246" t="str">
            <v>CAP_STOC_048</v>
          </cell>
          <cell r="D246" t="str">
            <v>n/a</v>
          </cell>
          <cell r="E246">
            <v>389481.21286299999</v>
          </cell>
          <cell r="F246">
            <v>390953.951306</v>
          </cell>
          <cell r="G246">
            <v>2.25</v>
          </cell>
          <cell r="H246">
            <v>3.1</v>
          </cell>
          <cell r="I246" t="str">
            <v>Lancashire Hill</v>
          </cell>
          <cell r="J246" t="str">
            <v>Stockport</v>
          </cell>
          <cell r="K246" t="str">
            <v>Triplicate</v>
          </cell>
          <cell r="L246" t="str">
            <v>No</v>
          </cell>
          <cell r="M246">
            <v>99.790144596651444</v>
          </cell>
          <cell r="N246">
            <v>99.790144596651444</v>
          </cell>
          <cell r="O246">
            <v>0.20985540334855557</v>
          </cell>
          <cell r="P246">
            <v>100</v>
          </cell>
          <cell r="Q246">
            <v>37.147222222222219</v>
          </cell>
          <cell r="R246">
            <v>30.552972222222227</v>
          </cell>
          <cell r="S246">
            <v>32.043361111111118</v>
          </cell>
          <cell r="T246" t="str">
            <v xml:space="preserve">(Jan:1 of 3 Missing), (Apr:2 of 3 Missing), (Dec:1 of 3 Missing), </v>
          </cell>
          <cell r="U246">
            <v>44470</v>
          </cell>
          <cell r="V246" t="str">
            <v>na</v>
          </cell>
          <cell r="W246" t="str">
            <v>YES</v>
          </cell>
        </row>
        <row r="247">
          <cell r="C247" t="str">
            <v>CAP_STOC_050</v>
          </cell>
          <cell r="D247" t="str">
            <v>n/a</v>
          </cell>
          <cell r="E247">
            <v>389489.4338</v>
          </cell>
          <cell r="F247">
            <v>390864.38370000001</v>
          </cell>
          <cell r="G247">
            <v>2.2999999999999998</v>
          </cell>
          <cell r="H247">
            <v>1.35</v>
          </cell>
          <cell r="I247" t="str">
            <v>Lancashire Hill</v>
          </cell>
          <cell r="J247" t="str">
            <v>Stockport</v>
          </cell>
          <cell r="K247" t="str">
            <v>Triplicate</v>
          </cell>
          <cell r="L247" t="str">
            <v>No</v>
          </cell>
          <cell r="M247">
            <v>91.856735159817347</v>
          </cell>
          <cell r="N247">
            <v>91.856735159817362</v>
          </cell>
          <cell r="O247">
            <v>-0.1900684931507044</v>
          </cell>
          <cell r="P247">
            <v>91.666666666666657</v>
          </cell>
          <cell r="Q247">
            <v>48.564309764309769</v>
          </cell>
          <cell r="R247">
            <v>39.719060606060609</v>
          </cell>
          <cell r="S247">
            <v>41.656575757575766</v>
          </cell>
          <cell r="T247" t="str">
            <v xml:space="preserve">(Apr:1 of 3 Missing), (Jul:3 of 3 Missing , )(Dec:1 of 3 Missing), </v>
          </cell>
          <cell r="U247">
            <v>44470</v>
          </cell>
          <cell r="V247" t="str">
            <v>na</v>
          </cell>
          <cell r="W247" t="str">
            <v>YES</v>
          </cell>
        </row>
        <row r="248">
          <cell r="C248" t="str">
            <v>CAP_STOC_051</v>
          </cell>
          <cell r="D248" t="str">
            <v>n/a</v>
          </cell>
          <cell r="E248">
            <v>385331.08</v>
          </cell>
          <cell r="F248">
            <v>387391.88</v>
          </cell>
          <cell r="G248">
            <v>2.2000000000000002</v>
          </cell>
          <cell r="H248">
            <v>2.8</v>
          </cell>
          <cell r="I248" t="str">
            <v>A34 (Kingsway)</v>
          </cell>
          <cell r="J248" t="str">
            <v>Stockport</v>
          </cell>
          <cell r="K248" t="str">
            <v>Single</v>
          </cell>
          <cell r="L248" t="str">
            <v>No</v>
          </cell>
          <cell r="M248" t="e">
            <v>#N/A</v>
          </cell>
          <cell r="N248">
            <v>34.236301369863014</v>
          </cell>
          <cell r="O248">
            <v>-9.2363013698630141</v>
          </cell>
          <cell r="P248">
            <v>25</v>
          </cell>
          <cell r="Q248">
            <v>53.933333333333337</v>
          </cell>
          <cell r="R248">
            <v>41.552419693663069</v>
          </cell>
          <cell r="S248">
            <v>43.6</v>
          </cell>
          <cell r="T248" t="str">
            <v xml:space="preserve">(Aug:Commissioned (replaced STOC_011)), (Oct:1 of 1 Missing), (Nov:Exposed for 2 months), (Dec:Decommissioned (revert back to STOC_011)), </v>
          </cell>
          <cell r="U248">
            <v>45139</v>
          </cell>
          <cell r="V248">
            <v>45261</v>
          </cell>
          <cell r="W248" t="str">
            <v>YES</v>
          </cell>
        </row>
        <row r="249">
          <cell r="C249" t="str">
            <v>CAP_TAME_001</v>
          </cell>
          <cell r="D249" t="str">
            <v>TAM-C2</v>
          </cell>
          <cell r="E249">
            <v>391243.37</v>
          </cell>
          <cell r="F249">
            <v>395580.93</v>
          </cell>
          <cell r="G249">
            <v>1.9</v>
          </cell>
          <cell r="H249" t="str">
            <v>1.8 </v>
          </cell>
          <cell r="I249" t="str">
            <v>A57 (Manchester North Road)</v>
          </cell>
          <cell r="J249" t="str">
            <v>Tameside</v>
          </cell>
          <cell r="K249" t="str">
            <v>Single</v>
          </cell>
          <cell r="L249" t="str">
            <v>No</v>
          </cell>
          <cell r="M249">
            <v>100.03500761035009</v>
          </cell>
          <cell r="N249">
            <v>100.03500761035009</v>
          </cell>
          <cell r="O249">
            <v>-3.5007610350092477E-2</v>
          </cell>
          <cell r="P249">
            <v>100</v>
          </cell>
          <cell r="Q249">
            <v>51.2</v>
          </cell>
          <cell r="R249">
            <v>41.983999999999988</v>
          </cell>
          <cell r="S249">
            <v>44.031999999999989</v>
          </cell>
          <cell r="T249" t="str">
            <v xml:space="preserve">(Nov: ), </v>
          </cell>
          <cell r="U249">
            <v>43633</v>
          </cell>
          <cell r="V249" t="str">
            <v>na</v>
          </cell>
          <cell r="W249" t="str">
            <v>YES</v>
          </cell>
        </row>
        <row r="250">
          <cell r="C250" t="str">
            <v>CAP_TAME_002</v>
          </cell>
          <cell r="D250" t="str">
            <v>TAM-C1</v>
          </cell>
          <cell r="E250">
            <v>390796.67</v>
          </cell>
          <cell r="F250">
            <v>395629.3</v>
          </cell>
          <cell r="G250">
            <v>2.1</v>
          </cell>
          <cell r="H250">
            <v>1.3</v>
          </cell>
          <cell r="I250" t="str">
            <v>A57 (Manchester Road)</v>
          </cell>
          <cell r="J250" t="str">
            <v>Tameside</v>
          </cell>
          <cell r="K250" t="str">
            <v>Triplicate</v>
          </cell>
          <cell r="L250" t="str">
            <v>No</v>
          </cell>
          <cell r="M250">
            <v>100.01788432267887</v>
          </cell>
          <cell r="N250">
            <v>100.01788432267887</v>
          </cell>
          <cell r="O250">
            <v>-1.7884322678867193E-2</v>
          </cell>
          <cell r="P250">
            <v>100</v>
          </cell>
          <cell r="Q250">
            <v>38.75277777777778</v>
          </cell>
          <cell r="R250">
            <v>31.777277777777773</v>
          </cell>
          <cell r="S250">
            <v>33.327388888888883</v>
          </cell>
          <cell r="T250" t="str">
            <v xml:space="preserve">(Nov: ), </v>
          </cell>
          <cell r="U250">
            <v>43633</v>
          </cell>
          <cell r="V250" t="str">
            <v>na</v>
          </cell>
          <cell r="W250" t="str">
            <v>YES</v>
          </cell>
        </row>
        <row r="251">
          <cell r="C251" t="str">
            <v>CAP_TAME_003</v>
          </cell>
          <cell r="D251" t="str">
            <v>TAM-A1</v>
          </cell>
          <cell r="E251">
            <v>392008.92</v>
          </cell>
          <cell r="F251">
            <v>398060.32</v>
          </cell>
          <cell r="G251">
            <v>2.1</v>
          </cell>
          <cell r="H251">
            <v>2</v>
          </cell>
          <cell r="I251" t="str">
            <v>A6140</v>
          </cell>
          <cell r="J251" t="str">
            <v>Tameside</v>
          </cell>
          <cell r="K251" t="str">
            <v>Triplicate</v>
          </cell>
          <cell r="L251" t="str">
            <v>No</v>
          </cell>
          <cell r="M251">
            <v>100.01959665144598</v>
          </cell>
          <cell r="N251">
            <v>100.01959665144598</v>
          </cell>
          <cell r="O251">
            <v>-1.9596651445979774E-2</v>
          </cell>
          <cell r="P251">
            <v>100</v>
          </cell>
          <cell r="Q251">
            <v>41.909595959595968</v>
          </cell>
          <cell r="R251">
            <v>33.966222222222221</v>
          </cell>
          <cell r="S251">
            <v>35.623111111111115</v>
          </cell>
          <cell r="T251" t="str">
            <v xml:space="preserve">(May:2 of 3 Missing Spiders webs in tubes), (Nov: ), </v>
          </cell>
          <cell r="U251">
            <v>43633</v>
          </cell>
          <cell r="V251" t="str">
            <v>na</v>
          </cell>
          <cell r="W251" t="str">
            <v>YES</v>
          </cell>
        </row>
        <row r="252">
          <cell r="C252" t="str">
            <v>CAP_TAME_004</v>
          </cell>
          <cell r="D252" t="str">
            <v>TAM-A2</v>
          </cell>
          <cell r="E252">
            <v>391913.04</v>
          </cell>
          <cell r="F252">
            <v>398140.46</v>
          </cell>
          <cell r="G252">
            <v>2</v>
          </cell>
          <cell r="H252" t="str">
            <v>2.8 </v>
          </cell>
          <cell r="I252" t="str">
            <v>A635 (Manchester Road)</v>
          </cell>
          <cell r="J252" t="str">
            <v>Tameside</v>
          </cell>
          <cell r="K252" t="str">
            <v>Single</v>
          </cell>
          <cell r="L252" t="str">
            <v>No</v>
          </cell>
          <cell r="M252">
            <v>100.02187975646879</v>
          </cell>
          <cell r="N252">
            <v>100.02187975646879</v>
          </cell>
          <cell r="O252">
            <v>-2.1879756468791811E-2</v>
          </cell>
          <cell r="P252">
            <v>100</v>
          </cell>
          <cell r="Q252">
            <v>42.316666666666663</v>
          </cell>
          <cell r="R252">
            <v>34.699666666666666</v>
          </cell>
          <cell r="S252">
            <v>36.392333333333333</v>
          </cell>
          <cell r="T252" t="str">
            <v xml:space="preserve">(Nov: ), </v>
          </cell>
          <cell r="U252">
            <v>43633</v>
          </cell>
          <cell r="V252" t="str">
            <v>na</v>
          </cell>
          <cell r="W252" t="str">
            <v>YES</v>
          </cell>
        </row>
        <row r="253">
          <cell r="C253" t="str">
            <v>CAP_TAME_006</v>
          </cell>
          <cell r="D253" t="str">
            <v>TAM-B2</v>
          </cell>
          <cell r="E253">
            <v>395315.02</v>
          </cell>
          <cell r="F253">
            <v>398790.75</v>
          </cell>
          <cell r="G253">
            <v>2.1</v>
          </cell>
          <cell r="H253" t="str">
            <v>3.4 </v>
          </cell>
          <cell r="I253" t="str">
            <v>A635 (Stamford Street)</v>
          </cell>
          <cell r="J253" t="str">
            <v>Tameside</v>
          </cell>
          <cell r="K253" t="str">
            <v>Single</v>
          </cell>
          <cell r="L253" t="str">
            <v>No</v>
          </cell>
          <cell r="M253">
            <v>83.256278538812793</v>
          </cell>
          <cell r="N253">
            <v>83.256278538812793</v>
          </cell>
          <cell r="O253">
            <v>7.7054794520549308E-2</v>
          </cell>
          <cell r="P253">
            <v>83.333333333333343</v>
          </cell>
          <cell r="Q253">
            <v>53.74</v>
          </cell>
          <cell r="R253">
            <v>44.066799999999994</v>
          </cell>
          <cell r="S253">
            <v>46.216399999999993</v>
          </cell>
          <cell r="T253" t="str">
            <v xml:space="preserve">(Jun:1 of 1 Missing ), (Jul:1 of 1 Missing, )(Nov: ), </v>
          </cell>
          <cell r="U253">
            <v>43633</v>
          </cell>
          <cell r="V253" t="str">
            <v>na</v>
          </cell>
          <cell r="W253" t="str">
            <v>YES</v>
          </cell>
        </row>
        <row r="254">
          <cell r="C254" t="str">
            <v>CAP_TAME_011</v>
          </cell>
          <cell r="D254" t="str">
            <v>Tame 1-3</v>
          </cell>
          <cell r="E254">
            <v>392586.05</v>
          </cell>
          <cell r="F254">
            <v>398405.05</v>
          </cell>
          <cell r="G254">
            <v>2.2999999999999998</v>
          </cell>
          <cell r="H254">
            <v>3.3</v>
          </cell>
          <cell r="I254" t="str">
            <v>A635 (Manchester Road)</v>
          </cell>
          <cell r="J254" t="str">
            <v>Tameside</v>
          </cell>
          <cell r="K254" t="str">
            <v>Triplicate</v>
          </cell>
          <cell r="L254" t="str">
            <v>No</v>
          </cell>
          <cell r="M254">
            <v>92.067351598173502</v>
          </cell>
          <cell r="N254">
            <v>92.067351598173502</v>
          </cell>
          <cell r="O254">
            <v>-0.40068493150684503</v>
          </cell>
          <cell r="P254">
            <v>91.666666666666657</v>
          </cell>
          <cell r="Q254">
            <v>42.103097643097648</v>
          </cell>
          <cell r="R254">
            <v>34.121939393939392</v>
          </cell>
          <cell r="S254">
            <v>35.786424242424246</v>
          </cell>
          <cell r="T254" t="str">
            <v xml:space="preserve">(Jan:3 of 3 Missing), (Jun:1 of 3 Missing ), (Aug:2 of 3 Missing ), (Nov: ), </v>
          </cell>
          <cell r="U254">
            <v>43112</v>
          </cell>
          <cell r="V254" t="str">
            <v>na</v>
          </cell>
          <cell r="W254" t="str">
            <v>YES</v>
          </cell>
        </row>
        <row r="255">
          <cell r="C255" t="str">
            <v>CAP_TAME_012</v>
          </cell>
          <cell r="D255" t="str">
            <v>Tame 1-2a</v>
          </cell>
          <cell r="E255">
            <v>392768.41</v>
          </cell>
          <cell r="F255">
            <v>398502.06</v>
          </cell>
          <cell r="G255">
            <v>2</v>
          </cell>
          <cell r="H255">
            <v>2.5</v>
          </cell>
          <cell r="I255" t="str">
            <v>A635 (Manchester Road)</v>
          </cell>
          <cell r="J255" t="str">
            <v>Tameside</v>
          </cell>
          <cell r="K255" t="str">
            <v>Triplicate</v>
          </cell>
          <cell r="L255" t="str">
            <v>No</v>
          </cell>
          <cell r="M255">
            <v>100.01388888888887</v>
          </cell>
          <cell r="N255">
            <v>100.01388888888889</v>
          </cell>
          <cell r="O255">
            <v>-1.3888888888885731E-2</v>
          </cell>
          <cell r="P255">
            <v>100</v>
          </cell>
          <cell r="Q255">
            <v>48.237777777777779</v>
          </cell>
          <cell r="R255">
            <v>39.2575</v>
          </cell>
          <cell r="S255">
            <v>41.172500000000007</v>
          </cell>
          <cell r="T255" t="str">
            <v xml:space="preserve">(May:1 of 3 Missing Spiders web in tube), (Nov: ), (Dec:1 of 3 Missing ), </v>
          </cell>
          <cell r="U255">
            <v>43112</v>
          </cell>
          <cell r="V255" t="str">
            <v>na</v>
          </cell>
          <cell r="W255" t="str">
            <v>YES</v>
          </cell>
        </row>
        <row r="256">
          <cell r="C256" t="str">
            <v>CAP_TAME_013</v>
          </cell>
          <cell r="D256" t="str">
            <v>Tame 1-4</v>
          </cell>
          <cell r="E256">
            <v>392999.71</v>
          </cell>
          <cell r="F256">
            <v>398603.38</v>
          </cell>
          <cell r="G256">
            <v>2</v>
          </cell>
          <cell r="H256">
            <v>1.4</v>
          </cell>
          <cell r="I256" t="str">
            <v>A635 (Manchester Road)</v>
          </cell>
          <cell r="J256" t="str">
            <v>Tameside</v>
          </cell>
          <cell r="K256" t="str">
            <v>Single</v>
          </cell>
          <cell r="L256" t="str">
            <v>No</v>
          </cell>
          <cell r="M256">
            <v>92.070966514459656</v>
          </cell>
          <cell r="N256">
            <v>92.070966514459656</v>
          </cell>
          <cell r="O256">
            <v>-0.40429984779299843</v>
          </cell>
          <cell r="P256">
            <v>91.666666666666657</v>
          </cell>
          <cell r="Q256">
            <v>54.218181818181819</v>
          </cell>
          <cell r="R256">
            <v>44.458909090909088</v>
          </cell>
          <cell r="S256">
            <v>46.627636363636363</v>
          </cell>
          <cell r="T256" t="str">
            <v xml:space="preserve">(Jul:1 of 1 Missing , )(Nov: ), </v>
          </cell>
          <cell r="U256">
            <v>43112</v>
          </cell>
          <cell r="V256" t="str">
            <v>na</v>
          </cell>
          <cell r="W256" t="str">
            <v>YES</v>
          </cell>
        </row>
        <row r="257">
          <cell r="C257" t="str">
            <v>CAP_TAME_014</v>
          </cell>
          <cell r="D257" t="str">
            <v>Tame 1-5</v>
          </cell>
          <cell r="E257">
            <v>392541.37</v>
          </cell>
          <cell r="F257">
            <v>398419.33</v>
          </cell>
          <cell r="G257">
            <v>2.2000000000000002</v>
          </cell>
          <cell r="H257">
            <v>2</v>
          </cell>
          <cell r="I257" t="str">
            <v>A635 (Manchester Road)</v>
          </cell>
          <cell r="J257" t="str">
            <v>Tameside</v>
          </cell>
          <cell r="K257" t="str">
            <v>Triplicate</v>
          </cell>
          <cell r="L257" t="str">
            <v>No</v>
          </cell>
          <cell r="M257">
            <v>100.01388888888887</v>
          </cell>
          <cell r="N257">
            <v>100.01388888888889</v>
          </cell>
          <cell r="O257">
            <v>-1.3888888888885731E-2</v>
          </cell>
          <cell r="P257">
            <v>100</v>
          </cell>
          <cell r="Q257">
            <v>35.620202020202022</v>
          </cell>
          <cell r="R257">
            <v>29.440277777777776</v>
          </cell>
          <cell r="S257">
            <v>30.87638888888889</v>
          </cell>
          <cell r="T257" t="str">
            <v xml:space="preserve">(Jan:1 of 3 Missing), (Nov: ), </v>
          </cell>
          <cell r="U257">
            <v>43112</v>
          </cell>
          <cell r="V257" t="str">
            <v>na</v>
          </cell>
          <cell r="W257" t="str">
            <v>YES</v>
          </cell>
        </row>
        <row r="258">
          <cell r="C258" t="str">
            <v>CAP_TAME_015</v>
          </cell>
          <cell r="D258" t="str">
            <v>n/a</v>
          </cell>
          <cell r="E258">
            <v>392030.62958299997</v>
          </cell>
          <cell r="F258">
            <v>398082.78833299997</v>
          </cell>
          <cell r="G258">
            <v>2.2999999999999998</v>
          </cell>
          <cell r="H258">
            <v>2.1</v>
          </cell>
          <cell r="I258" t="str">
            <v>A6140</v>
          </cell>
          <cell r="J258" t="str">
            <v>Tameside</v>
          </cell>
          <cell r="K258" t="str">
            <v>Triplicate</v>
          </cell>
          <cell r="L258" t="str">
            <v>No</v>
          </cell>
          <cell r="M258">
            <v>100.01959665144598</v>
          </cell>
          <cell r="N258">
            <v>100.01959665144598</v>
          </cell>
          <cell r="O258">
            <v>-1.9596651445979774E-2</v>
          </cell>
          <cell r="P258">
            <v>100</v>
          </cell>
          <cell r="Q258">
            <v>41.037373737373734</v>
          </cell>
          <cell r="R258">
            <v>33.688333333333333</v>
          </cell>
          <cell r="S258">
            <v>35.331666666666671</v>
          </cell>
          <cell r="T258" t="str">
            <v xml:space="preserve">(Jun:1 of 3 Missing ), (Nov: ), </v>
          </cell>
          <cell r="U258">
            <v>44470</v>
          </cell>
          <cell r="V258" t="str">
            <v>na</v>
          </cell>
          <cell r="W258" t="str">
            <v>YES</v>
          </cell>
        </row>
        <row r="259">
          <cell r="C259" t="str">
            <v>CAP_TAME_021</v>
          </cell>
          <cell r="D259" t="str">
            <v>n/a</v>
          </cell>
          <cell r="E259">
            <v>393157.49250699999</v>
          </cell>
          <cell r="F259">
            <v>398541.44412</v>
          </cell>
          <cell r="G259">
            <v>2.2999999999999998</v>
          </cell>
          <cell r="H259">
            <v>3.2</v>
          </cell>
          <cell r="I259" t="str">
            <v>Stockport Rd</v>
          </cell>
          <cell r="J259" t="str">
            <v>Tameside</v>
          </cell>
          <cell r="K259" t="str">
            <v>Triplicate</v>
          </cell>
          <cell r="L259" t="str">
            <v>No</v>
          </cell>
          <cell r="M259">
            <v>82.506278538812793</v>
          </cell>
          <cell r="N259">
            <v>82.506278538812793</v>
          </cell>
          <cell r="O259">
            <v>0.82705479452054931</v>
          </cell>
          <cell r="P259">
            <v>83.333333333333343</v>
          </cell>
          <cell r="Q259">
            <v>43.547592592592594</v>
          </cell>
          <cell r="R259">
            <v>35.187566666666669</v>
          </cell>
          <cell r="S259">
            <v>36.904033333333338</v>
          </cell>
          <cell r="T259" t="str">
            <v xml:space="preserve">(Apr:1 of 3 Missing), (May:1 of 3 Missing Spiders web in tube), (Jun:1 of 3 Missing ), (Jul:2 of 3 Missing , )(Aug:1 of 3 Missing ), (Sep:3 of 3 Missing ), (Oct:1 of 3 Missing ), (Nov:3 of 3 Missing ), </v>
          </cell>
          <cell r="U259">
            <v>44470</v>
          </cell>
          <cell r="V259" t="str">
            <v>na</v>
          </cell>
          <cell r="W259" t="str">
            <v>YES</v>
          </cell>
        </row>
        <row r="260">
          <cell r="C260" t="str">
            <v>CAP_TAME_023</v>
          </cell>
          <cell r="D260" t="str">
            <v>n/a</v>
          </cell>
          <cell r="E260">
            <v>393498.03968799999</v>
          </cell>
          <cell r="F260">
            <v>398703.92062500003</v>
          </cell>
          <cell r="G260">
            <v>2.2999999999999998</v>
          </cell>
          <cell r="H260">
            <v>1.7</v>
          </cell>
          <cell r="I260" t="str">
            <v>Park parade</v>
          </cell>
          <cell r="J260" t="str">
            <v>Tameside</v>
          </cell>
          <cell r="K260" t="str">
            <v>Triplicate</v>
          </cell>
          <cell r="L260" t="str">
            <v>No</v>
          </cell>
          <cell r="M260">
            <v>100.01617199391171</v>
          </cell>
          <cell r="N260">
            <v>100.01617199391171</v>
          </cell>
          <cell r="O260">
            <v>-1.6171993911711979E-2</v>
          </cell>
          <cell r="P260">
            <v>100</v>
          </cell>
          <cell r="Q260">
            <v>40.836111111111109</v>
          </cell>
          <cell r="R260">
            <v>33.485611111111105</v>
          </cell>
          <cell r="S260">
            <v>35.119055555555555</v>
          </cell>
          <cell r="T260" t="str">
            <v xml:space="preserve">(Nov: ), </v>
          </cell>
          <cell r="U260">
            <v>44470</v>
          </cell>
          <cell r="V260" t="str">
            <v>na</v>
          </cell>
          <cell r="W260" t="str">
            <v>YES</v>
          </cell>
        </row>
        <row r="261">
          <cell r="C261" t="str">
            <v>CAP_TAME_025</v>
          </cell>
          <cell r="D261" t="str">
            <v>n/a</v>
          </cell>
          <cell r="E261">
            <v>390900.40745900001</v>
          </cell>
          <cell r="F261">
            <v>395623.81781799998</v>
          </cell>
          <cell r="G261">
            <v>3</v>
          </cell>
          <cell r="H261">
            <v>4</v>
          </cell>
          <cell r="I261" t="str">
            <v>Manchester Rd</v>
          </cell>
          <cell r="J261" t="str">
            <v>Tameside</v>
          </cell>
          <cell r="K261" t="str">
            <v>Triplicate</v>
          </cell>
          <cell r="L261" t="str">
            <v>No</v>
          </cell>
          <cell r="M261">
            <v>83.81259512937595</v>
          </cell>
          <cell r="N261">
            <v>83.81259512937595</v>
          </cell>
          <cell r="O261">
            <v>-0.4792617960426071</v>
          </cell>
          <cell r="P261">
            <v>83.333333333333343</v>
          </cell>
          <cell r="Q261">
            <v>48.122222222222227</v>
          </cell>
          <cell r="R261">
            <v>39.496666666666663</v>
          </cell>
          <cell r="S261">
            <v>41.423333333333332</v>
          </cell>
          <cell r="T261" t="str">
            <v xml:space="preserve">(Apr:3 of 3 Missing), (May:3 of 3 Missing Had to reput up as cable tie etc missing), (Jun:1 of 3 Missing ), (Nov: ), </v>
          </cell>
          <cell r="U261">
            <v>44470</v>
          </cell>
          <cell r="V261" t="str">
            <v>na</v>
          </cell>
          <cell r="W261" t="str">
            <v>YES</v>
          </cell>
        </row>
        <row r="262">
          <cell r="C262" t="str">
            <v>CAP_TAME_026</v>
          </cell>
          <cell r="D262" t="str">
            <v>n/a</v>
          </cell>
          <cell r="E262">
            <v>392043.62958299997</v>
          </cell>
          <cell r="F262">
            <v>398056.84125</v>
          </cell>
          <cell r="G262">
            <v>2.25</v>
          </cell>
          <cell r="H262">
            <v>2.1</v>
          </cell>
          <cell r="I262" t="str">
            <v>A6140</v>
          </cell>
          <cell r="J262" t="str">
            <v>Tameside</v>
          </cell>
          <cell r="K262" t="str">
            <v>Triplicate</v>
          </cell>
          <cell r="L262" t="str">
            <v>No</v>
          </cell>
          <cell r="M262">
            <v>100.01978691019787</v>
          </cell>
          <cell r="N262">
            <v>100.01978691019787</v>
          </cell>
          <cell r="O262">
            <v>-1.9786910197865382E-2</v>
          </cell>
          <cell r="P262">
            <v>100</v>
          </cell>
          <cell r="Q262">
            <v>38.385606060606072</v>
          </cell>
          <cell r="R262">
            <v>31.62694444444444</v>
          </cell>
          <cell r="S262">
            <v>33.169722222222219</v>
          </cell>
          <cell r="T262" t="str">
            <v xml:space="preserve">(Apr:1 of 3 Missing), (May:1 of 3 Missing ), (Jun:1 of 3 Missing ), (Nov: ), </v>
          </cell>
          <cell r="U262">
            <v>44470</v>
          </cell>
          <cell r="V262" t="str">
            <v>na</v>
          </cell>
          <cell r="W262" t="str">
            <v>YES</v>
          </cell>
        </row>
        <row r="263">
          <cell r="C263" t="str">
            <v>CAP_TAME_027</v>
          </cell>
          <cell r="D263" t="str">
            <v>n/a</v>
          </cell>
          <cell r="E263">
            <v>392745.59783300001</v>
          </cell>
          <cell r="F263">
            <v>398472.65616800002</v>
          </cell>
          <cell r="G263">
            <v>2.1</v>
          </cell>
          <cell r="H263">
            <v>2.5</v>
          </cell>
          <cell r="I263" t="str">
            <v>Manchester Rd</v>
          </cell>
          <cell r="J263" t="str">
            <v>Tameside</v>
          </cell>
          <cell r="K263" t="str">
            <v>Triplicate</v>
          </cell>
          <cell r="L263" t="str">
            <v>No</v>
          </cell>
          <cell r="M263">
            <v>100.01065449010655</v>
          </cell>
          <cell r="N263">
            <v>100.01065449010653</v>
          </cell>
          <cell r="O263">
            <v>-1.0654490106531966E-2</v>
          </cell>
          <cell r="P263">
            <v>100</v>
          </cell>
          <cell r="Q263">
            <v>52.211111111111109</v>
          </cell>
          <cell r="R263">
            <v>42.813111111111105</v>
          </cell>
          <cell r="S263">
            <v>44.901555555555554</v>
          </cell>
          <cell r="T263" t="str">
            <v xml:space="preserve">(Nov: ), </v>
          </cell>
          <cell r="U263">
            <v>44470</v>
          </cell>
          <cell r="V263" t="str">
            <v>na</v>
          </cell>
          <cell r="W263" t="str">
            <v>YES</v>
          </cell>
        </row>
        <row r="264">
          <cell r="C264" t="str">
            <v>CAP_TAME_028</v>
          </cell>
          <cell r="D264" t="str">
            <v>n/a</v>
          </cell>
          <cell r="E264">
            <v>392769.70656600001</v>
          </cell>
          <cell r="F264">
            <v>398502.44373900001</v>
          </cell>
          <cell r="G264">
            <v>2.2999999999999998</v>
          </cell>
          <cell r="H264">
            <v>2.6</v>
          </cell>
          <cell r="I264" t="str">
            <v>Manchester Rd</v>
          </cell>
          <cell r="J264" t="str">
            <v>Tameside</v>
          </cell>
          <cell r="K264" t="str">
            <v>Triplicate</v>
          </cell>
          <cell r="L264" t="str">
            <v>No</v>
          </cell>
          <cell r="M264">
            <v>100.0144596651446</v>
          </cell>
          <cell r="N264">
            <v>100.0144596651446</v>
          </cell>
          <cell r="O264">
            <v>-1.4459665144599398E-2</v>
          </cell>
          <cell r="P264">
            <v>100</v>
          </cell>
          <cell r="Q264">
            <v>48.272979797979794</v>
          </cell>
          <cell r="R264">
            <v>39.271166666666666</v>
          </cell>
          <cell r="S264">
            <v>41.18683333333334</v>
          </cell>
          <cell r="T264" t="str">
            <v xml:space="preserve">(Jun:2 of 3 Missing ), (Nov: ), </v>
          </cell>
          <cell r="U264">
            <v>44470</v>
          </cell>
          <cell r="V264" t="str">
            <v>na</v>
          </cell>
          <cell r="W264" t="str">
            <v>YES</v>
          </cell>
        </row>
        <row r="265">
          <cell r="C265" t="str">
            <v>CAP_TAME_031</v>
          </cell>
          <cell r="D265" t="str">
            <v>n/a</v>
          </cell>
          <cell r="E265">
            <v>398900.69758099999</v>
          </cell>
          <cell r="F265">
            <v>395502.81597699999</v>
          </cell>
          <cell r="G265">
            <v>2.5</v>
          </cell>
          <cell r="H265">
            <v>1.8</v>
          </cell>
          <cell r="I265" t="str">
            <v>Hyde road</v>
          </cell>
          <cell r="J265" t="str">
            <v>Tameside</v>
          </cell>
          <cell r="K265" t="str">
            <v>Triplicate</v>
          </cell>
          <cell r="L265" t="str">
            <v>No</v>
          </cell>
          <cell r="M265">
            <v>100.00818112633181</v>
          </cell>
          <cell r="N265">
            <v>100.00818112633181</v>
          </cell>
          <cell r="O265">
            <v>-8.1811263318058991E-3</v>
          </cell>
          <cell r="P265">
            <v>100</v>
          </cell>
          <cell r="Q265">
            <v>34.010353535353538</v>
          </cell>
          <cell r="R265">
            <v>27.709166666666665</v>
          </cell>
          <cell r="S265">
            <v>29.060833333333331</v>
          </cell>
          <cell r="T265" t="str">
            <v xml:space="preserve">(Nov: ), (Dec:1 of 3 Missing ), </v>
          </cell>
          <cell r="U265">
            <v>44565</v>
          </cell>
          <cell r="V265" t="str">
            <v>na</v>
          </cell>
          <cell r="W265" t="str">
            <v>YES</v>
          </cell>
        </row>
        <row r="266">
          <cell r="C266" t="str">
            <v>CAP_TAME_032</v>
          </cell>
          <cell r="D266" t="str">
            <v>n/a</v>
          </cell>
          <cell r="E266">
            <v>399126.95792100002</v>
          </cell>
          <cell r="F266">
            <v>395579.31144700001</v>
          </cell>
          <cell r="G266">
            <v>2.5</v>
          </cell>
          <cell r="H266">
            <v>1.7</v>
          </cell>
          <cell r="I266" t="str">
            <v>Hyde Road</v>
          </cell>
          <cell r="J266" t="str">
            <v>Tameside</v>
          </cell>
          <cell r="K266" t="str">
            <v>Triplicate</v>
          </cell>
          <cell r="L266" t="str">
            <v>No</v>
          </cell>
          <cell r="M266">
            <v>100.01084474885846</v>
          </cell>
          <cell r="N266">
            <v>100.01084474885846</v>
          </cell>
          <cell r="O266">
            <v>-1.0844748858460207E-2</v>
          </cell>
          <cell r="P266">
            <v>100</v>
          </cell>
          <cell r="Q266">
            <v>46.56944444444445</v>
          </cell>
          <cell r="R266">
            <v>38.18694444444445</v>
          </cell>
          <cell r="S266">
            <v>40.049722222222229</v>
          </cell>
          <cell r="T266" t="str">
            <v xml:space="preserve">(Nov: ), </v>
          </cell>
          <cell r="U266">
            <v>44565</v>
          </cell>
          <cell r="V266" t="str">
            <v>na</v>
          </cell>
          <cell r="W266" t="str">
            <v>YES</v>
          </cell>
        </row>
        <row r="267">
          <cell r="C267" t="str">
            <v>CAP_TAME_033</v>
          </cell>
          <cell r="D267" t="str">
            <v>n/a</v>
          </cell>
          <cell r="E267">
            <v>399102.97593299998</v>
          </cell>
          <cell r="F267">
            <v>395572.52438399999</v>
          </cell>
          <cell r="G267">
            <v>2.5</v>
          </cell>
          <cell r="H267">
            <v>2.4</v>
          </cell>
          <cell r="I267" t="str">
            <v>Hyde Road</v>
          </cell>
          <cell r="J267" t="str">
            <v>Tameside</v>
          </cell>
          <cell r="K267" t="str">
            <v>Triplicate</v>
          </cell>
          <cell r="L267" t="str">
            <v>No</v>
          </cell>
          <cell r="M267">
            <v>92.051369863013704</v>
          </cell>
          <cell r="N267">
            <v>92.051369863013704</v>
          </cell>
          <cell r="O267">
            <v>-0.38470319634704708</v>
          </cell>
          <cell r="P267">
            <v>91.666666666666657</v>
          </cell>
          <cell r="Q267">
            <v>33.363636363636367</v>
          </cell>
          <cell r="R267">
            <v>27.358181818181819</v>
          </cell>
          <cell r="S267">
            <v>28.692727272727275</v>
          </cell>
          <cell r="T267" t="str">
            <v xml:space="preserve">(Nov: ), (Dec:3 of 3 Missing ), </v>
          </cell>
          <cell r="U267">
            <v>44565</v>
          </cell>
          <cell r="V267" t="str">
            <v>na</v>
          </cell>
          <cell r="W267" t="str">
            <v>YES</v>
          </cell>
        </row>
        <row r="268">
          <cell r="C268" t="str">
            <v>CAP_TAME_034</v>
          </cell>
          <cell r="D268" t="str">
            <v>n/a</v>
          </cell>
          <cell r="E268">
            <v>399288.84125</v>
          </cell>
          <cell r="F268">
            <v>395635.30427099997</v>
          </cell>
          <cell r="G268">
            <v>2.5</v>
          </cell>
          <cell r="H268">
            <v>1.6</v>
          </cell>
          <cell r="I268" t="str">
            <v>Hyde Road</v>
          </cell>
          <cell r="J268" t="str">
            <v>Tameside</v>
          </cell>
          <cell r="K268" t="str">
            <v>Triplicate</v>
          </cell>
          <cell r="L268" t="str">
            <v>No</v>
          </cell>
          <cell r="M268">
            <v>100.01331811263316</v>
          </cell>
          <cell r="N268">
            <v>100.01331811263316</v>
          </cell>
          <cell r="O268">
            <v>-1.3318112633157853E-2</v>
          </cell>
          <cell r="P268">
            <v>100</v>
          </cell>
          <cell r="Q268">
            <v>44.317592592592597</v>
          </cell>
          <cell r="R268">
            <v>35.966111111111111</v>
          </cell>
          <cell r="S268">
            <v>37.720555555555556</v>
          </cell>
          <cell r="T268" t="str">
            <v xml:space="preserve">(Mar:1 of 3 Missing), (Nov:1 of 3 Missing ), </v>
          </cell>
          <cell r="U268">
            <v>44565</v>
          </cell>
          <cell r="V268" t="str">
            <v>na</v>
          </cell>
          <cell r="W268" t="str">
            <v>NO (at a 4-way junction, but historic MMLR monitoring site)</v>
          </cell>
        </row>
        <row r="269">
          <cell r="C269" t="str">
            <v>CAP_TAME_035</v>
          </cell>
          <cell r="D269" t="str">
            <v>n/a</v>
          </cell>
          <cell r="E269">
            <v>399315.96824999998</v>
          </cell>
          <cell r="F269">
            <v>395640.04365599999</v>
          </cell>
          <cell r="G269">
            <v>2.7</v>
          </cell>
          <cell r="H269">
            <v>1.4</v>
          </cell>
          <cell r="I269" t="str">
            <v>Mottram Moor</v>
          </cell>
          <cell r="J269" t="str">
            <v>Tameside</v>
          </cell>
          <cell r="K269" t="str">
            <v>Triplicate</v>
          </cell>
          <cell r="L269" t="str">
            <v>No</v>
          </cell>
          <cell r="M269">
            <v>90.971461187214615</v>
          </cell>
          <cell r="N269">
            <v>90.971461187214601</v>
          </cell>
          <cell r="O269">
            <v>-7.638127853881258</v>
          </cell>
          <cell r="P269">
            <v>83.333333333333343</v>
          </cell>
          <cell r="Q269">
            <v>63.970000000000006</v>
          </cell>
          <cell r="R269">
            <v>52.45539999999999</v>
          </cell>
          <cell r="S269">
            <v>55.014199999999995</v>
          </cell>
          <cell r="T269" t="str">
            <v xml:space="preserve">(Mar:3 of 3 Missing), (Aug:3 of 3 Missing (Inaccessible)), (Sep:Exposed for 2 months as inaccessible in September), (Nov: ), </v>
          </cell>
          <cell r="U269">
            <v>44565</v>
          </cell>
          <cell r="V269" t="str">
            <v>na</v>
          </cell>
          <cell r="W269" t="str">
            <v>NO (at a 4-way junction, but historic MMLR monitoring site)</v>
          </cell>
        </row>
        <row r="270">
          <cell r="C270" t="str">
            <v>CAP_TAME_036</v>
          </cell>
          <cell r="D270" t="str">
            <v>n/a</v>
          </cell>
          <cell r="E270">
            <v>399307.37083199999</v>
          </cell>
          <cell r="F270">
            <v>395626.63291400002</v>
          </cell>
          <cell r="G270">
            <v>2.5</v>
          </cell>
          <cell r="H270">
            <v>1.6</v>
          </cell>
          <cell r="I270" t="str">
            <v>Hyde Road</v>
          </cell>
          <cell r="J270" t="str">
            <v>Tameside</v>
          </cell>
          <cell r="K270" t="str">
            <v>Triplicate</v>
          </cell>
          <cell r="L270" t="str">
            <v>No</v>
          </cell>
          <cell r="M270">
            <v>100.01350837138507</v>
          </cell>
          <cell r="N270">
            <v>100.01350837138507</v>
          </cell>
          <cell r="O270">
            <v>-1.3508371385071882E-2</v>
          </cell>
          <cell r="P270">
            <v>100</v>
          </cell>
          <cell r="Q270">
            <v>51.871969696969693</v>
          </cell>
          <cell r="R270">
            <v>42.736805555555563</v>
          </cell>
          <cell r="S270">
            <v>44.821527777777781</v>
          </cell>
          <cell r="T270" t="str">
            <v xml:space="preserve">(Nov: ), </v>
          </cell>
          <cell r="U270">
            <v>44565</v>
          </cell>
          <cell r="V270" t="str">
            <v>na</v>
          </cell>
          <cell r="W270" t="str">
            <v>NO (at a 4-way junction, but historic MMLR monitoring site)</v>
          </cell>
        </row>
        <row r="271">
          <cell r="C271" t="str">
            <v>CAP_TAME_037</v>
          </cell>
          <cell r="D271" t="str">
            <v>n/a</v>
          </cell>
          <cell r="E271">
            <v>399299.61874499999</v>
          </cell>
          <cell r="F271">
            <v>395653.48828400002</v>
          </cell>
          <cell r="G271">
            <v>2.5</v>
          </cell>
          <cell r="H271">
            <v>2.9</v>
          </cell>
          <cell r="I271" t="str">
            <v>Stalybridge Road</v>
          </cell>
          <cell r="J271" t="str">
            <v>Tameside</v>
          </cell>
          <cell r="K271" t="str">
            <v>Triplicate</v>
          </cell>
          <cell r="L271" t="str">
            <v>No</v>
          </cell>
          <cell r="M271">
            <v>100.01579147640791</v>
          </cell>
          <cell r="N271">
            <v>100.01579147640791</v>
          </cell>
          <cell r="O271">
            <v>-1.5791476407912342E-2</v>
          </cell>
          <cell r="P271">
            <v>100</v>
          </cell>
          <cell r="Q271">
            <v>30.630555555555549</v>
          </cell>
          <cell r="R271">
            <v>25.117055555555556</v>
          </cell>
          <cell r="S271">
            <v>26.342277777777777</v>
          </cell>
          <cell r="T271" t="str">
            <v xml:space="preserve">(Nov: ), </v>
          </cell>
          <cell r="U271">
            <v>44565</v>
          </cell>
          <cell r="V271" t="str">
            <v>na</v>
          </cell>
          <cell r="W271" t="str">
            <v>NO (at a 4-way junction, but historic MMLR monitoring site)</v>
          </cell>
        </row>
        <row r="272">
          <cell r="C272" t="str">
            <v>CAP_TAME_038</v>
          </cell>
          <cell r="D272" t="str">
            <v>n/a</v>
          </cell>
          <cell r="E272">
            <v>399412.31750100001</v>
          </cell>
          <cell r="F272">
            <v>395739.60312400002</v>
          </cell>
          <cell r="G272">
            <v>2.2000000000000002</v>
          </cell>
          <cell r="H272">
            <v>1.6</v>
          </cell>
          <cell r="I272" t="str">
            <v>A57 Mottram Moor</v>
          </cell>
          <cell r="J272" t="str">
            <v>Tameside</v>
          </cell>
          <cell r="K272" t="str">
            <v>Triplicate</v>
          </cell>
          <cell r="L272" t="str">
            <v>No</v>
          </cell>
          <cell r="M272">
            <v>66.887176560121759</v>
          </cell>
          <cell r="N272">
            <v>66.887176560121759</v>
          </cell>
          <cell r="O272">
            <v>-0.22050989345510175</v>
          </cell>
          <cell r="P272">
            <v>66.666666666666657</v>
          </cell>
          <cell r="Q272">
            <v>55.55535714285714</v>
          </cell>
          <cell r="R272">
            <v>46.887552517927695</v>
          </cell>
          <cell r="S272">
            <v>49.174750201729047</v>
          </cell>
          <cell r="T272" t="str">
            <v xml:space="preserve">(Jan:3 of 3 Missing), (Mar:3 of 3 Missing), (Apr:3 of 3 Missing), (May:3 of 3 Missing ), (Jun:1 of 3 Missing ), </v>
          </cell>
          <cell r="U272">
            <v>44565</v>
          </cell>
          <cell r="V272" t="str">
            <v>na</v>
          </cell>
          <cell r="W272" t="str">
            <v>YES</v>
          </cell>
        </row>
        <row r="273">
          <cell r="C273" t="str">
            <v>CAP_TAME_039</v>
          </cell>
          <cell r="D273" t="str">
            <v>n/a</v>
          </cell>
          <cell r="E273">
            <v>399476.83280400001</v>
          </cell>
          <cell r="F273">
            <v>395776.45106300001</v>
          </cell>
          <cell r="G273">
            <v>2.2000000000000002</v>
          </cell>
          <cell r="H273">
            <v>1.7</v>
          </cell>
          <cell r="I273" t="str">
            <v>A57 Mottram Moor</v>
          </cell>
          <cell r="J273" t="str">
            <v>Tameside</v>
          </cell>
          <cell r="K273" t="str">
            <v>Triplicate</v>
          </cell>
          <cell r="L273" t="str">
            <v>No</v>
          </cell>
          <cell r="M273">
            <v>90.988203957382055</v>
          </cell>
          <cell r="N273">
            <v>90.988203957382055</v>
          </cell>
          <cell r="O273">
            <v>0.67846270928460228</v>
          </cell>
          <cell r="P273">
            <v>91.666666666666657</v>
          </cell>
          <cell r="Q273">
            <v>59.877003367003368</v>
          </cell>
          <cell r="R273">
            <v>48.883181818181818</v>
          </cell>
          <cell r="S273">
            <v>51.267727272727278</v>
          </cell>
          <cell r="T273" t="str">
            <v xml:space="preserve">(Mar:3 of 3 Missing), (Apr:1 of 3 Missing), (Oct:2 of 3 Missing ), (Nov: ), </v>
          </cell>
          <cell r="U273">
            <v>44565</v>
          </cell>
          <cell r="V273" t="str">
            <v>na</v>
          </cell>
          <cell r="W273" t="str">
            <v>YES</v>
          </cell>
        </row>
        <row r="274">
          <cell r="C274" t="str">
            <v>CAP_TAME_040</v>
          </cell>
          <cell r="D274" t="str">
            <v>n/a</v>
          </cell>
          <cell r="E274">
            <v>399556.53697800002</v>
          </cell>
          <cell r="F274">
            <v>395781.62057600002</v>
          </cell>
          <cell r="G274">
            <v>2.5</v>
          </cell>
          <cell r="H274">
            <v>1.8</v>
          </cell>
          <cell r="I274" t="str">
            <v>A57 Mottram Moor</v>
          </cell>
          <cell r="J274" t="str">
            <v>Tameside</v>
          </cell>
          <cell r="K274" t="str">
            <v>Triplicate</v>
          </cell>
          <cell r="L274" t="str">
            <v>No</v>
          </cell>
          <cell r="M274">
            <v>100.03044140030444</v>
          </cell>
          <cell r="N274">
            <v>100.03044140030444</v>
          </cell>
          <cell r="O274">
            <v>-3.0441400304439981E-2</v>
          </cell>
          <cell r="P274">
            <v>100</v>
          </cell>
          <cell r="Q274">
            <v>47.116666666666667</v>
          </cell>
          <cell r="R274">
            <v>38.635666666666665</v>
          </cell>
          <cell r="S274">
            <v>40.520333333333333</v>
          </cell>
          <cell r="T274" t="str">
            <v xml:space="preserve">(Nov: ), </v>
          </cell>
          <cell r="U274">
            <v>44565</v>
          </cell>
          <cell r="V274" t="str">
            <v>na</v>
          </cell>
          <cell r="W274" t="str">
            <v>YES</v>
          </cell>
        </row>
        <row r="275">
          <cell r="C275" t="str">
            <v>CAP_TAME_042</v>
          </cell>
          <cell r="D275" t="str">
            <v>n/a</v>
          </cell>
          <cell r="E275">
            <v>399504.14500000002</v>
          </cell>
          <cell r="F275">
            <v>395774.00900000002</v>
          </cell>
          <cell r="G275">
            <v>2.5</v>
          </cell>
          <cell r="H275">
            <v>1.7</v>
          </cell>
          <cell r="I275" t="str">
            <v>A57 Mottram Moor</v>
          </cell>
          <cell r="J275" t="str">
            <v>Tameside</v>
          </cell>
          <cell r="K275" t="str">
            <v>Triplicate</v>
          </cell>
          <cell r="L275" t="str">
            <v>No</v>
          </cell>
          <cell r="M275">
            <v>100.03006088280063</v>
          </cell>
          <cell r="N275">
            <v>100.03006088280063</v>
          </cell>
          <cell r="O275">
            <v>-3.0060882800626132E-2</v>
          </cell>
          <cell r="P275">
            <v>100</v>
          </cell>
          <cell r="Q275">
            <v>51.078030303030296</v>
          </cell>
          <cell r="R275">
            <v>41.868972222222226</v>
          </cell>
          <cell r="S275">
            <v>43.911361111111113</v>
          </cell>
          <cell r="T275" t="str">
            <v xml:space="preserve">(Mar:1 of 3 Missing), (Nov: ), </v>
          </cell>
          <cell r="U275">
            <v>44565</v>
          </cell>
          <cell r="V275" t="str">
            <v>na</v>
          </cell>
          <cell r="W275" t="str">
            <v>NO (near dense hedge (private dwelling))</v>
          </cell>
        </row>
        <row r="276">
          <cell r="C276" t="str">
            <v>CAP_TAME_043</v>
          </cell>
          <cell r="D276" t="str">
            <v>n/a</v>
          </cell>
          <cell r="E276">
            <v>399718.54491599998</v>
          </cell>
          <cell r="F276">
            <v>395806.31895099999</v>
          </cell>
          <cell r="G276">
            <v>3.6</v>
          </cell>
          <cell r="H276">
            <v>1.9</v>
          </cell>
          <cell r="I276" t="str">
            <v>A57 Mottram Moor</v>
          </cell>
          <cell r="J276" t="str">
            <v>Tameside</v>
          </cell>
          <cell r="K276" t="str">
            <v>Triplicate</v>
          </cell>
          <cell r="L276" t="str">
            <v>Yes</v>
          </cell>
          <cell r="M276">
            <v>92.049847792998477</v>
          </cell>
          <cell r="N276">
            <v>92.049847792998477</v>
          </cell>
          <cell r="O276">
            <v>-8.7165144596651345</v>
          </cell>
          <cell r="P276">
            <v>83.333333333333343</v>
          </cell>
          <cell r="Q276">
            <v>47.656666666666666</v>
          </cell>
          <cell r="R276">
            <v>39.078466666666671</v>
          </cell>
          <cell r="S276">
            <v>40.984733333333338</v>
          </cell>
          <cell r="T276" t="str">
            <v xml:space="preserve">(Jul:3 of 3 Missing, )(Aug:Exposed for 2 months (inaccessible in August)), (Nov: ), (Dec:3 of 3 Missing ), </v>
          </cell>
          <cell r="U276">
            <v>44565</v>
          </cell>
          <cell r="V276" t="str">
            <v>na</v>
          </cell>
          <cell r="W276" t="str">
            <v>YES</v>
          </cell>
        </row>
        <row r="277">
          <cell r="C277" t="str">
            <v>CAP_TAME_046</v>
          </cell>
          <cell r="D277" t="str">
            <v>n/a</v>
          </cell>
          <cell r="E277">
            <v>399943.48577999999</v>
          </cell>
          <cell r="F277">
            <v>395864.371216</v>
          </cell>
          <cell r="G277">
            <v>2.5</v>
          </cell>
          <cell r="H277">
            <v>1.7</v>
          </cell>
          <cell r="I277" t="str">
            <v>A57 Mottram Moor</v>
          </cell>
          <cell r="J277" t="str">
            <v>Tameside</v>
          </cell>
          <cell r="K277" t="str">
            <v>Triplicate</v>
          </cell>
          <cell r="L277" t="str">
            <v>No</v>
          </cell>
          <cell r="M277">
            <v>92.633181126331806</v>
          </cell>
          <cell r="N277">
            <v>92.633181126331806</v>
          </cell>
          <cell r="O277">
            <v>-0.96651445966514871</v>
          </cell>
          <cell r="P277">
            <v>91.666666666666657</v>
          </cell>
          <cell r="Q277">
            <v>47.79515151515151</v>
          </cell>
          <cell r="R277">
            <v>39.398515151515149</v>
          </cell>
          <cell r="S277">
            <v>41.320393939393938</v>
          </cell>
          <cell r="T277" t="str">
            <v xml:space="preserve">(Jun:1 of 3 Missing ), (Sep:3 of 3 Missing ), </v>
          </cell>
          <cell r="U277">
            <v>44565</v>
          </cell>
          <cell r="V277" t="str">
            <v>na</v>
          </cell>
          <cell r="W277" t="str">
            <v>YES</v>
          </cell>
        </row>
        <row r="278">
          <cell r="C278" t="str">
            <v>CAP_TAME_047</v>
          </cell>
          <cell r="D278" t="str">
            <v>n/a</v>
          </cell>
          <cell r="E278">
            <v>400019.13229199999</v>
          </cell>
          <cell r="F278">
            <v>395908.65604099998</v>
          </cell>
          <cell r="G278">
            <v>2.5</v>
          </cell>
          <cell r="H278">
            <v>1.6</v>
          </cell>
          <cell r="I278" t="str">
            <v>A57 Mottram Moor</v>
          </cell>
          <cell r="J278" t="str">
            <v>Tameside</v>
          </cell>
          <cell r="K278" t="str">
            <v>Triplicate</v>
          </cell>
          <cell r="L278" t="str">
            <v>No</v>
          </cell>
          <cell r="M278">
            <v>34.826293759512943</v>
          </cell>
          <cell r="N278">
            <v>34.826293759512943</v>
          </cell>
          <cell r="O278">
            <v>-1.4929604261796143</v>
          </cell>
          <cell r="P278">
            <v>33.333333333333329</v>
          </cell>
          <cell r="Q278">
            <v>35.24722222222222</v>
          </cell>
          <cell r="R278">
            <v>25.98545028656071</v>
          </cell>
          <cell r="S278">
            <v>27.253033227368551</v>
          </cell>
          <cell r="T278" t="str">
            <v xml:space="preserve">(Jan:3 of 3 Missing), (Feb:3 of 3 Missing), (Mar:3 of 3 Missing), (Apr:3 of 3 Missing), (May:3 of 3 Missing ), (Jun:3 of 3 Missing ), (Jul:3 of 3 Missing , )(Sep:3 of 3 Missing ), (Oct:1 of 3 Missing ), (Nov: ), </v>
          </cell>
          <cell r="U278">
            <v>44565</v>
          </cell>
          <cell r="V278" t="str">
            <v>na</v>
          </cell>
          <cell r="W278" t="str">
            <v>YES</v>
          </cell>
        </row>
        <row r="279">
          <cell r="C279" t="str">
            <v>CAP_TAME_048</v>
          </cell>
          <cell r="D279" t="str">
            <v>n/a</v>
          </cell>
          <cell r="E279">
            <v>400032.47625100001</v>
          </cell>
          <cell r="F279">
            <v>395913.809373</v>
          </cell>
          <cell r="G279">
            <v>2.5</v>
          </cell>
          <cell r="H279">
            <v>2</v>
          </cell>
          <cell r="I279" t="str">
            <v>A57 Mottram Moor</v>
          </cell>
          <cell r="J279" t="str">
            <v>Tameside</v>
          </cell>
          <cell r="K279" t="str">
            <v>Triplicate</v>
          </cell>
          <cell r="L279" t="str">
            <v>No</v>
          </cell>
          <cell r="M279">
            <v>66.869672754946734</v>
          </cell>
          <cell r="N279">
            <v>66.869672754946734</v>
          </cell>
          <cell r="O279">
            <v>-8.5363394216133983</v>
          </cell>
          <cell r="P279">
            <v>58.333333333333336</v>
          </cell>
          <cell r="Q279">
            <v>33.616190476190475</v>
          </cell>
          <cell r="R279">
            <v>26.732221163955344</v>
          </cell>
          <cell r="S279">
            <v>28.036231952440971</v>
          </cell>
          <cell r="T279" t="str">
            <v xml:space="preserve">(Jan:3 of 3 Missing), (Feb:2 of 3 Missing), (Mar:3 of 3 Missing), (Apr:3 of 3 Missing), (May:3 of 3 Missing ), (Jun:3 of 3 Missing Can’t access site, set as missing but will hopefully be able to get them next month), (Jul:Exposed for 2 months, )(Dec:1 of 3 Missing ), </v>
          </cell>
          <cell r="U279">
            <v>44565</v>
          </cell>
          <cell r="V279" t="str">
            <v>na</v>
          </cell>
          <cell r="W279" t="str">
            <v>YES</v>
          </cell>
        </row>
        <row r="280">
          <cell r="C280" t="str">
            <v>CAP_TAME_049</v>
          </cell>
          <cell r="D280" t="str">
            <v>n/a</v>
          </cell>
          <cell r="E280">
            <v>400082.291042</v>
          </cell>
          <cell r="F280">
            <v>395933.20624799997</v>
          </cell>
          <cell r="G280">
            <v>2.5</v>
          </cell>
          <cell r="H280">
            <v>1.7</v>
          </cell>
          <cell r="I280" t="str">
            <v>A57 Mottram Moor</v>
          </cell>
          <cell r="J280" t="str">
            <v>Tameside</v>
          </cell>
          <cell r="K280" t="str">
            <v>Triplicate</v>
          </cell>
          <cell r="L280" t="str">
            <v>No</v>
          </cell>
          <cell r="M280">
            <v>33.136035007610346</v>
          </cell>
          <cell r="N280">
            <v>33.136035007610346</v>
          </cell>
          <cell r="O280">
            <v>0.19729832572298278</v>
          </cell>
          <cell r="P280">
            <v>33.333333333333329</v>
          </cell>
          <cell r="Q280">
            <v>42.033333333333331</v>
          </cell>
          <cell r="R280">
            <v>41.207366865064714</v>
          </cell>
          <cell r="S280">
            <v>43.217482321897144</v>
          </cell>
          <cell r="T280" t="str">
            <v xml:space="preserve">(Jan:3 of 3 Missing), (Feb:3 of 3 Missing), (Mar:3 of 3 Missing), (Apr:3 of 3 Missing), (May:3 of 3 Missing ), (Jun:3 of 3 Missing ), (Jul:1 of 3 Missing , )(Aug:2 of 3 Missing ), (Oct:1 of 3 Missing ), (Nov:3 of 3 Missing ), (Dec:3 of 3 Missing ), </v>
          </cell>
          <cell r="U280">
            <v>44565</v>
          </cell>
          <cell r="V280" t="str">
            <v>na</v>
          </cell>
          <cell r="W280" t="str">
            <v>YES</v>
          </cell>
        </row>
        <row r="281">
          <cell r="C281" t="str">
            <v>CAP_TAME_050</v>
          </cell>
          <cell r="D281" t="str">
            <v>n/a</v>
          </cell>
          <cell r="E281">
            <v>400368.63500100002</v>
          </cell>
          <cell r="F281">
            <v>396011.19566500001</v>
          </cell>
          <cell r="G281">
            <v>2.1</v>
          </cell>
          <cell r="H281">
            <v>2.5</v>
          </cell>
          <cell r="I281" t="str">
            <v>Market Street</v>
          </cell>
          <cell r="J281" t="str">
            <v>Tameside</v>
          </cell>
          <cell r="K281" t="str">
            <v>Triplicate</v>
          </cell>
          <cell r="L281" t="str">
            <v>No</v>
          </cell>
          <cell r="M281">
            <v>92.610730593607329</v>
          </cell>
          <cell r="N281">
            <v>92.610730593607315</v>
          </cell>
          <cell r="O281">
            <v>-0.94406392694065744</v>
          </cell>
          <cell r="P281">
            <v>91.666666666666657</v>
          </cell>
          <cell r="Q281">
            <v>48.166060606060604</v>
          </cell>
          <cell r="R281">
            <v>39.412181818181821</v>
          </cell>
          <cell r="S281">
            <v>41.334727272727278</v>
          </cell>
          <cell r="T281" t="str">
            <v xml:space="preserve">(May:1 of 3 Missing ), (Sep:3 of 3 Missing ), (Nov: ), </v>
          </cell>
          <cell r="U281">
            <v>44565</v>
          </cell>
          <cell r="V281" t="str">
            <v>na</v>
          </cell>
          <cell r="W281" t="str">
            <v>NO (at a 4-way junction, but historic MMLR monitoring site)</v>
          </cell>
        </row>
        <row r="282">
          <cell r="C282" t="str">
            <v>CAP_TAME_051</v>
          </cell>
          <cell r="D282" t="str">
            <v>n/a</v>
          </cell>
          <cell r="E282">
            <v>400390.17979000002</v>
          </cell>
          <cell r="F282">
            <v>396025.09273099998</v>
          </cell>
          <cell r="G282">
            <v>2.2000000000000002</v>
          </cell>
          <cell r="H282">
            <v>2</v>
          </cell>
          <cell r="I282" t="str">
            <v>Market Street</v>
          </cell>
          <cell r="J282" t="str">
            <v>Tameside</v>
          </cell>
          <cell r="K282" t="str">
            <v>Triplicate</v>
          </cell>
          <cell r="L282" t="str">
            <v>No</v>
          </cell>
          <cell r="M282">
            <v>92.609969558599687</v>
          </cell>
          <cell r="N282">
            <v>92.609969558599687</v>
          </cell>
          <cell r="O282">
            <v>-0.94330289193302974</v>
          </cell>
          <cell r="P282">
            <v>91.666666666666657</v>
          </cell>
          <cell r="Q282">
            <v>50.721212121212119</v>
          </cell>
          <cell r="R282">
            <v>41.591393939393932</v>
          </cell>
          <cell r="S282">
            <v>43.62024242424242</v>
          </cell>
          <cell r="T282" t="str">
            <v xml:space="preserve">(Sep:3 of 3 Missing ), (Nov: ), </v>
          </cell>
          <cell r="U282">
            <v>44565</v>
          </cell>
          <cell r="V282" t="str">
            <v>na</v>
          </cell>
          <cell r="W282" t="str">
            <v>YES</v>
          </cell>
        </row>
        <row r="283">
          <cell r="C283" t="str">
            <v>CAP_TAME_052</v>
          </cell>
          <cell r="D283" t="str">
            <v>n/a</v>
          </cell>
          <cell r="E283">
            <v>400370.313754</v>
          </cell>
          <cell r="F283">
            <v>396028.85369600001</v>
          </cell>
          <cell r="G283">
            <v>2.2000000000000002</v>
          </cell>
          <cell r="H283">
            <v>2.2999999999999998</v>
          </cell>
          <cell r="I283" t="str">
            <v>Market Street</v>
          </cell>
          <cell r="J283" t="str">
            <v>Tameside</v>
          </cell>
          <cell r="K283" t="str">
            <v>Triplicate</v>
          </cell>
          <cell r="L283" t="str">
            <v>No</v>
          </cell>
          <cell r="M283">
            <v>58.630136986301373</v>
          </cell>
          <cell r="N283">
            <v>58.630136986301373</v>
          </cell>
          <cell r="O283">
            <v>-0.29680365296803757</v>
          </cell>
          <cell r="P283">
            <v>58.333333333333336</v>
          </cell>
          <cell r="Q283">
            <v>33.104761904761901</v>
          </cell>
          <cell r="R283">
            <v>28.18174156745054</v>
          </cell>
          <cell r="S283">
            <v>29.556460668301785</v>
          </cell>
          <cell r="T283" t="str">
            <v xml:space="preserve">(Jan:3 of 3 Missing), (Feb:3 of 3 Missing), (Mar:3 of 3 Missing), (Apr:1 of 3 Missing), (Aug:3 of 3 Missing ), (Sep:3 of 3 Missing ), (Nov: ), </v>
          </cell>
          <cell r="U283">
            <v>44565</v>
          </cell>
          <cell r="V283" t="str">
            <v>na</v>
          </cell>
          <cell r="W283" t="str">
            <v>NO (20m to junction stopline)</v>
          </cell>
        </row>
        <row r="284">
          <cell r="C284" t="str">
            <v>CAP_TAME_053</v>
          </cell>
          <cell r="D284" t="str">
            <v>n/a</v>
          </cell>
          <cell r="E284">
            <v>400491.41010500002</v>
          </cell>
          <cell r="F284">
            <v>396117.61635299999</v>
          </cell>
          <cell r="G284">
            <v>2.2000000000000002</v>
          </cell>
          <cell r="H284">
            <v>1.8</v>
          </cell>
          <cell r="I284" t="str">
            <v>Market Street</v>
          </cell>
          <cell r="J284" t="str">
            <v>Tameside</v>
          </cell>
          <cell r="K284" t="str">
            <v>Triplicate</v>
          </cell>
          <cell r="L284" t="str">
            <v>No</v>
          </cell>
          <cell r="M284">
            <v>74.277968036529685</v>
          </cell>
          <cell r="N284">
            <v>74.277968036529685</v>
          </cell>
          <cell r="O284">
            <v>0.72203196347031451</v>
          </cell>
          <cell r="P284">
            <v>75</v>
          </cell>
          <cell r="Q284">
            <v>38.788888888888891</v>
          </cell>
          <cell r="R284">
            <v>31.442444444444448</v>
          </cell>
          <cell r="S284">
            <v>32.976222222222226</v>
          </cell>
          <cell r="T284" t="str">
            <v xml:space="preserve">(Jul:3 of 3 Missing , )(Aug:3 of 3 Missing ), (Oct:3 of 3 Missing ), (Nov: ), (Dec:2 of 3 Missing ), </v>
          </cell>
          <cell r="U284">
            <v>44565</v>
          </cell>
          <cell r="V284" t="str">
            <v>na</v>
          </cell>
          <cell r="W284" t="str">
            <v>YES</v>
          </cell>
        </row>
        <row r="285">
          <cell r="C285" t="str">
            <v>CAP_TAME_054</v>
          </cell>
          <cell r="D285" t="str">
            <v>n/a</v>
          </cell>
          <cell r="E285">
            <v>400530.79942400003</v>
          </cell>
          <cell r="F285">
            <v>396167.335662</v>
          </cell>
          <cell r="G285">
            <v>2.5</v>
          </cell>
          <cell r="H285">
            <v>1.8</v>
          </cell>
          <cell r="I285" t="str">
            <v>A628</v>
          </cell>
          <cell r="J285" t="str">
            <v>Tameside</v>
          </cell>
          <cell r="K285" t="str">
            <v>Triplicate</v>
          </cell>
          <cell r="L285" t="str">
            <v>No</v>
          </cell>
          <cell r="M285">
            <v>92.051940639269404</v>
          </cell>
          <cell r="N285">
            <v>92.051940639269404</v>
          </cell>
          <cell r="O285">
            <v>-0.38527397260274654</v>
          </cell>
          <cell r="P285">
            <v>91.666666666666657</v>
          </cell>
          <cell r="Q285">
            <v>27.733670033670034</v>
          </cell>
          <cell r="R285">
            <v>22.737606060606058</v>
          </cell>
          <cell r="S285">
            <v>23.846757575757575</v>
          </cell>
          <cell r="T285" t="str">
            <v xml:space="preserve">(Mar:1 of 3 Missing), (Sep:1 of 3 Missing ), (Nov: ), (Dec:3 of 3 Missing ), </v>
          </cell>
          <cell r="U285">
            <v>44565</v>
          </cell>
          <cell r="V285" t="str">
            <v>na</v>
          </cell>
          <cell r="W285" t="str">
            <v>YES</v>
          </cell>
        </row>
        <row r="286">
          <cell r="C286" t="str">
            <v>CAP_TAME_055</v>
          </cell>
          <cell r="D286" t="str">
            <v>n/a</v>
          </cell>
          <cell r="E286">
            <v>400618.991629</v>
          </cell>
          <cell r="F286">
            <v>396211.431706</v>
          </cell>
          <cell r="G286">
            <v>2.5</v>
          </cell>
          <cell r="H286">
            <v>4.5</v>
          </cell>
          <cell r="I286" t="str">
            <v>A628</v>
          </cell>
          <cell r="J286" t="str">
            <v>Tameside</v>
          </cell>
          <cell r="K286" t="str">
            <v>Triplicate</v>
          </cell>
          <cell r="L286" t="str">
            <v>No</v>
          </cell>
          <cell r="M286">
            <v>73.446727549467283</v>
          </cell>
          <cell r="N286">
            <v>73.446727549467283</v>
          </cell>
          <cell r="O286">
            <v>1.5532724505327167</v>
          </cell>
          <cell r="P286">
            <v>75</v>
          </cell>
          <cell r="Q286">
            <v>26.598148148148152</v>
          </cell>
          <cell r="R286">
            <v>21.564481481481479</v>
          </cell>
          <cell r="S286">
            <v>22.616407407407408</v>
          </cell>
          <cell r="T286" t="str">
            <v xml:space="preserve">(Mar:3 of 3 Missing), (Apr:1 of 3 Missing), (Jun:1 of 3 Missing ), (Aug:1 of 3 Missing ), (Sep:1 of 3 Missing ), (Oct:3 of 3 Missing ), (Nov:3 of 3 Missing ), (Dec:1 of 3 Missing ), </v>
          </cell>
          <cell r="U286">
            <v>44565</v>
          </cell>
          <cell r="V286" t="str">
            <v>na</v>
          </cell>
          <cell r="W286" t="str">
            <v>YES</v>
          </cell>
        </row>
        <row r="287">
          <cell r="C287" t="str">
            <v>CAP_TAME_056</v>
          </cell>
          <cell r="D287" t="str">
            <v>n/a</v>
          </cell>
          <cell r="E287">
            <v>400682.15875</v>
          </cell>
          <cell r="F287">
            <v>396289.76187500003</v>
          </cell>
          <cell r="G287">
            <v>2.5</v>
          </cell>
          <cell r="H287">
            <v>2.2000000000000002</v>
          </cell>
          <cell r="I287" t="str">
            <v>A628</v>
          </cell>
          <cell r="J287" t="str">
            <v>Tameside</v>
          </cell>
          <cell r="K287" t="str">
            <v>Triplicate</v>
          </cell>
          <cell r="L287" t="str">
            <v>No</v>
          </cell>
          <cell r="M287">
            <v>92.075722983257208</v>
          </cell>
          <cell r="N287">
            <v>92.075722983257208</v>
          </cell>
          <cell r="O287">
            <v>-0.40905631659055075</v>
          </cell>
          <cell r="P287">
            <v>91.666666666666657</v>
          </cell>
          <cell r="Q287">
            <v>38.044393939393935</v>
          </cell>
          <cell r="R287">
            <v>31.155030303030301</v>
          </cell>
          <cell r="S287">
            <v>32.674787878787875</v>
          </cell>
          <cell r="T287" t="str">
            <v xml:space="preserve">(Apr:3 of 3 Missing), (Jun:1 of 3 Missing ), (Jul:, )(Aug:1 of 3 Missing ), (Sep:1 of 3 Missing ), (Nov:Exposed for 2 months), </v>
          </cell>
          <cell r="U287">
            <v>44565</v>
          </cell>
          <cell r="V287" t="str">
            <v>na</v>
          </cell>
          <cell r="W287" t="str">
            <v>YES</v>
          </cell>
        </row>
        <row r="288">
          <cell r="C288" t="str">
            <v>CAP_TAME_057</v>
          </cell>
          <cell r="D288" t="str">
            <v>n/a</v>
          </cell>
          <cell r="E288">
            <v>400424.763928</v>
          </cell>
          <cell r="F288">
            <v>395964.30474699999</v>
          </cell>
          <cell r="G288">
            <v>2.5</v>
          </cell>
          <cell r="H288">
            <v>2</v>
          </cell>
          <cell r="I288" t="str">
            <v>Wooley Lane</v>
          </cell>
          <cell r="J288" t="str">
            <v>Tameside</v>
          </cell>
          <cell r="K288" t="str">
            <v>Triplicate</v>
          </cell>
          <cell r="L288" t="str">
            <v>No</v>
          </cell>
          <cell r="M288">
            <v>90.970319634703216</v>
          </cell>
          <cell r="N288">
            <v>90.970319634703202</v>
          </cell>
          <cell r="O288">
            <v>0.69634703196345527</v>
          </cell>
          <cell r="P288">
            <v>91.666666666666657</v>
          </cell>
          <cell r="Q288">
            <v>46.09</v>
          </cell>
          <cell r="R288">
            <v>37.605696969696972</v>
          </cell>
          <cell r="S288">
            <v>39.44012121212122</v>
          </cell>
          <cell r="T288" t="str">
            <v xml:space="preserve">(Mar:3 of 3 Missing), (Nov: ), (Dec:2 of 3 Missing ), </v>
          </cell>
          <cell r="U288">
            <v>44565</v>
          </cell>
          <cell r="V288" t="str">
            <v>na</v>
          </cell>
          <cell r="W288" t="str">
            <v>YES</v>
          </cell>
        </row>
        <row r="289">
          <cell r="C289" t="str">
            <v>CAP_TAME_058</v>
          </cell>
          <cell r="D289" t="str">
            <v>n/a</v>
          </cell>
          <cell r="E289">
            <v>400493.95250199997</v>
          </cell>
          <cell r="F289">
            <v>395917.126873</v>
          </cell>
          <cell r="G289">
            <v>2.5</v>
          </cell>
          <cell r="H289">
            <v>1.8</v>
          </cell>
          <cell r="I289" t="str">
            <v>Wooley Lane</v>
          </cell>
          <cell r="J289" t="str">
            <v>Tameside</v>
          </cell>
          <cell r="K289" t="str">
            <v>Triplicate</v>
          </cell>
          <cell r="L289" t="str">
            <v>No</v>
          </cell>
          <cell r="M289">
            <v>90.971270928462715</v>
          </cell>
          <cell r="N289">
            <v>90.971270928462701</v>
          </cell>
          <cell r="O289">
            <v>0.69539573820395617</v>
          </cell>
          <cell r="P289">
            <v>91.666666666666657</v>
          </cell>
          <cell r="Q289">
            <v>36.806060606060605</v>
          </cell>
          <cell r="R289">
            <v>30.156121212121214</v>
          </cell>
          <cell r="S289">
            <v>31.627151515151517</v>
          </cell>
          <cell r="T289" t="str">
            <v xml:space="preserve">(Mar:3 of 3 Missing), (Oct:1 of 3 Missing ), (Nov: ), </v>
          </cell>
          <cell r="U289">
            <v>44565</v>
          </cell>
          <cell r="V289" t="str">
            <v>na</v>
          </cell>
          <cell r="W289" t="str">
            <v>YES</v>
          </cell>
        </row>
        <row r="290">
          <cell r="C290" t="str">
            <v>CAP_TAME_059</v>
          </cell>
          <cell r="D290" t="str">
            <v>n/a</v>
          </cell>
          <cell r="E290">
            <v>400745.15887699998</v>
          </cell>
          <cell r="F290">
            <v>395787.740835</v>
          </cell>
          <cell r="G290">
            <v>2.5</v>
          </cell>
          <cell r="H290">
            <v>1.6</v>
          </cell>
          <cell r="I290" t="str">
            <v>Wooley Lane</v>
          </cell>
          <cell r="J290" t="str">
            <v>Tameside</v>
          </cell>
          <cell r="K290" t="str">
            <v>Triplicate</v>
          </cell>
          <cell r="L290" t="str">
            <v>No</v>
          </cell>
          <cell r="M290">
            <v>90.694254185692515</v>
          </cell>
          <cell r="N290">
            <v>90.694254185692529</v>
          </cell>
          <cell r="O290">
            <v>0.97241248097412836</v>
          </cell>
          <cell r="P290">
            <v>91.666666666666657</v>
          </cell>
          <cell r="Q290">
            <v>23.118181818181821</v>
          </cell>
          <cell r="R290">
            <v>18.956909090909093</v>
          </cell>
          <cell r="S290">
            <v>19.881636363636364</v>
          </cell>
          <cell r="T290" t="str">
            <v xml:space="preserve">(Nov:3 of 3 Missing ), </v>
          </cell>
          <cell r="U290">
            <v>44565</v>
          </cell>
          <cell r="V290" t="str">
            <v>na</v>
          </cell>
          <cell r="W290" t="str">
            <v>YES</v>
          </cell>
        </row>
        <row r="291">
          <cell r="C291" t="str">
            <v>CAP_TRAF_006</v>
          </cell>
          <cell r="D291" t="str">
            <v>TRF-A3</v>
          </cell>
          <cell r="E291">
            <v>378838.91</v>
          </cell>
          <cell r="F291">
            <v>392639.11</v>
          </cell>
          <cell r="G291">
            <v>1.9</v>
          </cell>
          <cell r="H291" t="str">
            <v>2.8 </v>
          </cell>
          <cell r="I291" t="str">
            <v>A56 (Cross Street)</v>
          </cell>
          <cell r="J291" t="str">
            <v>Trafford</v>
          </cell>
          <cell r="K291" t="str">
            <v>Single</v>
          </cell>
          <cell r="L291" t="str">
            <v>No</v>
          </cell>
          <cell r="M291">
            <v>99.998477929984787</v>
          </cell>
          <cell r="N291">
            <v>99.998477929984787</v>
          </cell>
          <cell r="O291">
            <v>1.522070015212762E-3</v>
          </cell>
          <cell r="P291">
            <v>100</v>
          </cell>
          <cell r="Q291">
            <v>34.816666666666663</v>
          </cell>
          <cell r="R291">
            <v>28.549666666666667</v>
          </cell>
          <cell r="S291">
            <v>29.942333333333337</v>
          </cell>
          <cell r="T291" t="str">
            <v/>
          </cell>
          <cell r="U291">
            <v>43617</v>
          </cell>
          <cell r="V291" t="str">
            <v>na</v>
          </cell>
          <cell r="W291" t="str">
            <v>YES</v>
          </cell>
        </row>
        <row r="292">
          <cell r="C292" t="str">
            <v>CAP_TRAF_007</v>
          </cell>
          <cell r="D292" t="str">
            <v>TRF-C1</v>
          </cell>
          <cell r="E292">
            <v>376840.82</v>
          </cell>
          <cell r="F292">
            <v>397071.93</v>
          </cell>
          <cell r="G292">
            <v>2</v>
          </cell>
          <cell r="H292" t="str">
            <v>3.5 </v>
          </cell>
          <cell r="I292" t="str">
            <v>B5214 (Trafford Boulevard)</v>
          </cell>
          <cell r="J292" t="str">
            <v>Trafford</v>
          </cell>
          <cell r="K292" t="str">
            <v>Single</v>
          </cell>
          <cell r="L292" t="str">
            <v>No</v>
          </cell>
          <cell r="M292">
            <v>83.816210045662103</v>
          </cell>
          <cell r="N292">
            <v>83.816210045662103</v>
          </cell>
          <cell r="O292">
            <v>-0.4828767123287605</v>
          </cell>
          <cell r="P292">
            <v>83.333333333333343</v>
          </cell>
          <cell r="Q292">
            <v>35.11</v>
          </cell>
          <cell r="R292">
            <v>28.790199999999999</v>
          </cell>
          <cell r="S292">
            <v>30.194599999999998</v>
          </cell>
          <cell r="T292" t="str">
            <v xml:space="preserve">(Sep:1 of 1 Missing ), (Oct:1 of 1 Missing ), </v>
          </cell>
          <cell r="U292">
            <v>43633</v>
          </cell>
          <cell r="V292" t="str">
            <v>na</v>
          </cell>
          <cell r="W292" t="str">
            <v>YES</v>
          </cell>
        </row>
        <row r="293">
          <cell r="C293" t="str">
            <v>CAP_TRAF_010</v>
          </cell>
          <cell r="D293" t="str">
            <v>TRF 2 (A)</v>
          </cell>
          <cell r="E293">
            <v>379413.94</v>
          </cell>
          <cell r="F293">
            <v>394015.55</v>
          </cell>
          <cell r="G293">
            <v>2.5</v>
          </cell>
          <cell r="H293">
            <v>7.3</v>
          </cell>
          <cell r="I293" t="str">
            <v>A56 (Chester Road)</v>
          </cell>
          <cell r="J293" t="str">
            <v>Trafford</v>
          </cell>
          <cell r="K293" t="str">
            <v>Triplicate</v>
          </cell>
          <cell r="L293" t="str">
            <v>Yes</v>
          </cell>
          <cell r="M293">
            <v>99.993911719939135</v>
          </cell>
          <cell r="N293">
            <v>99.993911719939121</v>
          </cell>
          <cell r="O293">
            <v>6.0882800608794696E-3</v>
          </cell>
          <cell r="P293">
            <v>100</v>
          </cell>
          <cell r="Q293">
            <v>25.172222222222217</v>
          </cell>
          <cell r="R293">
            <v>20.641222222222218</v>
          </cell>
          <cell r="S293">
            <v>21.648111111111106</v>
          </cell>
          <cell r="T293" t="str">
            <v/>
          </cell>
          <cell r="U293">
            <v>43112</v>
          </cell>
          <cell r="V293" t="str">
            <v>na</v>
          </cell>
          <cell r="W293" t="str">
            <v>YES</v>
          </cell>
        </row>
        <row r="294">
          <cell r="C294" t="str">
            <v>CAP_TRAF_013</v>
          </cell>
          <cell r="D294" t="str">
            <v>TRF 1-3</v>
          </cell>
          <cell r="E294">
            <v>379209.04</v>
          </cell>
          <cell r="F294">
            <v>393466.55</v>
          </cell>
          <cell r="G294">
            <v>2</v>
          </cell>
          <cell r="H294">
            <v>1.7</v>
          </cell>
          <cell r="I294" t="str">
            <v>A56 (Chester Road)</v>
          </cell>
          <cell r="J294" t="str">
            <v>Trafford</v>
          </cell>
          <cell r="K294" t="str">
            <v>Single</v>
          </cell>
          <cell r="L294" t="str">
            <v>No</v>
          </cell>
          <cell r="M294">
            <v>99.99467275494672</v>
          </cell>
          <cell r="N294">
            <v>99.99467275494672</v>
          </cell>
          <cell r="O294">
            <v>5.327245053280194E-3</v>
          </cell>
          <cell r="P294">
            <v>100</v>
          </cell>
          <cell r="Q294">
            <v>43.866666666666667</v>
          </cell>
          <cell r="R294">
            <v>35.970666666666666</v>
          </cell>
          <cell r="S294">
            <v>37.725333333333332</v>
          </cell>
          <cell r="T294" t="str">
            <v/>
          </cell>
          <cell r="U294">
            <v>43112</v>
          </cell>
          <cell r="V294" t="str">
            <v>na</v>
          </cell>
          <cell r="W294" t="str">
            <v>NO (close to busy junction)</v>
          </cell>
        </row>
        <row r="295">
          <cell r="C295" t="str">
            <v>CAP_TRAF_018</v>
          </cell>
          <cell r="D295" t="str">
            <v>n/a</v>
          </cell>
          <cell r="E295">
            <v>377635.8077</v>
          </cell>
          <cell r="F295">
            <v>395429.25880000001</v>
          </cell>
          <cell r="G295">
            <v>2.4</v>
          </cell>
          <cell r="H295">
            <v>1.8</v>
          </cell>
          <cell r="I295" t="str">
            <v>Moss Vale Rd</v>
          </cell>
          <cell r="J295" t="str">
            <v>Trafford</v>
          </cell>
          <cell r="K295" t="str">
            <v>Triplicate</v>
          </cell>
          <cell r="L295" t="str">
            <v>No</v>
          </cell>
          <cell r="M295">
            <v>99.717085235920834</v>
          </cell>
          <cell r="N295">
            <v>99.717085235920848</v>
          </cell>
          <cell r="O295">
            <v>-74.717085235920848</v>
          </cell>
          <cell r="P295">
            <v>25</v>
          </cell>
          <cell r="Q295">
            <v>33.222222222222221</v>
          </cell>
          <cell r="R295">
            <v>27.242222222222221</v>
          </cell>
          <cell r="S295">
            <v>28.571111111111112</v>
          </cell>
          <cell r="T295" t="str">
            <v xml:space="preserve">(May: Tubes WITHOUT red tape are ours), </v>
          </cell>
          <cell r="U295">
            <v>44470</v>
          </cell>
          <cell r="V295" t="str">
            <v>na</v>
          </cell>
          <cell r="W295" t="str">
            <v>YES</v>
          </cell>
        </row>
        <row r="296">
          <cell r="C296" t="str">
            <v>CAP_TRAF_022</v>
          </cell>
          <cell r="D296" t="str">
            <v>n/a</v>
          </cell>
          <cell r="E296">
            <v>380673.7499</v>
          </cell>
          <cell r="F296">
            <v>395834.26289999997</v>
          </cell>
          <cell r="G296">
            <v>2.1</v>
          </cell>
          <cell r="H296">
            <v>2.6</v>
          </cell>
          <cell r="I296" t="str">
            <v>A56</v>
          </cell>
          <cell r="J296" t="str">
            <v>Trafford</v>
          </cell>
          <cell r="K296" t="str">
            <v>Triplicate</v>
          </cell>
          <cell r="L296" t="str">
            <v>No</v>
          </cell>
          <cell r="M296">
            <v>84.097792998477928</v>
          </cell>
          <cell r="N296">
            <v>84.097792998477928</v>
          </cell>
          <cell r="O296">
            <v>-0.76445966514458519</v>
          </cell>
          <cell r="P296">
            <v>83.333333333333343</v>
          </cell>
          <cell r="Q296">
            <v>39.026203703703708</v>
          </cell>
          <cell r="R296">
            <v>32.43236666666666</v>
          </cell>
          <cell r="S296">
            <v>34.014433333333329</v>
          </cell>
          <cell r="T296" t="str">
            <v xml:space="preserve">(Jan:3 of 3 Missing), (Feb:3 of 3 Missing), (Apr:1 of 3 Missing), (Nov:2 of 3 Missing), </v>
          </cell>
          <cell r="U296">
            <v>44470</v>
          </cell>
          <cell r="V296" t="str">
            <v>na</v>
          </cell>
          <cell r="W296" t="str">
            <v>YES</v>
          </cell>
        </row>
        <row r="297">
          <cell r="C297" t="str">
            <v>CAP_WIGA_002</v>
          </cell>
          <cell r="D297" t="str">
            <v>WIG-B2</v>
          </cell>
          <cell r="E297">
            <v>358460.23</v>
          </cell>
          <cell r="F297">
            <v>405344.41</v>
          </cell>
          <cell r="G297">
            <v>2</v>
          </cell>
          <cell r="H297" t="str">
            <v>1.9 </v>
          </cell>
          <cell r="I297" t="str">
            <v>A577 (Darlington Street)</v>
          </cell>
          <cell r="J297" t="str">
            <v>Wigan</v>
          </cell>
          <cell r="K297" t="str">
            <v>Single</v>
          </cell>
          <cell r="L297" t="str">
            <v>No</v>
          </cell>
          <cell r="M297">
            <v>100.27264079147638</v>
          </cell>
          <cell r="N297">
            <v>100.27264079147638</v>
          </cell>
          <cell r="O297">
            <v>-0.27264079147637688</v>
          </cell>
          <cell r="P297">
            <v>100</v>
          </cell>
          <cell r="Q297">
            <v>38.741666666666667</v>
          </cell>
          <cell r="R297">
            <v>31.768166666666659</v>
          </cell>
          <cell r="S297">
            <v>33.317833333333326</v>
          </cell>
          <cell r="T297" t="str">
            <v/>
          </cell>
          <cell r="U297">
            <v>43633</v>
          </cell>
          <cell r="V297" t="str">
            <v>na</v>
          </cell>
          <cell r="W297" t="str">
            <v>NO (close to busy junction and on LP close to building)</v>
          </cell>
        </row>
        <row r="298">
          <cell r="C298" t="str">
            <v>CAP_WIGA_003</v>
          </cell>
          <cell r="D298" t="str">
            <v>WIG-C1</v>
          </cell>
          <cell r="E298">
            <v>360470.47</v>
          </cell>
          <cell r="F298">
            <v>402401.31</v>
          </cell>
          <cell r="G298">
            <v>2</v>
          </cell>
          <cell r="H298">
            <v>2</v>
          </cell>
          <cell r="I298" t="str">
            <v>A573 (Warrington Road)</v>
          </cell>
          <cell r="J298" t="str">
            <v>Wigan</v>
          </cell>
          <cell r="K298" t="str">
            <v>Single</v>
          </cell>
          <cell r="L298" t="str">
            <v>No</v>
          </cell>
          <cell r="M298">
            <v>83.288622526636232</v>
          </cell>
          <cell r="N298">
            <v>83.288622526636232</v>
          </cell>
          <cell r="O298">
            <v>4.4710806697111138E-2</v>
          </cell>
          <cell r="P298">
            <v>83.333333333333343</v>
          </cell>
          <cell r="Q298">
            <v>34.9</v>
          </cell>
          <cell r="R298">
            <v>28.617999999999999</v>
          </cell>
          <cell r="S298">
            <v>30.013999999999999</v>
          </cell>
          <cell r="T298" t="str">
            <v xml:space="preserve">(May:1 of 1 Missing ), (Jun:1 of 1 Missing ), </v>
          </cell>
          <cell r="U298">
            <v>43633</v>
          </cell>
          <cell r="V298" t="str">
            <v>na</v>
          </cell>
          <cell r="W298" t="str">
            <v>NO (close to signalled junction)</v>
          </cell>
        </row>
        <row r="299">
          <cell r="C299" t="str">
            <v>CAP_WIGA_010</v>
          </cell>
          <cell r="D299" t="str">
            <v>n/a</v>
          </cell>
          <cell r="E299">
            <v>358133.01439999999</v>
          </cell>
          <cell r="F299">
            <v>405491.67849999998</v>
          </cell>
          <cell r="G299">
            <v>2</v>
          </cell>
          <cell r="H299">
            <v>1.9</v>
          </cell>
          <cell r="I299" t="str">
            <v>Wallgate</v>
          </cell>
          <cell r="J299" t="str">
            <v>Wigan</v>
          </cell>
          <cell r="K299" t="str">
            <v>Triplicate</v>
          </cell>
          <cell r="L299" t="str">
            <v>No</v>
          </cell>
          <cell r="M299">
            <v>91.238013698630155</v>
          </cell>
          <cell r="N299">
            <v>91.238013698630155</v>
          </cell>
          <cell r="O299">
            <v>0.4286529680365021</v>
          </cell>
          <cell r="P299">
            <v>91.666666666666657</v>
          </cell>
          <cell r="Q299">
            <v>54.778484848484851</v>
          </cell>
          <cell r="R299">
            <v>44.973272727272729</v>
          </cell>
          <cell r="S299">
            <v>47.167090909090916</v>
          </cell>
          <cell r="T299" t="str">
            <v xml:space="preserve">(Jun:3 of 3 Missing ), (Aug:1 of 3 Missing ), </v>
          </cell>
          <cell r="U299">
            <v>44470</v>
          </cell>
          <cell r="V299" t="str">
            <v>na</v>
          </cell>
          <cell r="W299" t="str">
            <v>YES</v>
          </cell>
        </row>
        <row r="300">
          <cell r="C300" t="str">
            <v>CAP_WIGA_015</v>
          </cell>
          <cell r="D300" t="str">
            <v>n/a</v>
          </cell>
          <cell r="E300">
            <v>358046.0784</v>
          </cell>
          <cell r="F300">
            <v>405935.8113</v>
          </cell>
          <cell r="G300">
            <v>2.2000000000000002</v>
          </cell>
          <cell r="H300">
            <v>2.4</v>
          </cell>
          <cell r="I300" t="str">
            <v>New Market St</v>
          </cell>
          <cell r="J300" t="str">
            <v>Wigan</v>
          </cell>
          <cell r="K300" t="str">
            <v>Triplicate</v>
          </cell>
          <cell r="L300" t="str">
            <v>No</v>
          </cell>
          <cell r="M300">
            <v>100.27568493150687</v>
          </cell>
          <cell r="N300">
            <v>100.27568493150687</v>
          </cell>
          <cell r="O300">
            <v>-0.27568493150687345</v>
          </cell>
          <cell r="P300">
            <v>100</v>
          </cell>
          <cell r="Q300">
            <v>35.341666666666661</v>
          </cell>
          <cell r="R300">
            <v>28.980166666666662</v>
          </cell>
          <cell r="S300">
            <v>30.39383333333333</v>
          </cell>
          <cell r="T300" t="str">
            <v/>
          </cell>
          <cell r="U300">
            <v>44470</v>
          </cell>
          <cell r="V300" t="str">
            <v>na</v>
          </cell>
          <cell r="W300" t="str">
            <v>YES</v>
          </cell>
        </row>
        <row r="301">
          <cell r="C301" t="str">
            <v>CAP_WIGA_016</v>
          </cell>
          <cell r="D301" t="str">
            <v>n/a</v>
          </cell>
          <cell r="E301">
            <v>358059.23759999999</v>
          </cell>
          <cell r="F301">
            <v>405924.34460000001</v>
          </cell>
          <cell r="G301">
            <v>2.2999999999999998</v>
          </cell>
          <cell r="H301">
            <v>1.4</v>
          </cell>
          <cell r="I301" t="str">
            <v>New Market St</v>
          </cell>
          <cell r="J301" t="str">
            <v>Wigan</v>
          </cell>
          <cell r="K301" t="str">
            <v>Triplicate</v>
          </cell>
          <cell r="L301" t="str">
            <v>No</v>
          </cell>
          <cell r="M301">
            <v>100.2737823439878</v>
          </cell>
          <cell r="N301">
            <v>100.2737823439878</v>
          </cell>
          <cell r="O301">
            <v>-0.27378234398780421</v>
          </cell>
          <cell r="P301">
            <v>100</v>
          </cell>
          <cell r="Q301">
            <v>36.220707070707071</v>
          </cell>
          <cell r="R301">
            <v>29.698805555555555</v>
          </cell>
          <cell r="S301">
            <v>31.147527777777778</v>
          </cell>
          <cell r="T301" t="str">
            <v/>
          </cell>
          <cell r="U301">
            <v>44470</v>
          </cell>
          <cell r="V301" t="str">
            <v>na</v>
          </cell>
          <cell r="W301" t="str">
            <v>YES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persons/person.xml><?xml version="1.0" encoding="utf-8"?>
<personList xmlns="http://schemas.microsoft.com/office/spreadsheetml/2018/threadedcomments" xmlns:x="http://schemas.openxmlformats.org/spreadsheetml/2006/main">
  <person displayName="Jake Holt" id="{3B51587E-535E-43FD-AF84-AA8BDF1B27F9}" userId="S::jake.holt@tfgm.com::fd7ea44a-f420-48df-8dab-30f2a44b373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S1" dT="2024-05-10T14:17:26.99" personId="{3B51587E-535E-43FD-AF84-AA8BDF1B27F9}" id="{100A3609-922A-42ED-ABE8-BF3A9AA48069}">
    <text>Bias &amp; Annualisation applied. Distance Correction not applied.</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5992-8E55-425C-AD5B-318FECEE43E1}">
  <dimension ref="A1:AA504"/>
  <sheetViews>
    <sheetView zoomScaleNormal="100" workbookViewId="0">
      <pane xSplit="2" ySplit="1" topLeftCell="M212" activePane="bottomRight" state="frozen"/>
      <selection pane="bottomRight" activeCell="Z43" sqref="Z43:Z215"/>
      <selection pane="bottomLeft" activeCell="A2" sqref="A2"/>
      <selection pane="topRight" activeCell="C1" sqref="C1"/>
    </sheetView>
  </sheetViews>
  <sheetFormatPr defaultRowHeight="14.45"/>
  <cols>
    <col min="1" max="1" width="12.5703125" bestFit="1" customWidth="1"/>
    <col min="2" max="2" width="19.5703125" bestFit="1" customWidth="1"/>
    <col min="3" max="3" width="11.28515625" bestFit="1" customWidth="1"/>
    <col min="4" max="4" width="39.85546875" bestFit="1" customWidth="1"/>
    <col min="5" max="5" width="10.85546875" bestFit="1" customWidth="1"/>
    <col min="6" max="6" width="9.28515625" bestFit="1" customWidth="1"/>
    <col min="7" max="8" width="9.42578125" bestFit="1" customWidth="1"/>
    <col min="9" max="9" width="13.42578125" bestFit="1" customWidth="1"/>
    <col min="10" max="10" width="14.140625" bestFit="1" customWidth="1"/>
    <col min="11" max="11" width="11" customWidth="1"/>
    <col min="12" max="12" width="32.5703125" style="141" bestFit="1" customWidth="1"/>
    <col min="13" max="13" width="101.5703125" style="141" customWidth="1"/>
    <col min="14" max="14" width="11.85546875" bestFit="1" customWidth="1"/>
    <col min="15" max="15" width="8.7109375" bestFit="1" customWidth="1"/>
    <col min="16" max="19" width="8" bestFit="1" customWidth="1"/>
    <col min="20" max="22" width="8.42578125" bestFit="1" customWidth="1"/>
    <col min="23" max="23" width="8" bestFit="1" customWidth="1"/>
    <col min="24" max="24" width="8.28515625" customWidth="1"/>
    <col min="25" max="25" width="8.42578125" bestFit="1" customWidth="1"/>
  </cols>
  <sheetData>
    <row r="1" spans="1:27" ht="72.599999999999994">
      <c r="A1" s="15" t="s">
        <v>0</v>
      </c>
      <c r="B1" s="15" t="s">
        <v>1</v>
      </c>
      <c r="C1" s="14" t="s">
        <v>2</v>
      </c>
      <c r="D1" s="38" t="s">
        <v>3</v>
      </c>
      <c r="E1" s="14" t="s">
        <v>4</v>
      </c>
      <c r="F1" s="14" t="s">
        <v>5</v>
      </c>
      <c r="G1" s="14" t="s">
        <v>6</v>
      </c>
      <c r="H1" s="14" t="s">
        <v>7</v>
      </c>
      <c r="I1" s="14" t="s">
        <v>8</v>
      </c>
      <c r="J1" s="14" t="s">
        <v>9</v>
      </c>
      <c r="K1" s="14" t="s">
        <v>10</v>
      </c>
      <c r="L1" s="15" t="s">
        <v>11</v>
      </c>
      <c r="M1" s="15" t="s">
        <v>12</v>
      </c>
      <c r="N1" s="15" t="s">
        <v>13</v>
      </c>
      <c r="O1" s="14" t="s">
        <v>14</v>
      </c>
      <c r="P1" s="16" t="s">
        <v>15</v>
      </c>
      <c r="Q1" s="16" t="s">
        <v>16</v>
      </c>
      <c r="R1" s="16" t="s">
        <v>17</v>
      </c>
      <c r="S1" s="16" t="s">
        <v>18</v>
      </c>
      <c r="T1" s="16" t="s">
        <v>19</v>
      </c>
      <c r="U1" s="16" t="s">
        <v>20</v>
      </c>
      <c r="V1" s="16" t="s">
        <v>21</v>
      </c>
      <c r="W1" s="16" t="s">
        <v>22</v>
      </c>
      <c r="X1" s="16" t="s">
        <v>23</v>
      </c>
      <c r="Y1" s="16" t="s">
        <v>24</v>
      </c>
      <c r="Z1" s="16" t="s">
        <v>25</v>
      </c>
      <c r="AA1" s="16" t="s">
        <v>26</v>
      </c>
    </row>
    <row r="2" spans="1:27">
      <c r="A2" s="91" t="s">
        <v>27</v>
      </c>
      <c r="B2" s="1" t="s">
        <v>28</v>
      </c>
      <c r="C2" s="139" t="s">
        <v>29</v>
      </c>
      <c r="D2" s="4" t="s">
        <v>30</v>
      </c>
      <c r="E2" s="4" t="s">
        <v>31</v>
      </c>
      <c r="F2" s="4" t="s">
        <v>32</v>
      </c>
      <c r="G2" s="5">
        <v>391481.82</v>
      </c>
      <c r="H2" s="5">
        <v>387637.79</v>
      </c>
      <c r="I2" s="1">
        <v>53.385505999999999</v>
      </c>
      <c r="J2" s="1">
        <v>-2.1295445000000002</v>
      </c>
      <c r="K2" s="5" t="s">
        <v>33</v>
      </c>
      <c r="L2" s="24">
        <v>5.2</v>
      </c>
      <c r="M2" s="140" t="s">
        <v>34</v>
      </c>
      <c r="N2" s="4" t="s">
        <v>35</v>
      </c>
      <c r="O2" s="23">
        <v>2.6</v>
      </c>
      <c r="P2" s="153" t="s">
        <v>36</v>
      </c>
      <c r="Q2" s="86" t="s">
        <v>36</v>
      </c>
      <c r="R2" s="2" t="s">
        <v>36</v>
      </c>
      <c r="S2" s="87" t="s">
        <v>36</v>
      </c>
      <c r="T2" s="2" t="s">
        <v>36</v>
      </c>
      <c r="U2" s="88" t="s">
        <v>36</v>
      </c>
      <c r="V2" s="89" t="s">
        <v>36</v>
      </c>
      <c r="W2" s="90" t="s">
        <v>36</v>
      </c>
      <c r="X2" s="79">
        <v>19.008181818181818</v>
      </c>
      <c r="Y2" s="90">
        <v>0.92054794520547945</v>
      </c>
      <c r="Z2" s="79">
        <f>VLOOKUP($B2,[1]Summary!$C$4:$S$301,17,0)</f>
        <v>17.188272727272725</v>
      </c>
      <c r="AA2" s="90">
        <f>VLOOKUP($B2,[1]Summary!$C$4:$S$301,14,0)/100</f>
        <v>0.91666666666666652</v>
      </c>
    </row>
    <row r="3" spans="1:27">
      <c r="A3" s="91" t="s">
        <v>37</v>
      </c>
      <c r="B3" s="91" t="s">
        <v>38</v>
      </c>
      <c r="C3" s="4" t="s">
        <v>39</v>
      </c>
      <c r="D3" s="4" t="s">
        <v>40</v>
      </c>
      <c r="E3" s="4" t="s">
        <v>31</v>
      </c>
      <c r="F3" s="4" t="s">
        <v>32</v>
      </c>
      <c r="G3" s="5">
        <v>400745.15887699998</v>
      </c>
      <c r="H3" s="5">
        <v>395787.740835</v>
      </c>
      <c r="I3" s="1">
        <v>53.458832999999998</v>
      </c>
      <c r="J3" s="1">
        <v>-1.9902472</v>
      </c>
      <c r="K3" s="5" t="s">
        <v>33</v>
      </c>
      <c r="L3" s="24">
        <v>1.6</v>
      </c>
      <c r="M3" s="140" t="s">
        <v>34</v>
      </c>
      <c r="N3" s="4" t="s">
        <v>41</v>
      </c>
      <c r="O3" s="23">
        <v>2.5</v>
      </c>
      <c r="P3" s="2" t="s">
        <v>36</v>
      </c>
      <c r="Q3" s="87" t="s">
        <v>36</v>
      </c>
      <c r="R3" s="2" t="s">
        <v>36</v>
      </c>
      <c r="S3" s="87" t="s">
        <v>36</v>
      </c>
      <c r="T3" s="2" t="s">
        <v>36</v>
      </c>
      <c r="U3" s="88" t="s">
        <v>36</v>
      </c>
      <c r="V3" s="89" t="s">
        <v>36</v>
      </c>
      <c r="W3" s="90" t="s">
        <v>36</v>
      </c>
      <c r="X3" s="79">
        <v>23.263272727272728</v>
      </c>
      <c r="Y3" s="90">
        <v>0.9068493150684932</v>
      </c>
      <c r="Z3" s="79">
        <f>VLOOKUP($B3,[1]Summary!$C$4:$S$301,17,0)</f>
        <v>19.881636363636364</v>
      </c>
      <c r="AA3" s="90">
        <f>VLOOKUP($B3,[1]Summary!$C$4:$S$301,14,0)/100</f>
        <v>0.91666666666666652</v>
      </c>
    </row>
    <row r="4" spans="1:27">
      <c r="A4" s="91" t="s">
        <v>42</v>
      </c>
      <c r="B4" s="1" t="s">
        <v>43</v>
      </c>
      <c r="C4" s="139" t="s">
        <v>44</v>
      </c>
      <c r="D4" s="4" t="s">
        <v>45</v>
      </c>
      <c r="E4" s="4" t="s">
        <v>31</v>
      </c>
      <c r="F4" s="4" t="s">
        <v>32</v>
      </c>
      <c r="G4" s="5">
        <v>379413.94</v>
      </c>
      <c r="H4" s="5">
        <v>394015.55</v>
      </c>
      <c r="I4" s="1">
        <v>53.442498999999998</v>
      </c>
      <c r="J4" s="1">
        <v>-2.3113993000000002</v>
      </c>
      <c r="K4" s="5" t="s">
        <v>33</v>
      </c>
      <c r="L4" s="24">
        <v>7.3</v>
      </c>
      <c r="M4" s="140" t="s">
        <v>34</v>
      </c>
      <c r="N4" s="4" t="s">
        <v>35</v>
      </c>
      <c r="O4" s="23">
        <v>2.5</v>
      </c>
      <c r="P4" s="2" t="s">
        <v>36</v>
      </c>
      <c r="Q4" s="87" t="s">
        <v>36</v>
      </c>
      <c r="R4" s="2" t="s">
        <v>36</v>
      </c>
      <c r="S4" s="87" t="s">
        <v>36</v>
      </c>
      <c r="T4" s="2" t="s">
        <v>36</v>
      </c>
      <c r="U4" s="88" t="s">
        <v>36</v>
      </c>
      <c r="V4" s="89" t="s">
        <v>36</v>
      </c>
      <c r="W4" s="90" t="s">
        <v>36</v>
      </c>
      <c r="X4" s="79">
        <v>23.882708333333326</v>
      </c>
      <c r="Y4" s="90">
        <v>0.99726027397260286</v>
      </c>
      <c r="Z4" s="79">
        <f>VLOOKUP($B4,[1]Summary!$C$4:$S$301,17,0)</f>
        <v>21.648111111111106</v>
      </c>
      <c r="AA4" s="90">
        <f>VLOOKUP($B4,[1]Summary!$C$4:$S$301,14,0)/100</f>
        <v>1</v>
      </c>
    </row>
    <row r="5" spans="1:27">
      <c r="A5" s="91" t="s">
        <v>46</v>
      </c>
      <c r="B5" s="91" t="s">
        <v>47</v>
      </c>
      <c r="C5" s="4" t="s">
        <v>48</v>
      </c>
      <c r="D5" s="4" t="s">
        <v>49</v>
      </c>
      <c r="E5" s="4" t="s">
        <v>31</v>
      </c>
      <c r="F5" s="4" t="s">
        <v>32</v>
      </c>
      <c r="G5" s="5">
        <v>382291</v>
      </c>
      <c r="H5" s="5">
        <v>389730</v>
      </c>
      <c r="I5" s="1">
        <v>53.404088999999999</v>
      </c>
      <c r="J5" s="1">
        <v>-2.2678297999999999</v>
      </c>
      <c r="K5" s="5" t="s">
        <v>33</v>
      </c>
      <c r="L5" s="24">
        <v>1</v>
      </c>
      <c r="M5" s="140" t="s">
        <v>50</v>
      </c>
      <c r="N5" s="4" t="s">
        <v>41</v>
      </c>
      <c r="O5" s="23">
        <v>1.6</v>
      </c>
      <c r="P5" s="2" t="s">
        <v>36</v>
      </c>
      <c r="Q5" s="87" t="s">
        <v>36</v>
      </c>
      <c r="R5" s="2">
        <v>56.1</v>
      </c>
      <c r="S5" s="87">
        <v>1</v>
      </c>
      <c r="T5" s="2">
        <v>33.700000000000003</v>
      </c>
      <c r="U5" s="88">
        <v>0.92</v>
      </c>
      <c r="V5" s="89">
        <v>28.4</v>
      </c>
      <c r="W5" s="90">
        <v>0.84931506849315075</v>
      </c>
      <c r="X5" s="79">
        <v>23.576999999999998</v>
      </c>
      <c r="Y5" s="90">
        <v>0.99726027397260286</v>
      </c>
      <c r="Z5" s="79">
        <f>VLOOKUP($B5,[1]Summary!$C$4:$S$301,17,0)</f>
        <v>22.123499999999996</v>
      </c>
      <c r="AA5" s="90">
        <f>VLOOKUP($B5,[1]Summary!$C$4:$S$301,14,0)/100</f>
        <v>1</v>
      </c>
    </row>
    <row r="6" spans="1:27">
      <c r="A6" s="91" t="s">
        <v>37</v>
      </c>
      <c r="B6" s="91" t="s">
        <v>51</v>
      </c>
      <c r="C6" s="4" t="s">
        <v>39</v>
      </c>
      <c r="D6" s="4" t="s">
        <v>52</v>
      </c>
      <c r="E6" s="4" t="s">
        <v>31</v>
      </c>
      <c r="F6" s="4" t="s">
        <v>32</v>
      </c>
      <c r="G6" s="5">
        <v>400618.991629</v>
      </c>
      <c r="H6" s="5">
        <v>396211.431706</v>
      </c>
      <c r="I6" s="1">
        <v>53.462643999999997</v>
      </c>
      <c r="J6" s="1">
        <v>-1.9921591999999999</v>
      </c>
      <c r="K6" s="5" t="s">
        <v>33</v>
      </c>
      <c r="L6" s="24">
        <v>4.5</v>
      </c>
      <c r="M6" s="140" t="s">
        <v>34</v>
      </c>
      <c r="N6" s="4" t="s">
        <v>41</v>
      </c>
      <c r="O6" s="23">
        <v>2.5</v>
      </c>
      <c r="P6" s="2" t="s">
        <v>36</v>
      </c>
      <c r="Q6" s="87" t="s">
        <v>36</v>
      </c>
      <c r="R6" s="2" t="s">
        <v>36</v>
      </c>
      <c r="S6" s="87" t="s">
        <v>36</v>
      </c>
      <c r="T6" s="2" t="s">
        <v>36</v>
      </c>
      <c r="U6" s="88" t="s">
        <v>36</v>
      </c>
      <c r="V6" s="89" t="s">
        <v>36</v>
      </c>
      <c r="W6" s="90" t="s">
        <v>36</v>
      </c>
      <c r="X6" s="79">
        <v>23.11695454545454</v>
      </c>
      <c r="Y6" s="90">
        <v>0.91506849315068495</v>
      </c>
      <c r="Z6" s="79">
        <f>VLOOKUP($B6,[1]Summary!$C$4:$S$301,17,0)</f>
        <v>22.616407407407408</v>
      </c>
      <c r="AA6" s="90">
        <f>VLOOKUP($B6,[1]Summary!$C$4:$S$301,14,0)/100</f>
        <v>0.75</v>
      </c>
    </row>
    <row r="7" spans="1:27">
      <c r="A7" s="91" t="s">
        <v>53</v>
      </c>
      <c r="B7" s="91" t="s">
        <v>54</v>
      </c>
      <c r="C7" s="4" t="s">
        <v>39</v>
      </c>
      <c r="D7" s="4" t="s">
        <v>55</v>
      </c>
      <c r="E7" s="4" t="s">
        <v>31</v>
      </c>
      <c r="F7" s="4" t="s">
        <v>32</v>
      </c>
      <c r="G7" s="5">
        <v>379851.83811645</v>
      </c>
      <c r="H7" s="5">
        <v>410946.875567868</v>
      </c>
      <c r="I7" s="1">
        <v>53.594695999999999</v>
      </c>
      <c r="J7" s="1">
        <v>-2.3059006000000002</v>
      </c>
      <c r="K7" s="5" t="s">
        <v>33</v>
      </c>
      <c r="L7" s="24">
        <v>3.6</v>
      </c>
      <c r="M7" s="140" t="s">
        <v>34</v>
      </c>
      <c r="N7" s="4" t="s">
        <v>35</v>
      </c>
      <c r="O7" s="23">
        <v>1.85</v>
      </c>
      <c r="P7" s="2" t="s">
        <v>36</v>
      </c>
      <c r="Q7" s="87" t="s">
        <v>36</v>
      </c>
      <c r="R7" s="2" t="s">
        <v>36</v>
      </c>
      <c r="S7" s="87" t="s">
        <v>36</v>
      </c>
      <c r="T7" s="2" t="s">
        <v>36</v>
      </c>
      <c r="U7" s="88" t="s">
        <v>36</v>
      </c>
      <c r="V7" s="89" t="s">
        <v>36</v>
      </c>
      <c r="W7" s="90" t="s">
        <v>36</v>
      </c>
      <c r="X7" s="90" t="s">
        <v>36</v>
      </c>
      <c r="Y7" s="90">
        <v>0.24931506849315072</v>
      </c>
      <c r="Z7" s="79">
        <f>VLOOKUP($B7,[1]Summary!$C$4:$S$301,17,0)</f>
        <v>23.282545454545449</v>
      </c>
      <c r="AA7" s="90">
        <f>VLOOKUP($B7,[1]Summary!$C$4:$S$301,14,0)/100</f>
        <v>0.91666666666666652</v>
      </c>
    </row>
    <row r="8" spans="1:27">
      <c r="A8" s="91" t="s">
        <v>37</v>
      </c>
      <c r="B8" s="91" t="s">
        <v>56</v>
      </c>
      <c r="C8" s="4" t="s">
        <v>39</v>
      </c>
      <c r="D8" s="4" t="s">
        <v>52</v>
      </c>
      <c r="E8" s="4" t="s">
        <v>31</v>
      </c>
      <c r="F8" s="4" t="s">
        <v>32</v>
      </c>
      <c r="G8" s="5">
        <v>400530.79942400003</v>
      </c>
      <c r="H8" s="5">
        <v>396167.335662</v>
      </c>
      <c r="I8" s="1">
        <v>53.462249</v>
      </c>
      <c r="J8" s="1">
        <v>-1.9934847</v>
      </c>
      <c r="K8" s="5" t="s">
        <v>33</v>
      </c>
      <c r="L8" s="24">
        <v>1.8</v>
      </c>
      <c r="M8" s="140" t="s">
        <v>34</v>
      </c>
      <c r="N8" s="4" t="s">
        <v>41</v>
      </c>
      <c r="O8" s="23">
        <v>2.5</v>
      </c>
      <c r="P8" s="2" t="s">
        <v>36</v>
      </c>
      <c r="Q8" s="87" t="s">
        <v>36</v>
      </c>
      <c r="R8" s="2" t="s">
        <v>36</v>
      </c>
      <c r="S8" s="87" t="s">
        <v>36</v>
      </c>
      <c r="T8" s="2" t="s">
        <v>36</v>
      </c>
      <c r="U8" s="88" t="s">
        <v>36</v>
      </c>
      <c r="V8" s="89" t="s">
        <v>36</v>
      </c>
      <c r="W8" s="90" t="s">
        <v>36</v>
      </c>
      <c r="X8" s="79">
        <v>25.439041666666665</v>
      </c>
      <c r="Y8" s="90">
        <v>0.99726027397260286</v>
      </c>
      <c r="Z8" s="79">
        <f>VLOOKUP($B8,[1]Summary!$C$4:$S$301,17,0)</f>
        <v>23.846757575757575</v>
      </c>
      <c r="AA8" s="90">
        <f>VLOOKUP($B8,[1]Summary!$C$4:$S$301,14,0)/100</f>
        <v>0.91666666666666652</v>
      </c>
    </row>
    <row r="9" spans="1:27">
      <c r="A9" s="91" t="s">
        <v>46</v>
      </c>
      <c r="B9" s="91" t="s">
        <v>57</v>
      </c>
      <c r="C9" s="4" t="s">
        <v>58</v>
      </c>
      <c r="D9" s="4" t="s">
        <v>59</v>
      </c>
      <c r="E9" s="4" t="s">
        <v>31</v>
      </c>
      <c r="F9" s="4" t="s">
        <v>32</v>
      </c>
      <c r="G9" s="5">
        <v>383733</v>
      </c>
      <c r="H9" s="5">
        <v>398512</v>
      </c>
      <c r="I9" s="1">
        <v>53.483072</v>
      </c>
      <c r="J9" s="1">
        <v>-2.2465978</v>
      </c>
      <c r="K9" s="5" t="s">
        <v>33</v>
      </c>
      <c r="L9" s="24">
        <v>0.7</v>
      </c>
      <c r="M9" s="140" t="s">
        <v>34</v>
      </c>
      <c r="N9" s="4" t="s">
        <v>41</v>
      </c>
      <c r="O9" s="23">
        <v>2.09</v>
      </c>
      <c r="P9" s="2" t="s">
        <v>36</v>
      </c>
      <c r="Q9" s="87" t="s">
        <v>36</v>
      </c>
      <c r="R9" s="2">
        <v>53.9</v>
      </c>
      <c r="S9" s="87">
        <v>0.86</v>
      </c>
      <c r="T9" s="2">
        <v>29.4</v>
      </c>
      <c r="U9" s="88">
        <v>0.92</v>
      </c>
      <c r="V9" s="89">
        <v>27.5</v>
      </c>
      <c r="W9" s="90">
        <v>0.95342465753424643</v>
      </c>
      <c r="X9" s="79">
        <v>31.007041666666666</v>
      </c>
      <c r="Y9" s="90">
        <v>0.99726027397260286</v>
      </c>
      <c r="Z9" s="79">
        <f>VLOOKUP($B9,[1]Summary!$C$4:$S$301,17,0)</f>
        <v>26.129399401894609</v>
      </c>
      <c r="AA9" s="90">
        <f>VLOOKUP($B9,[1]Summary!$C$4:$S$301,14,0)/100</f>
        <v>0.58333333333333337</v>
      </c>
    </row>
    <row r="10" spans="1:27">
      <c r="A10" s="91" t="s">
        <v>37</v>
      </c>
      <c r="B10" s="91" t="s">
        <v>60</v>
      </c>
      <c r="C10" s="4" t="s">
        <v>39</v>
      </c>
      <c r="D10" s="4" t="s">
        <v>61</v>
      </c>
      <c r="E10" s="4" t="s">
        <v>31</v>
      </c>
      <c r="F10" s="4" t="s">
        <v>32</v>
      </c>
      <c r="G10" s="5">
        <v>399299.61874499999</v>
      </c>
      <c r="H10" s="5">
        <v>395653.48828400002</v>
      </c>
      <c r="I10" s="1">
        <v>53.457628</v>
      </c>
      <c r="J10" s="1">
        <v>-2.0120244</v>
      </c>
      <c r="K10" s="5" t="s">
        <v>33</v>
      </c>
      <c r="L10" s="24">
        <v>2.9</v>
      </c>
      <c r="M10" s="140" t="s">
        <v>62</v>
      </c>
      <c r="N10" s="4" t="s">
        <v>41</v>
      </c>
      <c r="O10" s="23">
        <v>2.5</v>
      </c>
      <c r="P10" s="2" t="s">
        <v>36</v>
      </c>
      <c r="Q10" s="87" t="s">
        <v>36</v>
      </c>
      <c r="R10" s="2" t="s">
        <v>36</v>
      </c>
      <c r="S10" s="87" t="s">
        <v>36</v>
      </c>
      <c r="T10" s="2" t="s">
        <v>36</v>
      </c>
      <c r="U10" s="88" t="s">
        <v>36</v>
      </c>
      <c r="V10" s="89" t="s">
        <v>36</v>
      </c>
      <c r="W10" s="90" t="s">
        <v>36</v>
      </c>
      <c r="X10" s="79">
        <v>28.020590909090906</v>
      </c>
      <c r="Y10" s="90">
        <v>0.9123287671232877</v>
      </c>
      <c r="Z10" s="79">
        <f>VLOOKUP($B10,[1]Summary!$C$4:$S$301,17,0)</f>
        <v>26.342277777777777</v>
      </c>
      <c r="AA10" s="90">
        <f>VLOOKUP($B10,[1]Summary!$C$4:$S$301,14,0)/100</f>
        <v>1</v>
      </c>
    </row>
    <row r="11" spans="1:27">
      <c r="A11" s="91" t="s">
        <v>27</v>
      </c>
      <c r="B11" s="91" t="s">
        <v>63</v>
      </c>
      <c r="C11" s="4" t="s">
        <v>64</v>
      </c>
      <c r="D11" s="4" t="s">
        <v>65</v>
      </c>
      <c r="E11" s="4" t="s">
        <v>31</v>
      </c>
      <c r="F11" s="4" t="s">
        <v>32</v>
      </c>
      <c r="G11" s="5">
        <v>388109</v>
      </c>
      <c r="H11" s="5">
        <v>390395</v>
      </c>
      <c r="I11" s="1">
        <v>53.410231000000003</v>
      </c>
      <c r="J11" s="1">
        <v>-2.1803460000000001</v>
      </c>
      <c r="K11" s="5" t="s">
        <v>33</v>
      </c>
      <c r="L11" s="24" t="s">
        <v>66</v>
      </c>
      <c r="M11" s="140" t="s">
        <v>34</v>
      </c>
      <c r="N11" s="4" t="s">
        <v>41</v>
      </c>
      <c r="O11" s="23">
        <v>2</v>
      </c>
      <c r="P11" s="2" t="s">
        <v>36</v>
      </c>
      <c r="Q11" s="87" t="s">
        <v>36</v>
      </c>
      <c r="R11" s="2">
        <v>44.3</v>
      </c>
      <c r="S11" s="87">
        <v>0.86</v>
      </c>
      <c r="T11" s="2">
        <v>27.1</v>
      </c>
      <c r="U11" s="88">
        <v>0.92</v>
      </c>
      <c r="V11" s="89">
        <v>31.8</v>
      </c>
      <c r="W11" s="90">
        <v>0.72054794520547949</v>
      </c>
      <c r="X11" s="79">
        <v>30.162899999999993</v>
      </c>
      <c r="Y11" s="90">
        <v>0.83561643835616439</v>
      </c>
      <c r="Z11" s="79">
        <f>VLOOKUP($B11,[1]Summary!$C$4:$S$301,17,0)</f>
        <v>26.479399999999998</v>
      </c>
      <c r="AA11" s="90">
        <f>VLOOKUP($B11,[1]Summary!$C$4:$S$301,14,0)/100</f>
        <v>0.83333333333333348</v>
      </c>
    </row>
    <row r="12" spans="1:27">
      <c r="A12" s="91" t="s">
        <v>67</v>
      </c>
      <c r="B12" s="91" t="s">
        <v>68</v>
      </c>
      <c r="C12" s="4" t="s">
        <v>39</v>
      </c>
      <c r="D12" s="4" t="s">
        <v>69</v>
      </c>
      <c r="E12" s="4" t="s">
        <v>31</v>
      </c>
      <c r="F12" s="4" t="s">
        <v>32</v>
      </c>
      <c r="G12" s="5">
        <v>381567.65720000002</v>
      </c>
      <c r="H12" s="5">
        <v>398997.41979999997</v>
      </c>
      <c r="I12" s="1">
        <v>53.487360000000002</v>
      </c>
      <c r="J12" s="1">
        <v>-2.2792658000000001</v>
      </c>
      <c r="K12" s="5" t="s">
        <v>33</v>
      </c>
      <c r="L12" s="24">
        <v>0.8</v>
      </c>
      <c r="M12" s="140" t="s">
        <v>34</v>
      </c>
      <c r="N12" s="4" t="s">
        <v>41</v>
      </c>
      <c r="O12" s="23">
        <v>2.5</v>
      </c>
      <c r="P12" s="2" t="s">
        <v>36</v>
      </c>
      <c r="Q12" s="87" t="s">
        <v>36</v>
      </c>
      <c r="R12" s="2" t="s">
        <v>36</v>
      </c>
      <c r="S12" s="87" t="s">
        <v>36</v>
      </c>
      <c r="T12" s="2" t="s">
        <v>36</v>
      </c>
      <c r="U12" s="88" t="s">
        <v>36</v>
      </c>
      <c r="V12" s="89" t="s">
        <v>36</v>
      </c>
      <c r="W12" s="90" t="s">
        <v>36</v>
      </c>
      <c r="X12" s="79">
        <v>27.823083333333333</v>
      </c>
      <c r="Y12" s="90">
        <v>0.99726027397260286</v>
      </c>
      <c r="Z12" s="79">
        <f>VLOOKUP($B12,[1]Summary!$C$4:$S$301,17,0)</f>
        <v>26.53338888888889</v>
      </c>
      <c r="AA12" s="90">
        <f>VLOOKUP($B12,[1]Summary!$C$4:$S$301,14,0)/100</f>
        <v>1</v>
      </c>
    </row>
    <row r="13" spans="1:27">
      <c r="A13" s="91" t="s">
        <v>70</v>
      </c>
      <c r="B13" s="91" t="s">
        <v>71</v>
      </c>
      <c r="C13" s="4" t="s">
        <v>39</v>
      </c>
      <c r="D13" s="4" t="s">
        <v>72</v>
      </c>
      <c r="E13" s="4" t="s">
        <v>31</v>
      </c>
      <c r="F13" s="4" t="s">
        <v>32</v>
      </c>
      <c r="G13" s="5">
        <v>371986.79920000001</v>
      </c>
      <c r="H13" s="5">
        <v>408830.74459999998</v>
      </c>
      <c r="I13" s="1">
        <v>53.575315000000003</v>
      </c>
      <c r="J13" s="1">
        <v>-2.4245375999999998</v>
      </c>
      <c r="K13" s="5" t="s">
        <v>33</v>
      </c>
      <c r="L13" s="24">
        <v>1.5</v>
      </c>
      <c r="M13" s="140" t="s">
        <v>34</v>
      </c>
      <c r="N13" s="4" t="s">
        <v>41</v>
      </c>
      <c r="O13" s="23">
        <v>2.2799999999999994</v>
      </c>
      <c r="P13" s="2" t="s">
        <v>36</v>
      </c>
      <c r="Q13" s="87" t="s">
        <v>36</v>
      </c>
      <c r="R13" s="2" t="s">
        <v>36</v>
      </c>
      <c r="S13" s="87" t="s">
        <v>36</v>
      </c>
      <c r="T13" s="2" t="s">
        <v>36</v>
      </c>
      <c r="U13" s="88" t="s">
        <v>36</v>
      </c>
      <c r="V13" s="89" t="s">
        <v>36</v>
      </c>
      <c r="W13" s="90" t="s">
        <v>36</v>
      </c>
      <c r="X13" s="79">
        <v>31.595500000000001</v>
      </c>
      <c r="Y13" s="90">
        <v>0.8246575342465754</v>
      </c>
      <c r="Z13" s="79">
        <f>VLOOKUP($B13,[1]Summary!$C$4:$S$301,17,0)</f>
        <v>26.663583333333332</v>
      </c>
      <c r="AA13" s="90">
        <f>VLOOKUP($B13,[1]Summary!$C$4:$S$301,14,0)/100</f>
        <v>1</v>
      </c>
    </row>
    <row r="14" spans="1:27">
      <c r="A14" s="91" t="s">
        <v>46</v>
      </c>
      <c r="B14" s="91" t="s">
        <v>73</v>
      </c>
      <c r="C14" s="4" t="s">
        <v>74</v>
      </c>
      <c r="D14" s="4" t="s">
        <v>59</v>
      </c>
      <c r="E14" s="4" t="s">
        <v>31</v>
      </c>
      <c r="F14" s="4" t="s">
        <v>32</v>
      </c>
      <c r="G14" s="5">
        <v>383609</v>
      </c>
      <c r="H14" s="5">
        <v>398217</v>
      </c>
      <c r="I14" s="1">
        <v>53.480417000000003</v>
      </c>
      <c r="J14" s="1">
        <v>-2.2484508000000001</v>
      </c>
      <c r="K14" s="5" t="s">
        <v>33</v>
      </c>
      <c r="L14" s="24">
        <v>5.2</v>
      </c>
      <c r="M14" s="140" t="s">
        <v>34</v>
      </c>
      <c r="N14" s="4" t="s">
        <v>41</v>
      </c>
      <c r="O14" s="23">
        <v>2.08</v>
      </c>
      <c r="P14" s="2" t="s">
        <v>36</v>
      </c>
      <c r="Q14" s="87" t="s">
        <v>36</v>
      </c>
      <c r="R14" s="2">
        <v>59.7</v>
      </c>
      <c r="S14" s="87">
        <v>0.86</v>
      </c>
      <c r="T14" s="2">
        <v>29.2</v>
      </c>
      <c r="U14" s="88">
        <v>0.92</v>
      </c>
      <c r="V14" s="89">
        <v>30.8</v>
      </c>
      <c r="W14" s="90">
        <v>0.78082191780821919</v>
      </c>
      <c r="X14" s="79">
        <v>34.515272727272723</v>
      </c>
      <c r="Y14" s="90">
        <v>0.92054794520547945</v>
      </c>
      <c r="Z14" s="79">
        <f>VLOOKUP($B14,[1]Summary!$C$4:$S$301,17,0)</f>
        <v>26.957090909090905</v>
      </c>
      <c r="AA14" s="90">
        <f>VLOOKUP($B14,[1]Summary!$C$4:$S$301,14,0)/100</f>
        <v>0.91666666666666652</v>
      </c>
    </row>
    <row r="15" spans="1:27">
      <c r="A15" s="91" t="s">
        <v>70</v>
      </c>
      <c r="B15" s="91" t="s">
        <v>75</v>
      </c>
      <c r="C15" s="4" t="s">
        <v>39</v>
      </c>
      <c r="D15" s="4" t="s">
        <v>72</v>
      </c>
      <c r="E15" s="4" t="s">
        <v>31</v>
      </c>
      <c r="F15" s="4" t="s">
        <v>32</v>
      </c>
      <c r="G15" s="5">
        <v>371930.22220000002</v>
      </c>
      <c r="H15" s="5">
        <v>408917.6986</v>
      </c>
      <c r="I15" s="1">
        <v>53.576093999999998</v>
      </c>
      <c r="J15" s="1">
        <v>-2.4253912</v>
      </c>
      <c r="K15" s="5" t="s">
        <v>33</v>
      </c>
      <c r="L15" s="24">
        <v>1.8299999999999998</v>
      </c>
      <c r="M15" s="140" t="s">
        <v>34</v>
      </c>
      <c r="N15" s="4" t="s">
        <v>41</v>
      </c>
      <c r="O15" s="23">
        <v>2.2799999999999994</v>
      </c>
      <c r="P15" s="2" t="s">
        <v>36</v>
      </c>
      <c r="Q15" s="87" t="s">
        <v>36</v>
      </c>
      <c r="R15" s="2" t="s">
        <v>36</v>
      </c>
      <c r="S15" s="87" t="s">
        <v>36</v>
      </c>
      <c r="T15" s="2" t="s">
        <v>36</v>
      </c>
      <c r="U15" s="88" t="s">
        <v>36</v>
      </c>
      <c r="V15" s="89" t="s">
        <v>36</v>
      </c>
      <c r="W15" s="90" t="s">
        <v>36</v>
      </c>
      <c r="X15" s="79">
        <v>30.86390909090909</v>
      </c>
      <c r="Y15" s="90">
        <v>0.92054794520547945</v>
      </c>
      <c r="Z15" s="79">
        <f>VLOOKUP($B15,[1]Summary!$C$4:$S$301,17,0)</f>
        <v>27.015295200997361</v>
      </c>
      <c r="AA15" s="90">
        <f>VLOOKUP($B15,[1]Summary!$C$4:$S$301,14,0)/100</f>
        <v>0.41666666666666674</v>
      </c>
    </row>
    <row r="16" spans="1:27">
      <c r="A16" s="91" t="s">
        <v>37</v>
      </c>
      <c r="B16" s="91" t="s">
        <v>76</v>
      </c>
      <c r="C16" s="4" t="s">
        <v>39</v>
      </c>
      <c r="D16" s="4" t="s">
        <v>77</v>
      </c>
      <c r="E16" s="4" t="s">
        <v>31</v>
      </c>
      <c r="F16" s="4" t="s">
        <v>32</v>
      </c>
      <c r="G16" s="5">
        <v>400019.13229199999</v>
      </c>
      <c r="H16" s="5">
        <v>395908.65604099998</v>
      </c>
      <c r="I16" s="1">
        <v>53.459921000000001</v>
      </c>
      <c r="J16" s="1">
        <v>-2.0011812</v>
      </c>
      <c r="K16" s="5" t="s">
        <v>33</v>
      </c>
      <c r="L16" s="24">
        <v>1.6</v>
      </c>
      <c r="M16" s="140" t="s">
        <v>34</v>
      </c>
      <c r="N16" s="4" t="s">
        <v>41</v>
      </c>
      <c r="O16" s="23">
        <v>2.5</v>
      </c>
      <c r="P16" s="2" t="s">
        <v>36</v>
      </c>
      <c r="Q16" s="87" t="s">
        <v>36</v>
      </c>
      <c r="R16" s="2" t="s">
        <v>36</v>
      </c>
      <c r="S16" s="87" t="s">
        <v>36</v>
      </c>
      <c r="T16" s="2" t="s">
        <v>36</v>
      </c>
      <c r="U16" s="88" t="s">
        <v>36</v>
      </c>
      <c r="V16" s="89" t="s">
        <v>36</v>
      </c>
      <c r="W16" s="90" t="s">
        <v>36</v>
      </c>
      <c r="X16" s="79">
        <v>27.58580727846299</v>
      </c>
      <c r="Y16" s="90">
        <v>0.34246575342465752</v>
      </c>
      <c r="Z16" s="79">
        <f>VLOOKUP($B16,[1]Summary!$C$4:$S$301,17,0)</f>
        <v>27.253033227368551</v>
      </c>
      <c r="AA16" s="90">
        <f>VLOOKUP($B16,[1]Summary!$C$4:$S$301,14,0)/100</f>
        <v>0.33333333333333326</v>
      </c>
    </row>
    <row r="17" spans="1:27">
      <c r="A17" s="91" t="s">
        <v>70</v>
      </c>
      <c r="B17" s="91" t="s">
        <v>78</v>
      </c>
      <c r="C17" s="4" t="s">
        <v>39</v>
      </c>
      <c r="D17" s="4" t="s">
        <v>79</v>
      </c>
      <c r="E17" s="4" t="s">
        <v>31</v>
      </c>
      <c r="F17" s="4" t="s">
        <v>32</v>
      </c>
      <c r="G17" s="5">
        <v>371681.17359999998</v>
      </c>
      <c r="H17" s="5">
        <v>408707.73920000001</v>
      </c>
      <c r="I17" s="1">
        <v>53.574193000000001</v>
      </c>
      <c r="J17" s="1">
        <v>-2.4291323999999999</v>
      </c>
      <c r="K17" s="5" t="s">
        <v>33</v>
      </c>
      <c r="L17" s="24">
        <v>2.65</v>
      </c>
      <c r="M17" s="140" t="s">
        <v>34</v>
      </c>
      <c r="N17" s="4" t="s">
        <v>41</v>
      </c>
      <c r="O17" s="23">
        <v>2.0399999999999996</v>
      </c>
      <c r="P17" s="2" t="s">
        <v>36</v>
      </c>
      <c r="Q17" s="87" t="s">
        <v>36</v>
      </c>
      <c r="R17" s="2" t="s">
        <v>36</v>
      </c>
      <c r="S17" s="87" t="s">
        <v>36</v>
      </c>
      <c r="T17" s="2" t="s">
        <v>36</v>
      </c>
      <c r="U17" s="88" t="s">
        <v>36</v>
      </c>
      <c r="V17" s="89" t="s">
        <v>36</v>
      </c>
      <c r="W17" s="90" t="s">
        <v>36</v>
      </c>
      <c r="X17" s="79">
        <v>28.743833333333328</v>
      </c>
      <c r="Y17" s="90">
        <v>0.99726027397260286</v>
      </c>
      <c r="Z17" s="79">
        <f>VLOOKUP($B17,[1]Summary!$C$4:$S$301,17,0)</f>
        <v>27.27633333333333</v>
      </c>
      <c r="AA17" s="90">
        <f>VLOOKUP($B17,[1]Summary!$C$4:$S$301,14,0)/100</f>
        <v>1</v>
      </c>
    </row>
    <row r="18" spans="1:27">
      <c r="A18" s="91" t="s">
        <v>46</v>
      </c>
      <c r="B18" s="91" t="s">
        <v>80</v>
      </c>
      <c r="C18" s="4" t="s">
        <v>81</v>
      </c>
      <c r="D18" s="4" t="s">
        <v>82</v>
      </c>
      <c r="E18" s="4" t="s">
        <v>31</v>
      </c>
      <c r="F18" s="4" t="s">
        <v>32</v>
      </c>
      <c r="G18" s="5">
        <v>384214</v>
      </c>
      <c r="H18" s="5">
        <v>399005</v>
      </c>
      <c r="I18" s="1">
        <v>53.487518000000001</v>
      </c>
      <c r="J18" s="1">
        <v>-2.2393746000000001</v>
      </c>
      <c r="K18" s="5" t="s">
        <v>33</v>
      </c>
      <c r="L18" s="24">
        <v>2.7</v>
      </c>
      <c r="M18" s="140" t="s">
        <v>34</v>
      </c>
      <c r="N18" s="4" t="s">
        <v>41</v>
      </c>
      <c r="O18" s="23">
        <v>2.17</v>
      </c>
      <c r="P18" s="2" t="s">
        <v>36</v>
      </c>
      <c r="Q18" s="87" t="s">
        <v>36</v>
      </c>
      <c r="R18" s="2">
        <v>47.1</v>
      </c>
      <c r="S18" s="87">
        <v>1</v>
      </c>
      <c r="T18" s="2">
        <v>26.4</v>
      </c>
      <c r="U18" s="88">
        <v>0.67</v>
      </c>
      <c r="V18" s="89" t="s">
        <v>36</v>
      </c>
      <c r="W18" s="90">
        <v>0.17534246575342466</v>
      </c>
      <c r="X18" s="79">
        <v>29.521999999999998</v>
      </c>
      <c r="Y18" s="90">
        <v>0.99726027397260286</v>
      </c>
      <c r="Z18" s="79">
        <f>VLOOKUP($B18,[1]Summary!$C$4:$S$301,17,0)</f>
        <v>27.277636363636361</v>
      </c>
      <c r="AA18" s="90">
        <f>VLOOKUP($B18,[1]Summary!$C$4:$S$301,14,0)/100</f>
        <v>0.91666666666666652</v>
      </c>
    </row>
    <row r="19" spans="1:27">
      <c r="A19" s="91" t="s">
        <v>27</v>
      </c>
      <c r="B19" s="91" t="s">
        <v>83</v>
      </c>
      <c r="C19" s="4" t="s">
        <v>84</v>
      </c>
      <c r="D19" s="4" t="s">
        <v>85</v>
      </c>
      <c r="E19" s="4" t="s">
        <v>31</v>
      </c>
      <c r="F19" s="4" t="s">
        <v>32</v>
      </c>
      <c r="G19" s="5">
        <v>390295</v>
      </c>
      <c r="H19" s="5">
        <v>390834</v>
      </c>
      <c r="I19" s="1">
        <v>53.414222000000002</v>
      </c>
      <c r="J19" s="1">
        <v>-2.147475</v>
      </c>
      <c r="K19" s="5" t="s">
        <v>33</v>
      </c>
      <c r="L19" s="24" t="s">
        <v>86</v>
      </c>
      <c r="M19" s="140" t="s">
        <v>34</v>
      </c>
      <c r="N19" s="4" t="s">
        <v>41</v>
      </c>
      <c r="O19" s="23">
        <v>2.2000000000000002</v>
      </c>
      <c r="P19" s="2" t="s">
        <v>36</v>
      </c>
      <c r="Q19" s="87" t="s">
        <v>36</v>
      </c>
      <c r="R19" s="2">
        <v>40.5</v>
      </c>
      <c r="S19" s="87">
        <v>1</v>
      </c>
      <c r="T19" s="2">
        <v>26.9</v>
      </c>
      <c r="U19" s="88">
        <v>1</v>
      </c>
      <c r="V19" s="89">
        <v>23.3</v>
      </c>
      <c r="W19" s="90">
        <v>0.72602739726027399</v>
      </c>
      <c r="X19" s="79">
        <v>28.978909090909095</v>
      </c>
      <c r="Y19" s="90">
        <v>0.90410958904109573</v>
      </c>
      <c r="Z19" s="79">
        <f>VLOOKUP($B19,[1]Summary!$C$4:$S$301,17,0)</f>
        <v>27.355166666666669</v>
      </c>
      <c r="AA19" s="90">
        <f>VLOOKUP($B19,[1]Summary!$C$4:$S$301,14,0)/100</f>
        <v>1</v>
      </c>
    </row>
    <row r="20" spans="1:27">
      <c r="A20" s="91" t="s">
        <v>46</v>
      </c>
      <c r="B20" s="91" t="s">
        <v>87</v>
      </c>
      <c r="C20" s="4" t="s">
        <v>88</v>
      </c>
      <c r="D20" s="4" t="s">
        <v>59</v>
      </c>
      <c r="E20" s="4" t="s">
        <v>31</v>
      </c>
      <c r="F20" s="4" t="s">
        <v>32</v>
      </c>
      <c r="G20" s="5">
        <v>383578</v>
      </c>
      <c r="H20" s="5">
        <v>398122</v>
      </c>
      <c r="I20" s="1">
        <v>53.479562000000001</v>
      </c>
      <c r="J20" s="1">
        <v>-2.2489129999999999</v>
      </c>
      <c r="K20" s="5" t="s">
        <v>33</v>
      </c>
      <c r="L20" s="24">
        <v>0.4</v>
      </c>
      <c r="M20" s="140" t="s">
        <v>34</v>
      </c>
      <c r="N20" s="4" t="s">
        <v>41</v>
      </c>
      <c r="O20" s="23">
        <v>2.19</v>
      </c>
      <c r="P20" s="2" t="s">
        <v>36</v>
      </c>
      <c r="Q20" s="87" t="s">
        <v>36</v>
      </c>
      <c r="R20" s="2">
        <v>53.5</v>
      </c>
      <c r="S20" s="87">
        <v>0.86</v>
      </c>
      <c r="T20" s="2">
        <v>29.6</v>
      </c>
      <c r="U20" s="88">
        <v>0.83</v>
      </c>
      <c r="V20" s="89">
        <v>32.299999999999997</v>
      </c>
      <c r="W20" s="90">
        <v>0.8739726027397261</v>
      </c>
      <c r="X20" s="79">
        <v>34.567999999999998</v>
      </c>
      <c r="Y20" s="90">
        <v>0.99726027397260286</v>
      </c>
      <c r="Z20" s="79">
        <f>VLOOKUP($B20,[1]Summary!$C$4:$S$301,17,0)</f>
        <v>27.512181818181816</v>
      </c>
      <c r="AA20" s="90">
        <f>VLOOKUP($B20,[1]Summary!$C$4:$S$301,14,0)/100</f>
        <v>0.91666666666666652</v>
      </c>
    </row>
    <row r="21" spans="1:27">
      <c r="A21" s="91" t="s">
        <v>70</v>
      </c>
      <c r="B21" s="91" t="s">
        <v>89</v>
      </c>
      <c r="C21" s="4" t="s">
        <v>39</v>
      </c>
      <c r="D21" s="4" t="s">
        <v>79</v>
      </c>
      <c r="E21" s="4" t="s">
        <v>31</v>
      </c>
      <c r="F21" s="4" t="s">
        <v>32</v>
      </c>
      <c r="G21" s="5">
        <v>371708.56</v>
      </c>
      <c r="H21" s="5">
        <v>408686.35</v>
      </c>
      <c r="I21" s="1">
        <v>53.574005</v>
      </c>
      <c r="J21" s="1">
        <v>-2.4287228000000001</v>
      </c>
      <c r="K21" s="5" t="s">
        <v>33</v>
      </c>
      <c r="L21" s="24">
        <v>1.72</v>
      </c>
      <c r="M21" s="140" t="s">
        <v>34</v>
      </c>
      <c r="N21" s="4" t="s">
        <v>41</v>
      </c>
      <c r="O21" s="23">
        <v>2.0699999999999994</v>
      </c>
      <c r="P21" s="2" t="s">
        <v>36</v>
      </c>
      <c r="Q21" s="87" t="s">
        <v>36</v>
      </c>
      <c r="R21" s="2" t="s">
        <v>36</v>
      </c>
      <c r="S21" s="87" t="s">
        <v>36</v>
      </c>
      <c r="T21" s="2" t="s">
        <v>36</v>
      </c>
      <c r="U21" s="88" t="s">
        <v>36</v>
      </c>
      <c r="V21" s="89" t="s">
        <v>36</v>
      </c>
      <c r="W21" s="90" t="s">
        <v>36</v>
      </c>
      <c r="X21" s="79">
        <v>29.597399999999997</v>
      </c>
      <c r="Y21" s="90">
        <v>0.8246575342465754</v>
      </c>
      <c r="Z21" s="79">
        <f>VLOOKUP($B21,[1]Summary!$C$4:$S$301,17,0)</f>
        <v>27.616749999999996</v>
      </c>
      <c r="AA21" s="90">
        <f>VLOOKUP($B21,[1]Summary!$C$4:$S$301,14,0)/100</f>
        <v>1</v>
      </c>
    </row>
    <row r="22" spans="1:27">
      <c r="A22" s="91" t="s">
        <v>70</v>
      </c>
      <c r="B22" s="91" t="s">
        <v>90</v>
      </c>
      <c r="C22" s="4" t="s">
        <v>39</v>
      </c>
      <c r="D22" s="4" t="s">
        <v>79</v>
      </c>
      <c r="E22" s="4" t="s">
        <v>31</v>
      </c>
      <c r="F22" s="4" t="s">
        <v>32</v>
      </c>
      <c r="G22" s="5">
        <v>371639.97489999997</v>
      </c>
      <c r="H22" s="5">
        <v>408708.815</v>
      </c>
      <c r="I22" s="1">
        <v>53.574199</v>
      </c>
      <c r="J22" s="1">
        <v>-2.4297667000000001</v>
      </c>
      <c r="K22" s="5" t="s">
        <v>33</v>
      </c>
      <c r="L22" s="24">
        <v>2.65</v>
      </c>
      <c r="M22" s="140" t="s">
        <v>34</v>
      </c>
      <c r="N22" s="4" t="s">
        <v>41</v>
      </c>
      <c r="O22" s="23">
        <v>2.2200000000000002</v>
      </c>
      <c r="P22" s="2" t="s">
        <v>36</v>
      </c>
      <c r="Q22" s="87" t="s">
        <v>36</v>
      </c>
      <c r="R22" s="2" t="s">
        <v>36</v>
      </c>
      <c r="S22" s="87" t="s">
        <v>36</v>
      </c>
      <c r="T22" s="2" t="s">
        <v>36</v>
      </c>
      <c r="U22" s="88" t="s">
        <v>36</v>
      </c>
      <c r="V22" s="89" t="s">
        <v>36</v>
      </c>
      <c r="W22" s="90" t="s">
        <v>36</v>
      </c>
      <c r="X22" s="79">
        <v>29.417863636363641</v>
      </c>
      <c r="Y22" s="90">
        <v>0.92054794520547945</v>
      </c>
      <c r="Z22" s="79">
        <f>VLOOKUP($B22,[1]Summary!$C$4:$S$301,17,0)</f>
        <v>27.627500000000001</v>
      </c>
      <c r="AA22" s="90">
        <f>VLOOKUP($B22,[1]Summary!$C$4:$S$301,14,0)/100</f>
        <v>1</v>
      </c>
    </row>
    <row r="23" spans="1:27">
      <c r="A23" s="91" t="s">
        <v>46</v>
      </c>
      <c r="B23" s="91" t="s">
        <v>91</v>
      </c>
      <c r="C23" s="4" t="s">
        <v>39</v>
      </c>
      <c r="D23" s="4" t="s">
        <v>92</v>
      </c>
      <c r="E23" s="4" t="s">
        <v>31</v>
      </c>
      <c r="F23" s="4" t="s">
        <v>32</v>
      </c>
      <c r="G23" s="5">
        <v>384326.32677758101</v>
      </c>
      <c r="H23" s="5">
        <v>398595.75567561103</v>
      </c>
      <c r="I23" s="1">
        <v>53.483835999999997</v>
      </c>
      <c r="J23" s="1">
        <v>-2.2376661000000002</v>
      </c>
      <c r="K23" s="5" t="s">
        <v>33</v>
      </c>
      <c r="L23" s="24">
        <v>0.5</v>
      </c>
      <c r="M23" s="140" t="s">
        <v>34</v>
      </c>
      <c r="N23" s="4" t="s">
        <v>41</v>
      </c>
      <c r="O23" s="23">
        <v>2.2000000000000002</v>
      </c>
      <c r="P23" s="2" t="s">
        <v>36</v>
      </c>
      <c r="Q23" s="87" t="s">
        <v>36</v>
      </c>
      <c r="R23" s="2" t="s">
        <v>36</v>
      </c>
      <c r="S23" s="87" t="s">
        <v>36</v>
      </c>
      <c r="T23" s="2" t="s">
        <v>36</v>
      </c>
      <c r="U23" s="88" t="s">
        <v>36</v>
      </c>
      <c r="V23" s="89" t="s">
        <v>36</v>
      </c>
      <c r="W23" s="90" t="s">
        <v>36</v>
      </c>
      <c r="X23" s="79">
        <v>27.48338299093356</v>
      </c>
      <c r="Y23" s="90">
        <v>0.33972602739726027</v>
      </c>
      <c r="Z23" s="79">
        <f>VLOOKUP($B23,[1]Summary!$C$4:$S$301,17,0)</f>
        <v>27.9</v>
      </c>
      <c r="AA23" s="90">
        <f>VLOOKUP($B23,[1]Summary!$C$4:$S$301,14,0)/100</f>
        <v>1</v>
      </c>
    </row>
    <row r="24" spans="1:27">
      <c r="A24" s="91" t="s">
        <v>37</v>
      </c>
      <c r="B24" s="91" t="s">
        <v>93</v>
      </c>
      <c r="C24" s="4" t="s">
        <v>39</v>
      </c>
      <c r="D24" s="4" t="s">
        <v>77</v>
      </c>
      <c r="E24" s="4" t="s">
        <v>31</v>
      </c>
      <c r="F24" s="4" t="s">
        <v>32</v>
      </c>
      <c r="G24" s="5">
        <v>400032.47625100001</v>
      </c>
      <c r="H24" s="5">
        <v>395913.809373</v>
      </c>
      <c r="I24" s="1">
        <v>53.459966000000001</v>
      </c>
      <c r="J24" s="1">
        <v>-2.0009853999999998</v>
      </c>
      <c r="K24" s="5" t="s">
        <v>33</v>
      </c>
      <c r="L24" s="24">
        <v>2</v>
      </c>
      <c r="M24" s="140" t="s">
        <v>34</v>
      </c>
      <c r="N24" s="4" t="s">
        <v>41</v>
      </c>
      <c r="O24" s="23">
        <v>2.5</v>
      </c>
      <c r="P24" s="2" t="s">
        <v>36</v>
      </c>
      <c r="Q24" s="87" t="s">
        <v>36</v>
      </c>
      <c r="R24" s="2" t="s">
        <v>36</v>
      </c>
      <c r="S24" s="87" t="s">
        <v>36</v>
      </c>
      <c r="T24" s="2" t="s">
        <v>36</v>
      </c>
      <c r="U24" s="88" t="s">
        <v>36</v>
      </c>
      <c r="V24" s="89" t="s">
        <v>36</v>
      </c>
      <c r="W24" s="90" t="s">
        <v>36</v>
      </c>
      <c r="X24" s="79">
        <v>31.029999999999998</v>
      </c>
      <c r="Y24" s="90">
        <v>0.83013698630136989</v>
      </c>
      <c r="Z24" s="79">
        <f>VLOOKUP($B24,[1]Summary!$C$4:$S$301,17,0)</f>
        <v>28.036231952440971</v>
      </c>
      <c r="AA24" s="90">
        <f>VLOOKUP($B24,[1]Summary!$C$4:$S$301,14,0)/100</f>
        <v>0.58333333333333337</v>
      </c>
    </row>
    <row r="25" spans="1:27">
      <c r="A25" s="91" t="s">
        <v>46</v>
      </c>
      <c r="B25" s="91" t="s">
        <v>94</v>
      </c>
      <c r="C25" s="4" t="s">
        <v>95</v>
      </c>
      <c r="D25" s="4" t="s">
        <v>45</v>
      </c>
      <c r="E25" s="4" t="s">
        <v>31</v>
      </c>
      <c r="F25" s="4" t="s">
        <v>32</v>
      </c>
      <c r="G25" s="5">
        <v>382704</v>
      </c>
      <c r="H25" s="5">
        <v>397132</v>
      </c>
      <c r="I25" s="1">
        <v>53.470635000000001</v>
      </c>
      <c r="J25" s="1">
        <v>-2.2620273000000002</v>
      </c>
      <c r="K25" s="5" t="s">
        <v>33</v>
      </c>
      <c r="L25" s="24" t="s">
        <v>96</v>
      </c>
      <c r="M25" s="140" t="s">
        <v>97</v>
      </c>
      <c r="N25" s="4" t="s">
        <v>41</v>
      </c>
      <c r="O25" s="23">
        <v>2</v>
      </c>
      <c r="P25" s="2" t="s">
        <v>36</v>
      </c>
      <c r="Q25" s="87" t="s">
        <v>36</v>
      </c>
      <c r="R25" s="2">
        <v>44.1</v>
      </c>
      <c r="S25" s="87">
        <v>1</v>
      </c>
      <c r="T25" s="2">
        <v>28</v>
      </c>
      <c r="U25" s="88">
        <v>0.83</v>
      </c>
      <c r="V25" s="89">
        <v>30.4</v>
      </c>
      <c r="W25" s="90">
        <v>0.87671232876712324</v>
      </c>
      <c r="X25" s="79">
        <v>30.67475</v>
      </c>
      <c r="Y25" s="90">
        <v>0.99726027397260286</v>
      </c>
      <c r="Z25" s="79">
        <f>VLOOKUP($B25,[1]Summary!$C$4:$S$301,17,0)</f>
        <v>28.254909090909088</v>
      </c>
      <c r="AA25" s="90">
        <f>VLOOKUP($B25,[1]Summary!$C$4:$S$301,14,0)/100</f>
        <v>0.91666666666666652</v>
      </c>
    </row>
    <row r="26" spans="1:27">
      <c r="A26" s="91" t="s">
        <v>70</v>
      </c>
      <c r="B26" s="91" t="s">
        <v>98</v>
      </c>
      <c r="C26" s="4" t="s">
        <v>39</v>
      </c>
      <c r="D26" s="4" t="s">
        <v>72</v>
      </c>
      <c r="E26" s="4" t="s">
        <v>31</v>
      </c>
      <c r="F26" s="4" t="s">
        <v>32</v>
      </c>
      <c r="G26" s="5">
        <v>371928.85</v>
      </c>
      <c r="H26" s="5">
        <v>408955.27</v>
      </c>
      <c r="I26" s="1">
        <v>53.576434999999996</v>
      </c>
      <c r="J26" s="1">
        <v>-2.4254248</v>
      </c>
      <c r="K26" s="5" t="s">
        <v>33</v>
      </c>
      <c r="L26" s="24">
        <v>1.2</v>
      </c>
      <c r="M26" s="140" t="s">
        <v>34</v>
      </c>
      <c r="N26" s="4" t="s">
        <v>41</v>
      </c>
      <c r="O26" s="23">
        <v>2.2000000000000002</v>
      </c>
      <c r="P26" s="2" t="s">
        <v>36</v>
      </c>
      <c r="Q26" s="87" t="s">
        <v>36</v>
      </c>
      <c r="R26" s="2" t="s">
        <v>36</v>
      </c>
      <c r="S26" s="87" t="s">
        <v>36</v>
      </c>
      <c r="T26" s="2" t="s">
        <v>36</v>
      </c>
      <c r="U26" s="88" t="s">
        <v>36</v>
      </c>
      <c r="V26" s="89" t="s">
        <v>36</v>
      </c>
      <c r="W26" s="90" t="s">
        <v>36</v>
      </c>
      <c r="X26" s="79">
        <v>30.334</v>
      </c>
      <c r="Y26" s="90">
        <v>0.92054794520547945</v>
      </c>
      <c r="Z26" s="79">
        <f>VLOOKUP($B26,[1]Summary!$C$4:$S$301,17,0)</f>
        <v>28.258166666666661</v>
      </c>
      <c r="AA26" s="90">
        <f>VLOOKUP($B26,[1]Summary!$C$4:$S$301,14,0)/100</f>
        <v>1</v>
      </c>
    </row>
    <row r="27" spans="1:27">
      <c r="A27" s="91" t="s">
        <v>46</v>
      </c>
      <c r="B27" s="91" t="s">
        <v>99</v>
      </c>
      <c r="C27" s="4" t="s">
        <v>100</v>
      </c>
      <c r="D27" s="4" t="s">
        <v>101</v>
      </c>
      <c r="E27" s="4" t="s">
        <v>31</v>
      </c>
      <c r="F27" s="4" t="s">
        <v>32</v>
      </c>
      <c r="G27" s="5">
        <v>384774</v>
      </c>
      <c r="H27" s="5">
        <v>397492</v>
      </c>
      <c r="I27" s="1">
        <v>53.473934999999997</v>
      </c>
      <c r="J27" s="1">
        <v>-2.2308612000000001</v>
      </c>
      <c r="K27" s="5" t="s">
        <v>33</v>
      </c>
      <c r="L27" s="24">
        <v>0.7</v>
      </c>
      <c r="M27" s="140" t="s">
        <v>102</v>
      </c>
      <c r="N27" s="4" t="s">
        <v>41</v>
      </c>
      <c r="O27" s="23">
        <v>1</v>
      </c>
      <c r="P27" s="2" t="s">
        <v>36</v>
      </c>
      <c r="Q27" s="87" t="s">
        <v>36</v>
      </c>
      <c r="R27" s="2">
        <v>42.7</v>
      </c>
      <c r="S27" s="87">
        <v>1</v>
      </c>
      <c r="T27" s="2">
        <v>26.9</v>
      </c>
      <c r="U27" s="88">
        <v>0.83</v>
      </c>
      <c r="V27" s="89">
        <v>29.9</v>
      </c>
      <c r="W27" s="90">
        <v>0.8739726027397261</v>
      </c>
      <c r="X27" s="79">
        <v>30.813818181818185</v>
      </c>
      <c r="Y27" s="90">
        <v>0.92054794520547945</v>
      </c>
      <c r="Z27" s="79">
        <f>VLOOKUP($B27,[1]Summary!$C$4:$S$301,17,0)</f>
        <v>28.55916666666667</v>
      </c>
      <c r="AA27" s="90">
        <f>VLOOKUP($B27,[1]Summary!$C$4:$S$301,14,0)/100</f>
        <v>1</v>
      </c>
    </row>
    <row r="28" spans="1:27">
      <c r="A28" s="91" t="s">
        <v>42</v>
      </c>
      <c r="B28" s="91" t="s">
        <v>103</v>
      </c>
      <c r="C28" s="4" t="s">
        <v>39</v>
      </c>
      <c r="D28" s="4" t="s">
        <v>104</v>
      </c>
      <c r="E28" s="4" t="s">
        <v>31</v>
      </c>
      <c r="F28" s="4" t="s">
        <v>32</v>
      </c>
      <c r="G28" s="5">
        <v>377635.8077</v>
      </c>
      <c r="H28" s="5">
        <v>395429.25880000001</v>
      </c>
      <c r="I28" s="1">
        <v>53.455136000000003</v>
      </c>
      <c r="J28" s="1">
        <v>-2.3382673</v>
      </c>
      <c r="K28" s="5" t="s">
        <v>33</v>
      </c>
      <c r="L28" s="24">
        <v>1.8</v>
      </c>
      <c r="M28" s="140" t="s">
        <v>34</v>
      </c>
      <c r="N28" s="4" t="s">
        <v>41</v>
      </c>
      <c r="O28" s="23">
        <v>2.4</v>
      </c>
      <c r="P28" s="2" t="s">
        <v>36</v>
      </c>
      <c r="Q28" s="87" t="s">
        <v>36</v>
      </c>
      <c r="R28" s="2" t="s">
        <v>36</v>
      </c>
      <c r="S28" s="87" t="s">
        <v>36</v>
      </c>
      <c r="T28" s="2" t="s">
        <v>36</v>
      </c>
      <c r="U28" s="88" t="s">
        <v>36</v>
      </c>
      <c r="V28" s="89" t="s">
        <v>36</v>
      </c>
      <c r="W28" s="90" t="s">
        <v>36</v>
      </c>
      <c r="X28" s="79">
        <v>31.632329714618891</v>
      </c>
      <c r="Y28" s="90">
        <v>0.67123287671232879</v>
      </c>
      <c r="Z28" s="79">
        <f>VLOOKUP($B28,[1]Summary!$C$4:$S$301,17,0)</f>
        <v>28.571111111111112</v>
      </c>
      <c r="AA28" s="90">
        <f>VLOOKUP($B28,[1]Summary!$C$4:$S$301,14,0)/100</f>
        <v>0.25</v>
      </c>
    </row>
    <row r="29" spans="1:27">
      <c r="A29" s="91" t="s">
        <v>37</v>
      </c>
      <c r="B29" s="91" t="s">
        <v>105</v>
      </c>
      <c r="C29" s="4" t="s">
        <v>39</v>
      </c>
      <c r="D29" s="4" t="s">
        <v>106</v>
      </c>
      <c r="E29" s="4" t="s">
        <v>31</v>
      </c>
      <c r="F29" s="4" t="s">
        <v>32</v>
      </c>
      <c r="G29" s="5">
        <v>399102.97593299998</v>
      </c>
      <c r="H29" s="5">
        <v>395572.52438399999</v>
      </c>
      <c r="I29" s="1">
        <v>53.456899999999997</v>
      </c>
      <c r="J29" s="1">
        <v>-2.0149910000000002</v>
      </c>
      <c r="K29" s="5" t="s">
        <v>33</v>
      </c>
      <c r="L29" s="24">
        <v>2.4</v>
      </c>
      <c r="M29" s="140" t="s">
        <v>34</v>
      </c>
      <c r="N29" s="4" t="s">
        <v>41</v>
      </c>
      <c r="O29" s="23">
        <v>2.5</v>
      </c>
      <c r="P29" s="2" t="s">
        <v>36</v>
      </c>
      <c r="Q29" s="87" t="s">
        <v>36</v>
      </c>
      <c r="R29" s="2" t="s">
        <v>36</v>
      </c>
      <c r="S29" s="87" t="s">
        <v>36</v>
      </c>
      <c r="T29" s="2" t="s">
        <v>36</v>
      </c>
      <c r="U29" s="88" t="s">
        <v>36</v>
      </c>
      <c r="V29" s="89" t="s">
        <v>36</v>
      </c>
      <c r="W29" s="90" t="s">
        <v>36</v>
      </c>
      <c r="X29" s="79">
        <v>28.103416666666664</v>
      </c>
      <c r="Y29" s="90">
        <v>0.99726027397260286</v>
      </c>
      <c r="Z29" s="79">
        <f>VLOOKUP($B29,[1]Summary!$C$4:$S$301,17,0)</f>
        <v>28.692727272727275</v>
      </c>
      <c r="AA29" s="90">
        <f>VLOOKUP($B29,[1]Summary!$C$4:$S$301,14,0)/100</f>
        <v>0.91666666666666652</v>
      </c>
    </row>
    <row r="30" spans="1:27">
      <c r="A30" s="91" t="s">
        <v>67</v>
      </c>
      <c r="B30" s="91" t="s">
        <v>107</v>
      </c>
      <c r="C30" s="4" t="s">
        <v>108</v>
      </c>
      <c r="D30" s="4" t="s">
        <v>109</v>
      </c>
      <c r="E30" s="4" t="s">
        <v>31</v>
      </c>
      <c r="F30" s="4" t="s">
        <v>32</v>
      </c>
      <c r="G30" s="5">
        <v>374457</v>
      </c>
      <c r="H30" s="5">
        <v>400988</v>
      </c>
      <c r="I30" s="1">
        <v>53.504956</v>
      </c>
      <c r="J30" s="1">
        <v>-2.3865786999999998</v>
      </c>
      <c r="K30" s="5" t="s">
        <v>33</v>
      </c>
      <c r="L30" s="24" t="s">
        <v>86</v>
      </c>
      <c r="M30" s="140" t="s">
        <v>34</v>
      </c>
      <c r="N30" s="4" t="s">
        <v>41</v>
      </c>
      <c r="O30" s="23" t="s">
        <v>110</v>
      </c>
      <c r="P30" s="2" t="s">
        <v>36</v>
      </c>
      <c r="Q30" s="87" t="s">
        <v>36</v>
      </c>
      <c r="R30" s="2">
        <v>41.1</v>
      </c>
      <c r="S30" s="87">
        <v>1</v>
      </c>
      <c r="T30" s="2">
        <v>24.6</v>
      </c>
      <c r="U30" s="88">
        <v>1</v>
      </c>
      <c r="V30" s="89">
        <v>22.9</v>
      </c>
      <c r="W30" s="90">
        <v>0.77534246575342469</v>
      </c>
      <c r="X30" s="79">
        <v>30.315545454545454</v>
      </c>
      <c r="Y30" s="90">
        <v>0.92054794520547945</v>
      </c>
      <c r="Z30" s="79">
        <f>VLOOKUP($B30,[1]Summary!$C$4:$S$301,17,0)</f>
        <v>28.724000000000004</v>
      </c>
      <c r="AA30" s="90">
        <f>VLOOKUP($B30,[1]Summary!$C$4:$S$301,14,0)/100</f>
        <v>0.91666666666666652</v>
      </c>
    </row>
    <row r="31" spans="1:27">
      <c r="A31" s="91" t="s">
        <v>67</v>
      </c>
      <c r="B31" s="91" t="s">
        <v>111</v>
      </c>
      <c r="C31" s="4" t="s">
        <v>112</v>
      </c>
      <c r="D31" s="4" t="s">
        <v>113</v>
      </c>
      <c r="E31" s="4" t="s">
        <v>31</v>
      </c>
      <c r="F31" s="4" t="s">
        <v>32</v>
      </c>
      <c r="G31" s="5">
        <v>383764</v>
      </c>
      <c r="H31" s="5">
        <v>398727</v>
      </c>
      <c r="I31" s="1">
        <v>53.485005999999998</v>
      </c>
      <c r="J31" s="1">
        <v>-2.2461419</v>
      </c>
      <c r="K31" s="5" t="s">
        <v>33</v>
      </c>
      <c r="L31" s="24">
        <v>2.7</v>
      </c>
      <c r="M31" s="140" t="s">
        <v>34</v>
      </c>
      <c r="N31" s="4" t="s">
        <v>41</v>
      </c>
      <c r="O31" s="23">
        <v>2.19</v>
      </c>
      <c r="P31" s="2" t="s">
        <v>36</v>
      </c>
      <c r="Q31" s="87" t="s">
        <v>36</v>
      </c>
      <c r="R31" s="2">
        <v>42.5</v>
      </c>
      <c r="S31" s="87">
        <v>1</v>
      </c>
      <c r="T31" s="2">
        <v>28.9</v>
      </c>
      <c r="U31" s="88">
        <v>1</v>
      </c>
      <c r="V31" s="89">
        <v>28.6</v>
      </c>
      <c r="W31" s="90">
        <v>0.89315068493150696</v>
      </c>
      <c r="X31" s="79">
        <v>32.601272727272722</v>
      </c>
      <c r="Y31" s="90">
        <v>0.9123287671232877</v>
      </c>
      <c r="Z31" s="79">
        <f>VLOOKUP($B31,[1]Summary!$C$4:$S$301,17,0)</f>
        <v>28.949033333333336</v>
      </c>
      <c r="AA31" s="90">
        <f>VLOOKUP($B31,[1]Summary!$C$4:$S$301,14,0)/100</f>
        <v>0.83333333333333348</v>
      </c>
    </row>
    <row r="32" spans="1:27">
      <c r="A32" s="91" t="s">
        <v>114</v>
      </c>
      <c r="B32" s="91" t="s">
        <v>115</v>
      </c>
      <c r="C32" s="4" t="s">
        <v>116</v>
      </c>
      <c r="D32" s="4" t="s">
        <v>117</v>
      </c>
      <c r="E32" s="4" t="s">
        <v>31</v>
      </c>
      <c r="F32" s="4" t="s">
        <v>32</v>
      </c>
      <c r="G32" s="5">
        <v>389830</v>
      </c>
      <c r="H32" s="5">
        <v>413742</v>
      </c>
      <c r="I32" s="1">
        <v>53.620117999999998</v>
      </c>
      <c r="J32" s="1">
        <v>-2.1552228000000002</v>
      </c>
      <c r="K32" s="5" t="s">
        <v>33</v>
      </c>
      <c r="L32" s="24" t="s">
        <v>118</v>
      </c>
      <c r="M32" s="140" t="s">
        <v>34</v>
      </c>
      <c r="N32" s="4" t="s">
        <v>41</v>
      </c>
      <c r="O32" s="23">
        <v>2</v>
      </c>
      <c r="P32" s="2" t="s">
        <v>36</v>
      </c>
      <c r="Q32" s="87" t="s">
        <v>36</v>
      </c>
      <c r="R32" s="2">
        <v>40.1</v>
      </c>
      <c r="S32" s="87">
        <v>1</v>
      </c>
      <c r="T32" s="2">
        <v>26.7</v>
      </c>
      <c r="U32" s="88">
        <v>0.75</v>
      </c>
      <c r="V32" s="89">
        <v>29</v>
      </c>
      <c r="W32" s="90">
        <v>0.8</v>
      </c>
      <c r="X32" s="79">
        <v>30.212727272727271</v>
      </c>
      <c r="Y32" s="90">
        <v>0.9068493150684932</v>
      </c>
      <c r="Z32" s="79">
        <f>VLOOKUP($B32,[1]Summary!$C$4:$S$301,17,0)</f>
        <v>29.032166666666665</v>
      </c>
      <c r="AA32" s="90">
        <f>VLOOKUP($B32,[1]Summary!$C$4:$S$301,14,0)/100</f>
        <v>1</v>
      </c>
    </row>
    <row r="33" spans="1:27">
      <c r="A33" s="91" t="s">
        <v>46</v>
      </c>
      <c r="B33" s="91" t="s">
        <v>119</v>
      </c>
      <c r="C33" s="4" t="s">
        <v>120</v>
      </c>
      <c r="D33" s="4" t="s">
        <v>82</v>
      </c>
      <c r="E33" s="4" t="s">
        <v>31</v>
      </c>
      <c r="F33" s="4" t="s">
        <v>32</v>
      </c>
      <c r="G33" s="5">
        <v>384351</v>
      </c>
      <c r="H33" s="5">
        <v>398915</v>
      </c>
      <c r="I33" s="1">
        <v>53.486713000000002</v>
      </c>
      <c r="J33" s="1">
        <v>-2.2373053999999999</v>
      </c>
      <c r="K33" s="5" t="s">
        <v>33</v>
      </c>
      <c r="L33" s="24">
        <v>2.2999999999999998</v>
      </c>
      <c r="M33" s="140" t="s">
        <v>34</v>
      </c>
      <c r="N33" s="4" t="s">
        <v>41</v>
      </c>
      <c r="O33" s="23">
        <v>2.15</v>
      </c>
      <c r="P33" s="2" t="s">
        <v>36</v>
      </c>
      <c r="Q33" s="87" t="s">
        <v>36</v>
      </c>
      <c r="R33" s="2">
        <v>44.1</v>
      </c>
      <c r="S33" s="87">
        <v>1</v>
      </c>
      <c r="T33" s="2">
        <v>26.6</v>
      </c>
      <c r="U33" s="88">
        <v>0.83</v>
      </c>
      <c r="V33" s="89">
        <v>30.6</v>
      </c>
      <c r="W33" s="90">
        <v>0.8739726027397261</v>
      </c>
      <c r="X33" s="79">
        <v>32.240749999999998</v>
      </c>
      <c r="Y33" s="90">
        <v>0.99726027397260286</v>
      </c>
      <c r="Z33" s="79">
        <f>VLOOKUP($B33,[1]Summary!$C$4:$S$301,17,0)</f>
        <v>29.060181818181817</v>
      </c>
      <c r="AA33" s="90">
        <f>VLOOKUP($B33,[1]Summary!$C$4:$S$301,14,0)/100</f>
        <v>0.91666666666666652</v>
      </c>
    </row>
    <row r="34" spans="1:27">
      <c r="A34" s="91" t="s">
        <v>37</v>
      </c>
      <c r="B34" s="91" t="s">
        <v>121</v>
      </c>
      <c r="C34" s="4" t="s">
        <v>39</v>
      </c>
      <c r="D34" s="4" t="s">
        <v>122</v>
      </c>
      <c r="E34" s="4" t="s">
        <v>31</v>
      </c>
      <c r="F34" s="4" t="s">
        <v>32</v>
      </c>
      <c r="G34" s="5">
        <v>398900.69758099999</v>
      </c>
      <c r="H34" s="5">
        <v>395502.81597699999</v>
      </c>
      <c r="I34" s="1">
        <v>53.456270000000004</v>
      </c>
      <c r="J34" s="1">
        <v>-2.0180327999999998</v>
      </c>
      <c r="K34" s="5" t="s">
        <v>33</v>
      </c>
      <c r="L34" s="24">
        <v>1.8</v>
      </c>
      <c r="M34" s="140" t="s">
        <v>34</v>
      </c>
      <c r="N34" s="4" t="s">
        <v>41</v>
      </c>
      <c r="O34" s="23">
        <v>2.5</v>
      </c>
      <c r="P34" s="2" t="s">
        <v>36</v>
      </c>
      <c r="Q34" s="87" t="s">
        <v>36</v>
      </c>
      <c r="R34" s="2" t="s">
        <v>36</v>
      </c>
      <c r="S34" s="87" t="s">
        <v>36</v>
      </c>
      <c r="T34" s="2" t="s">
        <v>36</v>
      </c>
      <c r="U34" s="88" t="s">
        <v>36</v>
      </c>
      <c r="V34" s="89" t="s">
        <v>36</v>
      </c>
      <c r="W34" s="90" t="s">
        <v>36</v>
      </c>
      <c r="X34" s="79">
        <v>31.100083333333338</v>
      </c>
      <c r="Y34" s="90">
        <v>0.99726027397260286</v>
      </c>
      <c r="Z34" s="79">
        <f>VLOOKUP($B34,[1]Summary!$C$4:$S$301,17,0)</f>
        <v>29.060833333333331</v>
      </c>
      <c r="AA34" s="90">
        <f>VLOOKUP($B34,[1]Summary!$C$4:$S$301,14,0)/100</f>
        <v>1</v>
      </c>
    </row>
    <row r="35" spans="1:27">
      <c r="A35" s="91" t="s">
        <v>46</v>
      </c>
      <c r="B35" s="91" t="s">
        <v>123</v>
      </c>
      <c r="C35" s="4" t="s">
        <v>124</v>
      </c>
      <c r="D35" s="4" t="s">
        <v>59</v>
      </c>
      <c r="E35" s="4" t="s">
        <v>31</v>
      </c>
      <c r="F35" s="4" t="s">
        <v>32</v>
      </c>
      <c r="G35" s="5">
        <v>383663</v>
      </c>
      <c r="H35" s="5">
        <v>398338</v>
      </c>
      <c r="I35" s="1">
        <v>53.481506000000003</v>
      </c>
      <c r="J35" s="1">
        <v>-2.2476435000000001</v>
      </c>
      <c r="K35" s="5" t="s">
        <v>33</v>
      </c>
      <c r="L35" s="24">
        <v>3.5</v>
      </c>
      <c r="M35" s="140" t="s">
        <v>34</v>
      </c>
      <c r="N35" s="4" t="s">
        <v>41</v>
      </c>
      <c r="O35" s="23">
        <v>2.2200000000000002</v>
      </c>
      <c r="P35" s="2" t="s">
        <v>36</v>
      </c>
      <c r="Q35" s="87" t="s">
        <v>36</v>
      </c>
      <c r="R35" s="2">
        <v>54.1</v>
      </c>
      <c r="S35" s="87">
        <v>0.86</v>
      </c>
      <c r="T35" s="2">
        <v>26.9</v>
      </c>
      <c r="U35" s="88">
        <v>0.92</v>
      </c>
      <c r="V35" s="89">
        <v>28.5</v>
      </c>
      <c r="W35" s="90">
        <v>0.95342465753424643</v>
      </c>
      <c r="X35" s="79">
        <v>31.667999999999999</v>
      </c>
      <c r="Y35" s="90">
        <v>0.99726027397260286</v>
      </c>
      <c r="Z35" s="79">
        <f>VLOOKUP($B35,[1]Summary!$C$4:$S$301,17,0)</f>
        <v>29.096666666666668</v>
      </c>
      <c r="AA35" s="90">
        <f>VLOOKUP($B35,[1]Summary!$C$4:$S$301,14,0)/100</f>
        <v>1</v>
      </c>
    </row>
    <row r="36" spans="1:27">
      <c r="A36" s="91" t="s">
        <v>53</v>
      </c>
      <c r="B36" s="91" t="s">
        <v>125</v>
      </c>
      <c r="C36" s="4" t="s">
        <v>126</v>
      </c>
      <c r="D36" s="4" t="s">
        <v>127</v>
      </c>
      <c r="E36" s="4" t="s">
        <v>31</v>
      </c>
      <c r="F36" s="4" t="s">
        <v>32</v>
      </c>
      <c r="G36" s="5">
        <v>384533</v>
      </c>
      <c r="H36" s="5">
        <v>405037</v>
      </c>
      <c r="I36" s="1">
        <v>53.541744999999999</v>
      </c>
      <c r="J36" s="1">
        <v>-2.2348669999999999</v>
      </c>
      <c r="K36" s="5" t="s">
        <v>33</v>
      </c>
      <c r="L36" s="24" t="s">
        <v>128</v>
      </c>
      <c r="M36" s="140" t="s">
        <v>34</v>
      </c>
      <c r="N36" s="4" t="s">
        <v>41</v>
      </c>
      <c r="O36" s="23" t="s">
        <v>110</v>
      </c>
      <c r="P36" s="2" t="s">
        <v>36</v>
      </c>
      <c r="Q36" s="87" t="s">
        <v>36</v>
      </c>
      <c r="R36" s="2">
        <v>44.9</v>
      </c>
      <c r="S36" s="87">
        <v>0.86</v>
      </c>
      <c r="T36" s="2">
        <v>27.5</v>
      </c>
      <c r="U36" s="88">
        <v>1</v>
      </c>
      <c r="V36" s="89">
        <v>28.5</v>
      </c>
      <c r="W36" s="90">
        <v>0.95890410958904093</v>
      </c>
      <c r="X36" s="79">
        <v>29.406000000000002</v>
      </c>
      <c r="Y36" s="90">
        <v>0.9068493150684932</v>
      </c>
      <c r="Z36" s="79">
        <f>VLOOKUP($B36,[1]Summary!$C$4:$S$301,17,0)</f>
        <v>29.103833333333334</v>
      </c>
      <c r="AA36" s="90">
        <f>VLOOKUP($B36,[1]Summary!$C$4:$S$301,14,0)/100</f>
        <v>1</v>
      </c>
    </row>
    <row r="37" spans="1:27">
      <c r="A37" s="91" t="s">
        <v>37</v>
      </c>
      <c r="B37" s="91" t="s">
        <v>129</v>
      </c>
      <c r="C37" s="4" t="s">
        <v>39</v>
      </c>
      <c r="D37" s="4" t="s">
        <v>130</v>
      </c>
      <c r="E37" s="4" t="s">
        <v>31</v>
      </c>
      <c r="F37" s="4" t="s">
        <v>32</v>
      </c>
      <c r="G37" s="5">
        <v>400370.313754</v>
      </c>
      <c r="H37" s="5">
        <v>396028.85369600001</v>
      </c>
      <c r="I37" s="1">
        <v>53.460999999999999</v>
      </c>
      <c r="J37" s="1">
        <v>-1.9958947</v>
      </c>
      <c r="K37" s="5" t="s">
        <v>33</v>
      </c>
      <c r="L37" s="24">
        <v>2.2999999999999998</v>
      </c>
      <c r="M37" s="140" t="s">
        <v>131</v>
      </c>
      <c r="N37" s="4" t="s">
        <v>41</v>
      </c>
      <c r="O37" s="23">
        <v>2.2000000000000002</v>
      </c>
      <c r="P37" s="2" t="s">
        <v>36</v>
      </c>
      <c r="Q37" s="87" t="s">
        <v>36</v>
      </c>
      <c r="R37" s="2" t="s">
        <v>36</v>
      </c>
      <c r="S37" s="87" t="s">
        <v>36</v>
      </c>
      <c r="T37" s="2" t="s">
        <v>36</v>
      </c>
      <c r="U37" s="88" t="s">
        <v>36</v>
      </c>
      <c r="V37" s="89" t="s">
        <v>36</v>
      </c>
      <c r="W37" s="90" t="s">
        <v>36</v>
      </c>
      <c r="X37" s="79">
        <v>30.194272727272736</v>
      </c>
      <c r="Y37" s="90">
        <v>0.92054794520547945</v>
      </c>
      <c r="Z37" s="79">
        <f>VLOOKUP($B37,[1]Summary!$C$4:$S$301,17,0)</f>
        <v>29.556460668301785</v>
      </c>
      <c r="AA37" s="90">
        <f>VLOOKUP($B37,[1]Summary!$C$4:$S$301,14,0)/100</f>
        <v>0.58333333333333337</v>
      </c>
    </row>
    <row r="38" spans="1:27">
      <c r="A38" s="91" t="s">
        <v>46</v>
      </c>
      <c r="B38" s="91" t="s">
        <v>132</v>
      </c>
      <c r="C38" s="4" t="s">
        <v>39</v>
      </c>
      <c r="D38" s="4" t="s">
        <v>133</v>
      </c>
      <c r="E38" s="4" t="s">
        <v>31</v>
      </c>
      <c r="F38" s="4" t="s">
        <v>32</v>
      </c>
      <c r="G38" s="5">
        <v>385426.87599999999</v>
      </c>
      <c r="H38" s="5">
        <v>397520.01260000002</v>
      </c>
      <c r="I38" s="1">
        <v>53.474206000000002</v>
      </c>
      <c r="J38" s="1">
        <v>-2.2210396000000001</v>
      </c>
      <c r="K38" s="5" t="s">
        <v>33</v>
      </c>
      <c r="L38" s="24">
        <v>1.6</v>
      </c>
      <c r="M38" s="140" t="s">
        <v>34</v>
      </c>
      <c r="N38" s="4" t="s">
        <v>41</v>
      </c>
      <c r="O38" s="23">
        <v>2</v>
      </c>
      <c r="P38" s="2" t="s">
        <v>36</v>
      </c>
      <c r="Q38" s="87" t="s">
        <v>36</v>
      </c>
      <c r="R38" s="2" t="s">
        <v>36</v>
      </c>
      <c r="S38" s="87" t="s">
        <v>36</v>
      </c>
      <c r="T38" s="2" t="s">
        <v>36</v>
      </c>
      <c r="U38" s="88" t="s">
        <v>36</v>
      </c>
      <c r="V38" s="89" t="s">
        <v>36</v>
      </c>
      <c r="W38" s="90" t="s">
        <v>36</v>
      </c>
      <c r="X38" s="90" t="s">
        <v>36</v>
      </c>
      <c r="Y38" s="90">
        <v>0.16666666666666666</v>
      </c>
      <c r="Z38" s="79">
        <f>VLOOKUP($B38,[1]Summary!$C$4:$S$301,17,0)</f>
        <v>29.734499999999997</v>
      </c>
      <c r="AA38" s="90">
        <f>VLOOKUP($B38,[1]Summary!$C$4:$S$301,14,0)/100</f>
        <v>1</v>
      </c>
    </row>
    <row r="39" spans="1:27">
      <c r="A39" s="91" t="s">
        <v>67</v>
      </c>
      <c r="B39" s="91" t="s">
        <v>134</v>
      </c>
      <c r="C39" s="4" t="s">
        <v>135</v>
      </c>
      <c r="D39" s="4" t="s">
        <v>136</v>
      </c>
      <c r="E39" s="4" t="s">
        <v>31</v>
      </c>
      <c r="F39" s="4" t="s">
        <v>32</v>
      </c>
      <c r="G39" s="5">
        <v>374572</v>
      </c>
      <c r="H39" s="5">
        <v>400613</v>
      </c>
      <c r="I39" s="1">
        <v>53.501590999999998</v>
      </c>
      <c r="J39" s="1">
        <v>-2.3848142999999999</v>
      </c>
      <c r="K39" s="5" t="s">
        <v>33</v>
      </c>
      <c r="L39" s="24">
        <v>2.4</v>
      </c>
      <c r="M39" s="140" t="s">
        <v>34</v>
      </c>
      <c r="N39" s="4" t="s">
        <v>41</v>
      </c>
      <c r="O39" s="23" t="s">
        <v>110</v>
      </c>
      <c r="P39" s="2" t="s">
        <v>36</v>
      </c>
      <c r="Q39" s="87" t="s">
        <v>36</v>
      </c>
      <c r="R39" s="2" t="s">
        <v>36</v>
      </c>
      <c r="S39" s="87" t="s">
        <v>36</v>
      </c>
      <c r="T39" s="2">
        <v>35.1</v>
      </c>
      <c r="U39" s="88">
        <v>0.67</v>
      </c>
      <c r="V39" s="89">
        <v>33.6</v>
      </c>
      <c r="W39" s="90">
        <v>0.52876712328767128</v>
      </c>
      <c r="X39" s="79">
        <v>39.616416666666659</v>
      </c>
      <c r="Y39" s="90">
        <v>0.99726027397260286</v>
      </c>
      <c r="Z39" s="79">
        <f>VLOOKUP($B39,[1]Summary!$C$4:$S$301,17,0)</f>
        <v>29.74087198167371</v>
      </c>
      <c r="AA39" s="90">
        <f>VLOOKUP($B39,[1]Summary!$C$4:$S$301,14,0)/100</f>
        <v>0.58333333333333337</v>
      </c>
    </row>
    <row r="40" spans="1:27">
      <c r="A40" s="91" t="s">
        <v>53</v>
      </c>
      <c r="B40" s="91" t="s">
        <v>137</v>
      </c>
      <c r="C40" s="4" t="s">
        <v>39</v>
      </c>
      <c r="D40" s="4" t="s">
        <v>138</v>
      </c>
      <c r="E40" s="4" t="s">
        <v>31</v>
      </c>
      <c r="F40" s="4" t="s">
        <v>32</v>
      </c>
      <c r="G40" s="5">
        <v>381650.89958500001</v>
      </c>
      <c r="H40" s="5">
        <v>403222.43656300002</v>
      </c>
      <c r="I40" s="1">
        <v>53.525337999999998</v>
      </c>
      <c r="J40" s="1">
        <v>-2.2782638</v>
      </c>
      <c r="K40" s="5" t="s">
        <v>33</v>
      </c>
      <c r="L40" s="24">
        <v>3.05</v>
      </c>
      <c r="M40" s="140" t="s">
        <v>34</v>
      </c>
      <c r="N40" s="4" t="s">
        <v>35</v>
      </c>
      <c r="O40" s="23">
        <v>1.8499999999999999</v>
      </c>
      <c r="P40" s="2" t="s">
        <v>36</v>
      </c>
      <c r="Q40" s="87" t="s">
        <v>36</v>
      </c>
      <c r="R40" s="2" t="s">
        <v>36</v>
      </c>
      <c r="S40" s="87" t="s">
        <v>36</v>
      </c>
      <c r="T40" s="2" t="s">
        <v>36</v>
      </c>
      <c r="U40" s="88" t="s">
        <v>36</v>
      </c>
      <c r="V40" s="89" t="s">
        <v>36</v>
      </c>
      <c r="W40" s="90" t="s">
        <v>36</v>
      </c>
      <c r="X40" s="79">
        <v>33.141199999999998</v>
      </c>
      <c r="Y40" s="90">
        <v>0.8246575342465754</v>
      </c>
      <c r="Z40" s="79">
        <f>VLOOKUP($B40,[1]Summary!$C$4:$S$301,17,0)</f>
        <v>29.808121212121208</v>
      </c>
      <c r="AA40" s="90">
        <f>VLOOKUP($B40,[1]Summary!$C$4:$S$301,14,0)/100</f>
        <v>0.91666666666666652</v>
      </c>
    </row>
    <row r="41" spans="1:27">
      <c r="A41" s="91" t="s">
        <v>46</v>
      </c>
      <c r="B41" s="91" t="s">
        <v>139</v>
      </c>
      <c r="C41" s="4" t="s">
        <v>140</v>
      </c>
      <c r="D41" s="4" t="s">
        <v>141</v>
      </c>
      <c r="E41" s="4" t="s">
        <v>31</v>
      </c>
      <c r="F41" s="4" t="s">
        <v>32</v>
      </c>
      <c r="G41" s="5">
        <v>384038</v>
      </c>
      <c r="H41" s="5">
        <v>398270</v>
      </c>
      <c r="I41" s="1">
        <v>53.480905999999997</v>
      </c>
      <c r="J41" s="1">
        <v>-2.2419894</v>
      </c>
      <c r="K41" s="5" t="s">
        <v>33</v>
      </c>
      <c r="L41" s="24">
        <v>2.1</v>
      </c>
      <c r="M41" s="140" t="s">
        <v>34</v>
      </c>
      <c r="N41" s="4" t="s">
        <v>41</v>
      </c>
      <c r="O41" s="23">
        <v>2.23</v>
      </c>
      <c r="P41" s="2" t="s">
        <v>36</v>
      </c>
      <c r="Q41" s="87" t="s">
        <v>36</v>
      </c>
      <c r="R41" s="2">
        <v>48.6</v>
      </c>
      <c r="S41" s="87">
        <v>1</v>
      </c>
      <c r="T41" s="2">
        <v>30.5</v>
      </c>
      <c r="U41" s="88">
        <v>1</v>
      </c>
      <c r="V41" s="89">
        <v>33.299999999999997</v>
      </c>
      <c r="W41" s="90">
        <v>0.86575342465753424</v>
      </c>
      <c r="X41" s="79">
        <v>33.154249999999998</v>
      </c>
      <c r="Y41" s="90">
        <v>0.99726027397260286</v>
      </c>
      <c r="Z41" s="79">
        <f>VLOOKUP($B41,[1]Summary!$C$4:$S$301,17,0)</f>
        <v>29.908888888888889</v>
      </c>
      <c r="AA41" s="90">
        <f>VLOOKUP($B41,[1]Summary!$C$4:$S$301,14,0)/100</f>
        <v>0.75</v>
      </c>
    </row>
    <row r="42" spans="1:27">
      <c r="A42" s="91" t="s">
        <v>42</v>
      </c>
      <c r="B42" s="91" t="s">
        <v>142</v>
      </c>
      <c r="C42" s="4" t="s">
        <v>143</v>
      </c>
      <c r="D42" s="4" t="s">
        <v>144</v>
      </c>
      <c r="E42" s="4" t="s">
        <v>31</v>
      </c>
      <c r="F42" s="4" t="s">
        <v>32</v>
      </c>
      <c r="G42" s="5">
        <v>378839</v>
      </c>
      <c r="H42" s="5">
        <v>392639</v>
      </c>
      <c r="I42" s="1">
        <v>53.430109000000002</v>
      </c>
      <c r="J42" s="1">
        <v>-2.3199475999999999</v>
      </c>
      <c r="K42" s="5" t="s">
        <v>33</v>
      </c>
      <c r="L42" s="24" t="s">
        <v>96</v>
      </c>
      <c r="M42" s="140" t="s">
        <v>34</v>
      </c>
      <c r="N42" s="4" t="s">
        <v>41</v>
      </c>
      <c r="O42" s="23">
        <v>1.9</v>
      </c>
      <c r="P42" s="2" t="s">
        <v>36</v>
      </c>
      <c r="Q42" s="87" t="s">
        <v>36</v>
      </c>
      <c r="R42" s="2">
        <v>44.2</v>
      </c>
      <c r="S42" s="87">
        <v>0.86</v>
      </c>
      <c r="T42" s="2">
        <v>28</v>
      </c>
      <c r="U42" s="88">
        <v>1</v>
      </c>
      <c r="V42" s="89">
        <v>30.5</v>
      </c>
      <c r="W42" s="90">
        <v>0.95616438356164379</v>
      </c>
      <c r="X42" s="79">
        <v>31.160500000000003</v>
      </c>
      <c r="Y42" s="90">
        <v>0.99726027397260286</v>
      </c>
      <c r="Z42" s="79">
        <f>VLOOKUP($B42,[1]Summary!$C$4:$S$301,17,0)</f>
        <v>29.942333333333337</v>
      </c>
      <c r="AA42" s="90">
        <f>VLOOKUP($B42,[1]Summary!$C$4:$S$301,14,0)/100</f>
        <v>1</v>
      </c>
    </row>
    <row r="43" spans="1:27">
      <c r="A43" s="91" t="s">
        <v>27</v>
      </c>
      <c r="B43" s="91" t="s">
        <v>145</v>
      </c>
      <c r="C43" s="4" t="s">
        <v>146</v>
      </c>
      <c r="D43" s="4" t="s">
        <v>147</v>
      </c>
      <c r="E43" s="4" t="s">
        <v>31</v>
      </c>
      <c r="F43" s="4" t="s">
        <v>32</v>
      </c>
      <c r="G43" s="5">
        <v>385081</v>
      </c>
      <c r="H43" s="5">
        <v>388171</v>
      </c>
      <c r="I43" s="1">
        <v>53.390163000000001</v>
      </c>
      <c r="J43" s="1">
        <v>-2.2257910000000001</v>
      </c>
      <c r="K43" s="5" t="s">
        <v>33</v>
      </c>
      <c r="L43" s="24">
        <v>7.3</v>
      </c>
      <c r="M43" s="140" t="s">
        <v>34</v>
      </c>
      <c r="N43" s="4" t="s">
        <v>41</v>
      </c>
      <c r="O43" s="23">
        <v>2.5</v>
      </c>
      <c r="P43" s="2">
        <v>62</v>
      </c>
      <c r="Q43" s="87">
        <v>0.92</v>
      </c>
      <c r="R43" s="2">
        <v>44.5</v>
      </c>
      <c r="S43" s="87">
        <v>0.92</v>
      </c>
      <c r="T43" s="2">
        <v>28.1</v>
      </c>
      <c r="U43" s="88">
        <v>1</v>
      </c>
      <c r="V43" s="89">
        <v>31.3</v>
      </c>
      <c r="W43" s="90">
        <v>0.95616438356164379</v>
      </c>
      <c r="X43" s="79">
        <v>31.945916666666669</v>
      </c>
      <c r="Y43" s="90">
        <v>0.99726027397260286</v>
      </c>
      <c r="Z43" s="79">
        <f>VLOOKUP($B43,[1]Summary!$C$4:$S$301,17,0)</f>
        <v>30.00683333333334</v>
      </c>
      <c r="AA43" s="90">
        <f>VLOOKUP($B43,[1]Summary!$C$4:$S$301,14,0)/100</f>
        <v>1</v>
      </c>
    </row>
    <row r="44" spans="1:27">
      <c r="A44" s="91" t="s">
        <v>148</v>
      </c>
      <c r="B44" s="91" t="s">
        <v>149</v>
      </c>
      <c r="C44" s="4" t="s">
        <v>150</v>
      </c>
      <c r="D44" s="4" t="s">
        <v>151</v>
      </c>
      <c r="E44" s="4" t="s">
        <v>31</v>
      </c>
      <c r="F44" s="4" t="s">
        <v>32</v>
      </c>
      <c r="G44" s="5">
        <v>360470</v>
      </c>
      <c r="H44" s="5">
        <v>402401</v>
      </c>
      <c r="I44" s="1">
        <v>53.516787999999998</v>
      </c>
      <c r="J44" s="1">
        <v>-2.5976276999999999</v>
      </c>
      <c r="K44" s="5" t="s">
        <v>33</v>
      </c>
      <c r="L44" s="24">
        <v>2</v>
      </c>
      <c r="M44" s="140" t="s">
        <v>152</v>
      </c>
      <c r="N44" s="4" t="s">
        <v>41</v>
      </c>
      <c r="O44" s="23">
        <v>2</v>
      </c>
      <c r="P44" s="2" t="s">
        <v>36</v>
      </c>
      <c r="Q44" s="87" t="s">
        <v>36</v>
      </c>
      <c r="R44" s="2">
        <v>40.200000000000003</v>
      </c>
      <c r="S44" s="87">
        <v>1</v>
      </c>
      <c r="T44" s="2">
        <v>28.3</v>
      </c>
      <c r="U44" s="88">
        <v>0.75</v>
      </c>
      <c r="V44" s="89">
        <v>26.2</v>
      </c>
      <c r="W44" s="90">
        <v>0.78904109589041094</v>
      </c>
      <c r="X44" s="79">
        <v>28.884000000000004</v>
      </c>
      <c r="Y44" s="90">
        <v>0.82739726027397265</v>
      </c>
      <c r="Z44" s="79">
        <f>VLOOKUP($B44,[1]Summary!$C$4:$S$301,17,0)</f>
        <v>30.013999999999999</v>
      </c>
      <c r="AA44" s="90">
        <f>VLOOKUP($B44,[1]Summary!$C$4:$S$301,14,0)/100</f>
        <v>0.83333333333333348</v>
      </c>
    </row>
    <row r="45" spans="1:27">
      <c r="A45" s="91" t="s">
        <v>114</v>
      </c>
      <c r="B45" s="91" t="s">
        <v>153</v>
      </c>
      <c r="C45" s="4" t="s">
        <v>154</v>
      </c>
      <c r="D45" s="4" t="s">
        <v>155</v>
      </c>
      <c r="E45" s="4" t="s">
        <v>31</v>
      </c>
      <c r="F45" s="4" t="s">
        <v>32</v>
      </c>
      <c r="G45" s="5">
        <v>382305</v>
      </c>
      <c r="H45" s="5">
        <v>410531</v>
      </c>
      <c r="I45" s="1">
        <v>53.591054999999997</v>
      </c>
      <c r="J45" s="1">
        <v>-2.2688003000000001</v>
      </c>
      <c r="K45" s="5" t="s">
        <v>33</v>
      </c>
      <c r="L45" s="24">
        <v>2.4</v>
      </c>
      <c r="M45" s="140" t="s">
        <v>34</v>
      </c>
      <c r="N45" s="4" t="s">
        <v>41</v>
      </c>
      <c r="O45" s="23" t="s">
        <v>110</v>
      </c>
      <c r="P45" s="2" t="s">
        <v>36</v>
      </c>
      <c r="Q45" s="87" t="s">
        <v>36</v>
      </c>
      <c r="R45" s="2">
        <v>42.1</v>
      </c>
      <c r="S45" s="87">
        <v>1</v>
      </c>
      <c r="T45" s="2">
        <v>29.8</v>
      </c>
      <c r="U45" s="88">
        <v>0.75</v>
      </c>
      <c r="V45" s="89">
        <v>31.1</v>
      </c>
      <c r="W45" s="90">
        <v>0.87671232876712324</v>
      </c>
      <c r="X45" s="79">
        <v>30.55439999999999</v>
      </c>
      <c r="Y45" s="90">
        <v>0.83013698630136989</v>
      </c>
      <c r="Z45" s="79">
        <f>VLOOKUP($B45,[1]Summary!$C$4:$S$301,17,0)</f>
        <v>30.048399999999997</v>
      </c>
      <c r="AA45" s="90">
        <f>VLOOKUP($B45,[1]Summary!$C$4:$S$301,14,0)/100</f>
        <v>0.83333333333333348</v>
      </c>
    </row>
    <row r="46" spans="1:27">
      <c r="A46" s="91" t="s">
        <v>70</v>
      </c>
      <c r="B46" s="91" t="s">
        <v>156</v>
      </c>
      <c r="C46" s="4" t="s">
        <v>157</v>
      </c>
      <c r="D46" s="4" t="s">
        <v>158</v>
      </c>
      <c r="E46" s="4" t="s">
        <v>31</v>
      </c>
      <c r="F46" s="4" t="s">
        <v>32</v>
      </c>
      <c r="G46" s="5">
        <v>371833</v>
      </c>
      <c r="H46" s="5">
        <v>408713</v>
      </c>
      <c r="I46" s="1">
        <v>53.574255000000001</v>
      </c>
      <c r="J46" s="1">
        <v>-2.4268375999999998</v>
      </c>
      <c r="K46" s="5" t="s">
        <v>33</v>
      </c>
      <c r="L46" s="24">
        <v>2.8</v>
      </c>
      <c r="M46" s="140" t="s">
        <v>34</v>
      </c>
      <c r="N46" s="4" t="s">
        <v>41</v>
      </c>
      <c r="O46" s="23">
        <v>2</v>
      </c>
      <c r="P46" s="2" t="s">
        <v>36</v>
      </c>
      <c r="Q46" s="87" t="s">
        <v>36</v>
      </c>
      <c r="R46" s="2" t="s">
        <v>36</v>
      </c>
      <c r="S46" s="87" t="s">
        <v>36</v>
      </c>
      <c r="T46" s="2">
        <v>33.4</v>
      </c>
      <c r="U46" s="88">
        <v>0.57999999999999996</v>
      </c>
      <c r="V46" s="89">
        <v>30.5</v>
      </c>
      <c r="W46" s="90">
        <v>0.78630136986301369</v>
      </c>
      <c r="X46" s="90" t="s">
        <v>36</v>
      </c>
      <c r="Y46" s="90">
        <v>9.0410958904109592E-2</v>
      </c>
      <c r="Z46" s="79">
        <f>VLOOKUP($B46,[1]Summary!$C$4:$S$301,17,0)</f>
        <v>30.091399999999997</v>
      </c>
      <c r="AA46" s="90">
        <f>VLOOKUP($B46,[1]Summary!$C$4:$S$301,14,0)/100</f>
        <v>0.83333333333333348</v>
      </c>
    </row>
    <row r="47" spans="1:27">
      <c r="A47" s="91" t="s">
        <v>42</v>
      </c>
      <c r="B47" s="91" t="s">
        <v>159</v>
      </c>
      <c r="C47" s="4" t="s">
        <v>160</v>
      </c>
      <c r="D47" s="4" t="s">
        <v>161</v>
      </c>
      <c r="E47" s="4" t="s">
        <v>31</v>
      </c>
      <c r="F47" s="4" t="s">
        <v>32</v>
      </c>
      <c r="G47" s="5">
        <v>376841</v>
      </c>
      <c r="H47" s="5">
        <v>397072</v>
      </c>
      <c r="I47" s="1">
        <v>53.469869000000003</v>
      </c>
      <c r="J47" s="1">
        <v>-2.3503457000000001</v>
      </c>
      <c r="K47" s="5" t="s">
        <v>33</v>
      </c>
      <c r="L47" s="24" t="s">
        <v>162</v>
      </c>
      <c r="M47" s="140" t="s">
        <v>34</v>
      </c>
      <c r="N47" s="4" t="s">
        <v>41</v>
      </c>
      <c r="O47" s="23">
        <v>2</v>
      </c>
      <c r="P47" s="2" t="s">
        <v>36</v>
      </c>
      <c r="Q47" s="87" t="s">
        <v>36</v>
      </c>
      <c r="R47" s="2">
        <v>41</v>
      </c>
      <c r="S47" s="87">
        <v>0.86</v>
      </c>
      <c r="T47" s="2">
        <v>29.7</v>
      </c>
      <c r="U47" s="88">
        <v>0.92</v>
      </c>
      <c r="V47" s="89">
        <v>31.3</v>
      </c>
      <c r="W47" s="90">
        <v>0.8739726027397261</v>
      </c>
      <c r="X47" s="79">
        <v>32.893909090909091</v>
      </c>
      <c r="Y47" s="90">
        <v>0.9068493150684932</v>
      </c>
      <c r="Z47" s="79">
        <f>VLOOKUP($B47,[1]Summary!$C$4:$S$301,17,0)</f>
        <v>30.194599999999998</v>
      </c>
      <c r="AA47" s="90">
        <f>VLOOKUP($B47,[1]Summary!$C$4:$S$301,14,0)/100</f>
        <v>0.83333333333333348</v>
      </c>
    </row>
    <row r="48" spans="1:27">
      <c r="A48" s="91" t="s">
        <v>148</v>
      </c>
      <c r="B48" s="91" t="s">
        <v>163</v>
      </c>
      <c r="C48" s="4" t="s">
        <v>39</v>
      </c>
      <c r="D48" s="4" t="s">
        <v>164</v>
      </c>
      <c r="E48" s="4" t="s">
        <v>31</v>
      </c>
      <c r="F48" s="4" t="s">
        <v>32</v>
      </c>
      <c r="G48" s="5">
        <v>358046.0784</v>
      </c>
      <c r="H48" s="5">
        <v>405935.8113</v>
      </c>
      <c r="I48" s="1">
        <v>53.548361999999997</v>
      </c>
      <c r="J48" s="1">
        <v>-2.6346569999999998</v>
      </c>
      <c r="K48" s="5" t="s">
        <v>33</v>
      </c>
      <c r="L48" s="24">
        <v>2.4</v>
      </c>
      <c r="M48" s="140" t="s">
        <v>34</v>
      </c>
      <c r="N48" s="4" t="s">
        <v>41</v>
      </c>
      <c r="O48" s="23">
        <v>2.2000000000000002</v>
      </c>
      <c r="P48" s="2" t="s">
        <v>36</v>
      </c>
      <c r="Q48" s="87" t="s">
        <v>36</v>
      </c>
      <c r="R48" s="2" t="s">
        <v>36</v>
      </c>
      <c r="S48" s="87" t="s">
        <v>36</v>
      </c>
      <c r="T48" s="2" t="s">
        <v>36</v>
      </c>
      <c r="U48" s="88" t="s">
        <v>36</v>
      </c>
      <c r="V48" s="89" t="s">
        <v>36</v>
      </c>
      <c r="W48" s="90" t="s">
        <v>36</v>
      </c>
      <c r="X48" s="79">
        <v>32.793199999999999</v>
      </c>
      <c r="Y48" s="90">
        <v>0.83835616438356164</v>
      </c>
      <c r="Z48" s="79">
        <f>VLOOKUP($B48,[1]Summary!$C$4:$S$301,17,0)</f>
        <v>30.39383333333333</v>
      </c>
      <c r="AA48" s="90">
        <f>VLOOKUP($B48,[1]Summary!$C$4:$S$301,14,0)/100</f>
        <v>1</v>
      </c>
    </row>
    <row r="49" spans="1:27">
      <c r="A49" s="91" t="s">
        <v>46</v>
      </c>
      <c r="B49" s="91" t="s">
        <v>165</v>
      </c>
      <c r="C49" s="4" t="s">
        <v>166</v>
      </c>
      <c r="D49" s="4" t="s">
        <v>167</v>
      </c>
      <c r="E49" s="4" t="s">
        <v>31</v>
      </c>
      <c r="F49" s="4" t="s">
        <v>32</v>
      </c>
      <c r="G49" s="5">
        <v>384649</v>
      </c>
      <c r="H49" s="5">
        <v>398545</v>
      </c>
      <c r="I49" s="1">
        <v>53.483395999999999</v>
      </c>
      <c r="J49" s="1">
        <v>-2.2327962000000001</v>
      </c>
      <c r="K49" s="5" t="s">
        <v>33</v>
      </c>
      <c r="L49" s="24">
        <v>3.2</v>
      </c>
      <c r="M49" s="140" t="s">
        <v>34</v>
      </c>
      <c r="N49" s="4" t="s">
        <v>41</v>
      </c>
      <c r="O49" s="23">
        <v>2.27</v>
      </c>
      <c r="P49" s="2" t="s">
        <v>36</v>
      </c>
      <c r="Q49" s="87" t="s">
        <v>36</v>
      </c>
      <c r="R49" s="2">
        <v>50.7</v>
      </c>
      <c r="S49" s="87">
        <v>0.86</v>
      </c>
      <c r="T49" s="2">
        <v>29.5</v>
      </c>
      <c r="U49" s="88">
        <v>1</v>
      </c>
      <c r="V49" s="89">
        <v>31.6</v>
      </c>
      <c r="W49" s="90">
        <v>0.8684931506849316</v>
      </c>
      <c r="X49" s="79">
        <v>31.163399999999999</v>
      </c>
      <c r="Y49" s="90">
        <v>0.84383561643835625</v>
      </c>
      <c r="Z49" s="79">
        <f>VLOOKUP($B49,[1]Summary!$C$4:$S$301,17,0)</f>
        <v>30.401</v>
      </c>
      <c r="AA49" s="90">
        <f>VLOOKUP($B49,[1]Summary!$C$4:$S$301,14,0)/100</f>
        <v>0.83333333333333348</v>
      </c>
    </row>
    <row r="50" spans="1:27">
      <c r="A50" s="91" t="s">
        <v>46</v>
      </c>
      <c r="B50" s="91" t="s">
        <v>168</v>
      </c>
      <c r="C50" s="4" t="s">
        <v>169</v>
      </c>
      <c r="D50" s="4" t="s">
        <v>59</v>
      </c>
      <c r="E50" s="4" t="s">
        <v>31</v>
      </c>
      <c r="F50" s="4" t="s">
        <v>32</v>
      </c>
      <c r="G50" s="5">
        <v>383687</v>
      </c>
      <c r="H50" s="5">
        <v>398366</v>
      </c>
      <c r="I50" s="1">
        <v>53.481757999999999</v>
      </c>
      <c r="J50" s="1">
        <v>-2.2472832999999999</v>
      </c>
      <c r="K50" s="5" t="s">
        <v>33</v>
      </c>
      <c r="L50" s="24">
        <v>1.6</v>
      </c>
      <c r="M50" s="140" t="s">
        <v>34</v>
      </c>
      <c r="N50" s="4" t="s">
        <v>41</v>
      </c>
      <c r="O50" s="23">
        <v>2.27</v>
      </c>
      <c r="P50" s="2" t="s">
        <v>36</v>
      </c>
      <c r="Q50" s="87" t="s">
        <v>36</v>
      </c>
      <c r="R50" s="2">
        <v>53.3</v>
      </c>
      <c r="S50" s="87">
        <v>1</v>
      </c>
      <c r="T50" s="2">
        <v>27.9</v>
      </c>
      <c r="U50" s="88">
        <v>0.83</v>
      </c>
      <c r="V50" s="89">
        <v>27.7</v>
      </c>
      <c r="W50" s="90">
        <v>0.95342465753424643</v>
      </c>
      <c r="X50" s="79">
        <v>33.771818181818183</v>
      </c>
      <c r="Y50" s="90">
        <v>0.92054794520547945</v>
      </c>
      <c r="Z50" s="79">
        <f>VLOOKUP($B50,[1]Summary!$C$4:$S$301,17,0)</f>
        <v>30.490583333333326</v>
      </c>
      <c r="AA50" s="90">
        <f>VLOOKUP($B50,[1]Summary!$C$4:$S$301,14,0)/100</f>
        <v>1</v>
      </c>
    </row>
    <row r="51" spans="1:27">
      <c r="A51" s="91" t="s">
        <v>67</v>
      </c>
      <c r="B51" s="91" t="s">
        <v>170</v>
      </c>
      <c r="C51" s="4" t="s">
        <v>39</v>
      </c>
      <c r="D51" s="4" t="s">
        <v>69</v>
      </c>
      <c r="E51" s="4" t="s">
        <v>31</v>
      </c>
      <c r="F51" s="4" t="s">
        <v>32</v>
      </c>
      <c r="G51" s="5">
        <v>381402.00260000001</v>
      </c>
      <c r="H51" s="5">
        <v>399293.01459999999</v>
      </c>
      <c r="I51" s="1">
        <v>53.490014000000002</v>
      </c>
      <c r="J51" s="1">
        <v>-2.2817701000000001</v>
      </c>
      <c r="K51" s="5" t="s">
        <v>33</v>
      </c>
      <c r="L51" s="24">
        <v>4.7</v>
      </c>
      <c r="M51" s="140" t="s">
        <v>34</v>
      </c>
      <c r="N51" s="4" t="s">
        <v>41</v>
      </c>
      <c r="O51" s="23">
        <v>1.8</v>
      </c>
      <c r="P51" s="2" t="s">
        <v>36</v>
      </c>
      <c r="Q51" s="87" t="s">
        <v>36</v>
      </c>
      <c r="R51" s="2" t="s">
        <v>36</v>
      </c>
      <c r="S51" s="87" t="s">
        <v>36</v>
      </c>
      <c r="T51" s="2" t="s">
        <v>36</v>
      </c>
      <c r="U51" s="88" t="s">
        <v>36</v>
      </c>
      <c r="V51" s="89" t="s">
        <v>36</v>
      </c>
      <c r="W51" s="90" t="s">
        <v>36</v>
      </c>
      <c r="X51" s="90" t="s">
        <v>36</v>
      </c>
      <c r="Y51" s="90">
        <v>0.16666666666666666</v>
      </c>
      <c r="Z51" s="79">
        <f>VLOOKUP($B51,[1]Summary!$C$4:$S$301,17,0)</f>
        <v>30.543030303030303</v>
      </c>
      <c r="AA51" s="90">
        <f>VLOOKUP($B51,[1]Summary!$C$4:$S$301,14,0)/100</f>
        <v>0.91666666666666652</v>
      </c>
    </row>
    <row r="52" spans="1:27">
      <c r="A52" s="91" t="s">
        <v>67</v>
      </c>
      <c r="B52" s="91" t="s">
        <v>171</v>
      </c>
      <c r="C52" s="4" t="s">
        <v>39</v>
      </c>
      <c r="D52" s="4" t="s">
        <v>172</v>
      </c>
      <c r="E52" s="4" t="s">
        <v>31</v>
      </c>
      <c r="F52" s="4" t="s">
        <v>32</v>
      </c>
      <c r="G52" s="5">
        <v>374550.90210000001</v>
      </c>
      <c r="H52" s="5">
        <v>400641.99810000003</v>
      </c>
      <c r="I52" s="1">
        <v>53.501842000000003</v>
      </c>
      <c r="J52" s="1">
        <v>-2.3851483</v>
      </c>
      <c r="K52" s="5" t="s">
        <v>33</v>
      </c>
      <c r="L52" s="24">
        <v>2</v>
      </c>
      <c r="M52" s="140" t="s">
        <v>34</v>
      </c>
      <c r="N52" s="4" t="s">
        <v>41</v>
      </c>
      <c r="O52" s="23">
        <v>2.4500000000000002</v>
      </c>
      <c r="P52" s="2" t="s">
        <v>36</v>
      </c>
      <c r="Q52" s="87" t="s">
        <v>36</v>
      </c>
      <c r="R52" s="2" t="s">
        <v>36</v>
      </c>
      <c r="S52" s="87" t="s">
        <v>36</v>
      </c>
      <c r="T52" s="2" t="s">
        <v>36</v>
      </c>
      <c r="U52" s="88" t="s">
        <v>36</v>
      </c>
      <c r="V52" s="89" t="s">
        <v>36</v>
      </c>
      <c r="W52" s="90" t="s">
        <v>36</v>
      </c>
      <c r="X52" s="79">
        <v>37.673416666666668</v>
      </c>
      <c r="Y52" s="90">
        <v>0.99726027397260286</v>
      </c>
      <c r="Z52" s="79">
        <f>VLOOKUP($B52,[1]Summary!$C$4:$S$301,17,0)</f>
        <v>30.637666170400891</v>
      </c>
      <c r="AA52" s="90">
        <f>VLOOKUP($B52,[1]Summary!$C$4:$S$301,14,0)/100</f>
        <v>0.66666666666666652</v>
      </c>
    </row>
    <row r="53" spans="1:27">
      <c r="A53" s="91" t="s">
        <v>173</v>
      </c>
      <c r="B53" s="91" t="s">
        <v>174</v>
      </c>
      <c r="C53" s="4" t="s">
        <v>39</v>
      </c>
      <c r="D53" s="4" t="str">
        <f>VLOOKUP($B53,[1]Summary!$C$3:$W$302,7,0)</f>
        <v>Oldham Way</v>
      </c>
      <c r="E53" s="4" t="s">
        <v>31</v>
      </c>
      <c r="F53" s="4" t="s">
        <v>32</v>
      </c>
      <c r="G53" s="5">
        <f>VLOOKUP($B53,[1]Summary!$C$3:$W$302,3,0)</f>
        <v>393328.79</v>
      </c>
      <c r="H53" s="5">
        <f>VLOOKUP($B53,[1]Summary!$C$3:$W$302,4,0)</f>
        <v>405006.01</v>
      </c>
      <c r="I53" s="1">
        <v>53.541654000000001</v>
      </c>
      <c r="J53" s="1">
        <v>-2.1021505999999999</v>
      </c>
      <c r="K53" s="5" t="s">
        <v>33</v>
      </c>
      <c r="L53" s="23">
        <f>VLOOKUP($B53,[1]Summary!$C$3:$W$302,6,0)</f>
        <v>1.1000000000000001</v>
      </c>
      <c r="M53" s="4" t="str">
        <f>VLOOKUP($B53,[1]Summary!$C$3:$W$302,21,0)</f>
        <v>YES</v>
      </c>
      <c r="N53" s="23" t="str">
        <f>VLOOKUP($B53,[1]Summary!$C$3:$W$302,10,0)</f>
        <v>No</v>
      </c>
      <c r="O53" s="23">
        <f>VLOOKUP($B53,[1]Summary!$C$3:$W$302,5,0)</f>
        <v>2.2000000000000002</v>
      </c>
      <c r="P53" s="2" t="s">
        <v>36</v>
      </c>
      <c r="Q53" s="2" t="s">
        <v>36</v>
      </c>
      <c r="R53" s="2" t="s">
        <v>36</v>
      </c>
      <c r="S53" s="2" t="s">
        <v>36</v>
      </c>
      <c r="T53" s="2" t="s">
        <v>36</v>
      </c>
      <c r="U53" s="2" t="s">
        <v>36</v>
      </c>
      <c r="V53" s="2" t="s">
        <v>36</v>
      </c>
      <c r="W53" s="2" t="s">
        <v>36</v>
      </c>
      <c r="X53" s="2" t="s">
        <v>36</v>
      </c>
      <c r="Y53" s="2" t="s">
        <v>36</v>
      </c>
      <c r="Z53" s="79">
        <f>VLOOKUP($B53,[1]Summary!$C$4:$S$301,17,0)</f>
        <v>30.664733333333334</v>
      </c>
      <c r="AA53" s="90">
        <f>VLOOKUP($B53,[1]Summary!$C$4:$S$301,14,0)/100</f>
        <v>0.83333333333333348</v>
      </c>
    </row>
    <row r="54" spans="1:27">
      <c r="A54" s="91" t="s">
        <v>27</v>
      </c>
      <c r="B54" s="91" t="s">
        <v>175</v>
      </c>
      <c r="C54" s="4" t="s">
        <v>176</v>
      </c>
      <c r="D54" s="4" t="s">
        <v>177</v>
      </c>
      <c r="E54" s="4" t="s">
        <v>31</v>
      </c>
      <c r="F54" s="4" t="s">
        <v>32</v>
      </c>
      <c r="G54" s="5">
        <v>390345</v>
      </c>
      <c r="H54" s="5">
        <v>391049</v>
      </c>
      <c r="I54" s="1">
        <v>53.416155000000003</v>
      </c>
      <c r="J54" s="1">
        <v>-2.1467293999999999</v>
      </c>
      <c r="K54" s="5" t="s">
        <v>33</v>
      </c>
      <c r="L54" s="24" t="s">
        <v>66</v>
      </c>
      <c r="M54" s="140" t="s">
        <v>34</v>
      </c>
      <c r="N54" s="4" t="s">
        <v>41</v>
      </c>
      <c r="O54" s="23">
        <v>2.1</v>
      </c>
      <c r="P54" s="2" t="s">
        <v>36</v>
      </c>
      <c r="Q54" s="87" t="s">
        <v>36</v>
      </c>
      <c r="R54" s="2">
        <v>43.5</v>
      </c>
      <c r="S54" s="87">
        <v>1</v>
      </c>
      <c r="T54" s="2">
        <v>30.4</v>
      </c>
      <c r="U54" s="88">
        <v>1</v>
      </c>
      <c r="V54" s="89">
        <v>31.8</v>
      </c>
      <c r="W54" s="90">
        <v>0.95616438356164379</v>
      </c>
      <c r="X54" s="79">
        <v>32.052250000000001</v>
      </c>
      <c r="Y54" s="90">
        <v>0.99726027397260286</v>
      </c>
      <c r="Z54" s="79">
        <f>VLOOKUP($B54,[1]Summary!$C$4:$S$301,17,0)</f>
        <v>30.686363636363634</v>
      </c>
      <c r="AA54" s="90">
        <f>VLOOKUP($B54,[1]Summary!$C$4:$S$301,14,0)/100</f>
        <v>0.91666666666666652</v>
      </c>
    </row>
    <row r="55" spans="1:27">
      <c r="A55" s="91" t="s">
        <v>46</v>
      </c>
      <c r="B55" s="91" t="s">
        <v>178</v>
      </c>
      <c r="C55" s="4" t="s">
        <v>179</v>
      </c>
      <c r="D55" s="4" t="s">
        <v>180</v>
      </c>
      <c r="E55" s="4" t="s">
        <v>31</v>
      </c>
      <c r="F55" s="4" t="s">
        <v>32</v>
      </c>
      <c r="G55" s="5">
        <v>384712</v>
      </c>
      <c r="H55" s="5">
        <v>398093</v>
      </c>
      <c r="I55" s="1">
        <v>53.479334999999999</v>
      </c>
      <c r="J55" s="1">
        <v>-2.2318247000000002</v>
      </c>
      <c r="K55" s="5" t="s">
        <v>33</v>
      </c>
      <c r="L55" s="24">
        <v>0.5</v>
      </c>
      <c r="M55" s="140" t="s">
        <v>34</v>
      </c>
      <c r="N55" s="4" t="s">
        <v>41</v>
      </c>
      <c r="O55" s="23">
        <v>2.2200000000000002</v>
      </c>
      <c r="P55" s="2" t="s">
        <v>36</v>
      </c>
      <c r="Q55" s="87" t="s">
        <v>36</v>
      </c>
      <c r="R55" s="2">
        <v>56.4</v>
      </c>
      <c r="S55" s="87">
        <v>0.86</v>
      </c>
      <c r="T55" s="2">
        <v>31.1</v>
      </c>
      <c r="U55" s="88">
        <v>1</v>
      </c>
      <c r="V55" s="89">
        <v>30.9</v>
      </c>
      <c r="W55" s="90">
        <v>0.8684931506849316</v>
      </c>
      <c r="X55" s="79">
        <v>34.024249999999995</v>
      </c>
      <c r="Y55" s="90">
        <v>0.99726027397260286</v>
      </c>
      <c r="Z55" s="79">
        <f>VLOOKUP($B55,[1]Summary!$C$4:$S$301,17,0)</f>
        <v>30.845333333333333</v>
      </c>
      <c r="AA55" s="90">
        <f>VLOOKUP($B55,[1]Summary!$C$4:$S$301,14,0)/100</f>
        <v>1</v>
      </c>
    </row>
    <row r="56" spans="1:27">
      <c r="A56" s="91" t="s">
        <v>70</v>
      </c>
      <c r="B56" s="91" t="s">
        <v>181</v>
      </c>
      <c r="C56" s="4" t="s">
        <v>39</v>
      </c>
      <c r="D56" s="4" t="s">
        <v>182</v>
      </c>
      <c r="E56" s="4" t="s">
        <v>31</v>
      </c>
      <c r="F56" s="4" t="s">
        <v>32</v>
      </c>
      <c r="G56" s="5">
        <v>374679.91210000002</v>
      </c>
      <c r="H56" s="5">
        <v>405171.07020000002</v>
      </c>
      <c r="I56" s="1">
        <v>53.542565000000003</v>
      </c>
      <c r="J56" s="1">
        <v>-2.3835714000000001</v>
      </c>
      <c r="K56" s="5" t="s">
        <v>33</v>
      </c>
      <c r="L56" s="24">
        <v>1.74</v>
      </c>
      <c r="M56" s="140" t="s">
        <v>34</v>
      </c>
      <c r="N56" s="4" t="s">
        <v>41</v>
      </c>
      <c r="O56" s="23">
        <v>2.34</v>
      </c>
      <c r="P56" s="2" t="s">
        <v>36</v>
      </c>
      <c r="Q56" s="87" t="s">
        <v>36</v>
      </c>
      <c r="R56" s="2" t="s">
        <v>36</v>
      </c>
      <c r="S56" s="87" t="s">
        <v>36</v>
      </c>
      <c r="T56" s="2" t="s">
        <v>36</v>
      </c>
      <c r="U56" s="88" t="s">
        <v>36</v>
      </c>
      <c r="V56" s="89" t="s">
        <v>36</v>
      </c>
      <c r="W56" s="90" t="s">
        <v>36</v>
      </c>
      <c r="X56" s="79">
        <v>34.217583333333337</v>
      </c>
      <c r="Y56" s="90">
        <v>0.99726027397260286</v>
      </c>
      <c r="Z56" s="79">
        <f>VLOOKUP($B56,[1]Summary!$C$4:$S$301,17,0)</f>
        <v>30.846636363636364</v>
      </c>
      <c r="AA56" s="90">
        <f>VLOOKUP($B56,[1]Summary!$C$4:$S$301,14,0)/100</f>
        <v>0.91666666666666652</v>
      </c>
    </row>
    <row r="57" spans="1:27">
      <c r="A57" s="91" t="s">
        <v>37</v>
      </c>
      <c r="B57" s="91" t="s">
        <v>183</v>
      </c>
      <c r="C57" s="4" t="s">
        <v>184</v>
      </c>
      <c r="D57" s="4" t="s">
        <v>185</v>
      </c>
      <c r="E57" s="4" t="s">
        <v>31</v>
      </c>
      <c r="F57" s="4" t="s">
        <v>32</v>
      </c>
      <c r="G57" s="5">
        <v>392541</v>
      </c>
      <c r="H57" s="5">
        <v>398419</v>
      </c>
      <c r="I57" s="1">
        <v>53.482436999999997</v>
      </c>
      <c r="J57" s="1">
        <v>-2.1138671000000002</v>
      </c>
      <c r="K57" s="5" t="s">
        <v>33</v>
      </c>
      <c r="L57" s="24">
        <v>2</v>
      </c>
      <c r="M57" s="140" t="s">
        <v>34</v>
      </c>
      <c r="N57" s="4" t="s">
        <v>41</v>
      </c>
      <c r="O57" s="23">
        <v>2.2000000000000002</v>
      </c>
      <c r="P57" s="2">
        <v>41.6</v>
      </c>
      <c r="Q57" s="87">
        <v>0.75</v>
      </c>
      <c r="R57" s="2">
        <v>41.1</v>
      </c>
      <c r="S57" s="87">
        <v>0.83</v>
      </c>
      <c r="T57" s="2">
        <v>31.2</v>
      </c>
      <c r="U57" s="88">
        <v>1</v>
      </c>
      <c r="V57" s="89">
        <v>33.1</v>
      </c>
      <c r="W57" s="90">
        <v>0.8739726027397261</v>
      </c>
      <c r="X57" s="79">
        <v>32.026874999999997</v>
      </c>
      <c r="Y57" s="90">
        <v>0.99726027397260286</v>
      </c>
      <c r="Z57" s="79">
        <f>VLOOKUP($B57,[1]Summary!$C$4:$S$301,17,0)</f>
        <v>30.87638888888889</v>
      </c>
      <c r="AA57" s="90">
        <f>VLOOKUP($B57,[1]Summary!$C$4:$S$301,14,0)/100</f>
        <v>1</v>
      </c>
    </row>
    <row r="58" spans="1:27">
      <c r="A58" s="91" t="s">
        <v>114</v>
      </c>
      <c r="B58" s="91" t="s">
        <v>186</v>
      </c>
      <c r="C58" s="4" t="s">
        <v>187</v>
      </c>
      <c r="D58" s="4" t="s">
        <v>188</v>
      </c>
      <c r="E58" s="4" t="s">
        <v>31</v>
      </c>
      <c r="F58" s="4" t="s">
        <v>32</v>
      </c>
      <c r="G58" s="5">
        <v>389293</v>
      </c>
      <c r="H58" s="5">
        <v>413652</v>
      </c>
      <c r="I58" s="1">
        <v>53.619298000000001</v>
      </c>
      <c r="J58" s="1">
        <v>-2.1633379000000001</v>
      </c>
      <c r="K58" s="5" t="s">
        <v>33</v>
      </c>
      <c r="L58" s="24" t="s">
        <v>66</v>
      </c>
      <c r="M58" s="140" t="s">
        <v>34</v>
      </c>
      <c r="N58" s="4" t="s">
        <v>41</v>
      </c>
      <c r="O58" s="23">
        <v>2</v>
      </c>
      <c r="P58" s="2" t="s">
        <v>36</v>
      </c>
      <c r="Q58" s="87" t="s">
        <v>36</v>
      </c>
      <c r="R58" s="2">
        <v>46.2</v>
      </c>
      <c r="S58" s="87">
        <v>0.86</v>
      </c>
      <c r="T58" s="2">
        <v>29</v>
      </c>
      <c r="U58" s="88">
        <v>1</v>
      </c>
      <c r="V58" s="89">
        <v>32.5</v>
      </c>
      <c r="W58" s="90">
        <v>0.34520547945205476</v>
      </c>
      <c r="X58" s="79">
        <v>31.726332719800304</v>
      </c>
      <c r="Y58" s="90">
        <v>0.66849315068493154</v>
      </c>
      <c r="Z58" s="79">
        <f>VLOOKUP($B58,[1]Summary!$C$4:$S$301,17,0)</f>
        <v>31.124181818181821</v>
      </c>
      <c r="AA58" s="90">
        <f>VLOOKUP($B58,[1]Summary!$C$4:$S$301,14,0)/100</f>
        <v>0.91666666666666652</v>
      </c>
    </row>
    <row r="59" spans="1:27">
      <c r="A59" s="91" t="s">
        <v>148</v>
      </c>
      <c r="B59" s="91" t="s">
        <v>189</v>
      </c>
      <c r="C59" s="4" t="s">
        <v>39</v>
      </c>
      <c r="D59" s="4" t="s">
        <v>164</v>
      </c>
      <c r="E59" s="4" t="s">
        <v>31</v>
      </c>
      <c r="F59" s="4" t="s">
        <v>32</v>
      </c>
      <c r="G59" s="5">
        <v>358059.23759999999</v>
      </c>
      <c r="H59" s="5">
        <v>405924.34460000001</v>
      </c>
      <c r="I59" s="1">
        <v>53.548265000000001</v>
      </c>
      <c r="J59" s="1">
        <v>-2.6344593000000001</v>
      </c>
      <c r="K59" s="5" t="s">
        <v>33</v>
      </c>
      <c r="L59" s="24">
        <v>1.4</v>
      </c>
      <c r="M59" s="140" t="s">
        <v>34</v>
      </c>
      <c r="N59" s="4" t="s">
        <v>41</v>
      </c>
      <c r="O59" s="23">
        <v>2.2999999999999998</v>
      </c>
      <c r="P59" s="2" t="s">
        <v>36</v>
      </c>
      <c r="Q59" s="87" t="s">
        <v>36</v>
      </c>
      <c r="R59" s="2" t="s">
        <v>36</v>
      </c>
      <c r="S59" s="87" t="s">
        <v>36</v>
      </c>
      <c r="T59" s="2" t="s">
        <v>36</v>
      </c>
      <c r="U59" s="88" t="s">
        <v>36</v>
      </c>
      <c r="V59" s="89" t="s">
        <v>36</v>
      </c>
      <c r="W59" s="90" t="s">
        <v>36</v>
      </c>
      <c r="X59" s="79">
        <v>32.893249999999995</v>
      </c>
      <c r="Y59" s="90">
        <v>0.99726027397260286</v>
      </c>
      <c r="Z59" s="79">
        <f>VLOOKUP($B59,[1]Summary!$C$4:$S$301,17,0)</f>
        <v>31.147527777777778</v>
      </c>
      <c r="AA59" s="90">
        <f>VLOOKUP($B59,[1]Summary!$C$4:$S$301,14,0)/100</f>
        <v>1</v>
      </c>
    </row>
    <row r="60" spans="1:27">
      <c r="A60" s="91" t="s">
        <v>46</v>
      </c>
      <c r="B60" s="91" t="s">
        <v>190</v>
      </c>
      <c r="C60" s="4" t="s">
        <v>191</v>
      </c>
      <c r="D60" s="4" t="s">
        <v>192</v>
      </c>
      <c r="E60" s="4" t="s">
        <v>31</v>
      </c>
      <c r="F60" s="4" t="s">
        <v>32</v>
      </c>
      <c r="G60" s="5">
        <v>383255</v>
      </c>
      <c r="H60" s="5">
        <v>398055</v>
      </c>
      <c r="I60" s="1">
        <v>53.478949</v>
      </c>
      <c r="J60" s="1">
        <v>-2.2537761999999999</v>
      </c>
      <c r="K60" s="5" t="s">
        <v>33</v>
      </c>
      <c r="L60" s="24">
        <v>2.9</v>
      </c>
      <c r="M60" s="140" t="s">
        <v>34</v>
      </c>
      <c r="N60" s="4" t="s">
        <v>41</v>
      </c>
      <c r="O60" s="23">
        <v>2.16</v>
      </c>
      <c r="P60" s="2" t="s">
        <v>36</v>
      </c>
      <c r="Q60" s="87" t="s">
        <v>36</v>
      </c>
      <c r="R60" s="2">
        <v>43.1</v>
      </c>
      <c r="S60" s="87">
        <v>0.86</v>
      </c>
      <c r="T60" s="2">
        <v>26.5</v>
      </c>
      <c r="U60" s="88">
        <v>0.83</v>
      </c>
      <c r="V60" s="89">
        <v>29.8</v>
      </c>
      <c r="W60" s="90">
        <v>0.76438356164383559</v>
      </c>
      <c r="X60" s="79">
        <v>30.953150000000001</v>
      </c>
      <c r="Y60" s="90">
        <v>0.8191780821917809</v>
      </c>
      <c r="Z60" s="79">
        <f>VLOOKUP($B60,[1]Summary!$C$4:$S$301,17,0)</f>
        <v>31.151545454545456</v>
      </c>
      <c r="AA60" s="90">
        <f>VLOOKUP($B60,[1]Summary!$C$4:$S$301,14,0)/100</f>
        <v>0.91666666666666652</v>
      </c>
    </row>
    <row r="61" spans="1:27">
      <c r="A61" s="91" t="s">
        <v>46</v>
      </c>
      <c r="B61" s="91" t="s">
        <v>193</v>
      </c>
      <c r="C61" s="4" t="s">
        <v>39</v>
      </c>
      <c r="D61" s="4" t="s">
        <v>194</v>
      </c>
      <c r="E61" s="4" t="s">
        <v>31</v>
      </c>
      <c r="F61" s="4" t="s">
        <v>32</v>
      </c>
      <c r="G61" s="5">
        <v>383804.21</v>
      </c>
      <c r="H61" s="5">
        <v>398645.00829999999</v>
      </c>
      <c r="I61" s="1">
        <v>53.484270000000002</v>
      </c>
      <c r="J61" s="1">
        <v>-2.2455348000000002</v>
      </c>
      <c r="K61" s="5" t="s">
        <v>33</v>
      </c>
      <c r="L61" s="24">
        <v>2</v>
      </c>
      <c r="M61" s="140" t="s">
        <v>34</v>
      </c>
      <c r="N61" s="4" t="s">
        <v>41</v>
      </c>
      <c r="O61" s="23">
        <v>2</v>
      </c>
      <c r="P61" s="2" t="s">
        <v>36</v>
      </c>
      <c r="Q61" s="87" t="s">
        <v>36</v>
      </c>
      <c r="R61" s="2" t="s">
        <v>36</v>
      </c>
      <c r="S61" s="87" t="s">
        <v>36</v>
      </c>
      <c r="T61" s="2" t="s">
        <v>36</v>
      </c>
      <c r="U61" s="88" t="s">
        <v>36</v>
      </c>
      <c r="V61" s="89" t="s">
        <v>36</v>
      </c>
      <c r="W61" s="90" t="s">
        <v>36</v>
      </c>
      <c r="X61" s="79">
        <v>36.283833333333334</v>
      </c>
      <c r="Y61" s="90">
        <v>0.99726027397260286</v>
      </c>
      <c r="Z61" s="79">
        <f>VLOOKUP($B61,[1]Summary!$C$4:$S$301,17,0)</f>
        <v>31.170222222222225</v>
      </c>
      <c r="AA61" s="90">
        <f>VLOOKUP($B61,[1]Summary!$C$4:$S$301,14,0)/100</f>
        <v>1</v>
      </c>
    </row>
    <row r="62" spans="1:27">
      <c r="A62" s="91" t="s">
        <v>70</v>
      </c>
      <c r="B62" s="91" t="s">
        <v>195</v>
      </c>
      <c r="C62" s="4" t="s">
        <v>196</v>
      </c>
      <c r="D62" s="4" t="s">
        <v>197</v>
      </c>
      <c r="E62" s="4" t="s">
        <v>31</v>
      </c>
      <c r="F62" s="4" t="s">
        <v>32</v>
      </c>
      <c r="G62" s="5">
        <v>371747</v>
      </c>
      <c r="H62" s="5">
        <v>409769</v>
      </c>
      <c r="I62" s="1">
        <v>53.583742000000001</v>
      </c>
      <c r="J62" s="1">
        <v>-2.4282322000000001</v>
      </c>
      <c r="K62" s="5" t="s">
        <v>33</v>
      </c>
      <c r="L62" s="24" t="s">
        <v>198</v>
      </c>
      <c r="M62" s="140" t="s">
        <v>34</v>
      </c>
      <c r="N62" s="4" t="s">
        <v>41</v>
      </c>
      <c r="O62" s="23">
        <v>2</v>
      </c>
      <c r="P62" s="2" t="s">
        <v>36</v>
      </c>
      <c r="Q62" s="87" t="s">
        <v>36</v>
      </c>
      <c r="R62" s="2">
        <v>47.6</v>
      </c>
      <c r="S62" s="87">
        <v>0.86</v>
      </c>
      <c r="T62" s="2">
        <v>28.8</v>
      </c>
      <c r="U62" s="88">
        <v>1</v>
      </c>
      <c r="V62" s="89">
        <v>33.700000000000003</v>
      </c>
      <c r="W62" s="90">
        <v>0.95616438356164379</v>
      </c>
      <c r="X62" s="79">
        <v>33.008041666666671</v>
      </c>
      <c r="Y62" s="90">
        <v>0.99726027397260286</v>
      </c>
      <c r="Z62" s="79">
        <f>VLOOKUP($B62,[1]Summary!$C$4:$S$301,17,0)</f>
        <v>31.175000000000004</v>
      </c>
      <c r="AA62" s="90">
        <f>VLOOKUP($B62,[1]Summary!$C$4:$S$301,14,0)/100</f>
        <v>1</v>
      </c>
    </row>
    <row r="63" spans="1:27">
      <c r="A63" s="91" t="s">
        <v>46</v>
      </c>
      <c r="B63" s="91" t="s">
        <v>199</v>
      </c>
      <c r="C63" s="4" t="s">
        <v>200</v>
      </c>
      <c r="D63" s="4" t="s">
        <v>49</v>
      </c>
      <c r="E63" s="4" t="s">
        <v>31</v>
      </c>
      <c r="F63" s="4" t="s">
        <v>32</v>
      </c>
      <c r="G63" s="5">
        <v>382793</v>
      </c>
      <c r="H63" s="5">
        <v>391431</v>
      </c>
      <c r="I63" s="1">
        <v>53.419395000000002</v>
      </c>
      <c r="J63" s="1">
        <v>-2.2603727</v>
      </c>
      <c r="K63" s="5" t="s">
        <v>33</v>
      </c>
      <c r="L63" s="24">
        <v>2.2000000000000002</v>
      </c>
      <c r="M63" s="140" t="s">
        <v>34</v>
      </c>
      <c r="N63" s="4" t="s">
        <v>41</v>
      </c>
      <c r="O63" s="23">
        <v>2.15</v>
      </c>
      <c r="P63" s="2">
        <v>42.7</v>
      </c>
      <c r="Q63" s="87">
        <v>0.92</v>
      </c>
      <c r="R63" s="2">
        <v>41.1</v>
      </c>
      <c r="S63" s="87">
        <v>1</v>
      </c>
      <c r="T63" s="2">
        <v>28.5</v>
      </c>
      <c r="U63" s="88">
        <v>1</v>
      </c>
      <c r="V63" s="89">
        <v>31.2</v>
      </c>
      <c r="W63" s="90">
        <v>0.8849315068493151</v>
      </c>
      <c r="X63" s="79">
        <v>33.705249999999992</v>
      </c>
      <c r="Y63" s="90">
        <v>0.99726027397260286</v>
      </c>
      <c r="Z63" s="79">
        <f>VLOOKUP($B63,[1]Summary!$C$4:$S$301,17,0)</f>
        <v>31.203666666666663</v>
      </c>
      <c r="AA63" s="90">
        <f>VLOOKUP($B63,[1]Summary!$C$4:$S$301,14,0)/100</f>
        <v>1</v>
      </c>
    </row>
    <row r="64" spans="1:27">
      <c r="A64" s="91" t="s">
        <v>70</v>
      </c>
      <c r="B64" s="91" t="s">
        <v>201</v>
      </c>
      <c r="C64" s="4" t="s">
        <v>39</v>
      </c>
      <c r="D64" s="4" t="s">
        <v>72</v>
      </c>
      <c r="E64" s="4" t="s">
        <v>31</v>
      </c>
      <c r="F64" s="4" t="s">
        <v>32</v>
      </c>
      <c r="G64" s="5">
        <v>371972.41230000003</v>
      </c>
      <c r="H64" s="5">
        <v>408822.51750000002</v>
      </c>
      <c r="I64" s="1">
        <v>53.575242000000003</v>
      </c>
      <c r="J64" s="1">
        <v>-2.4247483000000001</v>
      </c>
      <c r="K64" s="5" t="s">
        <v>33</v>
      </c>
      <c r="L64" s="24">
        <v>2.8</v>
      </c>
      <c r="M64" s="140" t="s">
        <v>34</v>
      </c>
      <c r="N64" s="4" t="s">
        <v>41</v>
      </c>
      <c r="O64" s="23">
        <v>2.3199999999999994</v>
      </c>
      <c r="P64" s="2" t="s">
        <v>36</v>
      </c>
      <c r="Q64" s="87" t="s">
        <v>36</v>
      </c>
      <c r="R64" s="2" t="s">
        <v>36</v>
      </c>
      <c r="S64" s="87" t="s">
        <v>36</v>
      </c>
      <c r="T64" s="2" t="s">
        <v>36</v>
      </c>
      <c r="U64" s="88" t="s">
        <v>36</v>
      </c>
      <c r="V64" s="89" t="s">
        <v>36</v>
      </c>
      <c r="W64" s="90" t="s">
        <v>36</v>
      </c>
      <c r="X64" s="79">
        <v>32.034066711215779</v>
      </c>
      <c r="Y64" s="90">
        <v>0.66027397260273968</v>
      </c>
      <c r="Z64" s="79">
        <f>VLOOKUP($B64,[1]Summary!$C$4:$S$301,17,0)</f>
        <v>31.2402962962963</v>
      </c>
      <c r="AA64" s="90">
        <f>VLOOKUP($B64,[1]Summary!$C$4:$S$301,14,0)/100</f>
        <v>0.75</v>
      </c>
    </row>
    <row r="65" spans="1:27">
      <c r="A65" s="91" t="s">
        <v>46</v>
      </c>
      <c r="B65" s="91" t="s">
        <v>202</v>
      </c>
      <c r="C65" s="4" t="s">
        <v>203</v>
      </c>
      <c r="D65" s="4" t="s">
        <v>204</v>
      </c>
      <c r="E65" s="4" t="s">
        <v>31</v>
      </c>
      <c r="F65" s="4" t="s">
        <v>32</v>
      </c>
      <c r="G65" s="5">
        <v>383508</v>
      </c>
      <c r="H65" s="5">
        <v>397687</v>
      </c>
      <c r="I65" s="1">
        <v>53.475650000000002</v>
      </c>
      <c r="J65" s="1">
        <v>-2.2499446999999999</v>
      </c>
      <c r="K65" s="5" t="s">
        <v>33</v>
      </c>
      <c r="L65" s="24">
        <v>0.4</v>
      </c>
      <c r="M65" s="140" t="s">
        <v>34</v>
      </c>
      <c r="N65" s="4" t="s">
        <v>41</v>
      </c>
      <c r="O65" s="23">
        <v>2.21</v>
      </c>
      <c r="P65" s="2" t="s">
        <v>36</v>
      </c>
      <c r="Q65" s="87" t="s">
        <v>36</v>
      </c>
      <c r="R65" s="2">
        <v>49.4</v>
      </c>
      <c r="S65" s="87">
        <v>1</v>
      </c>
      <c r="T65" s="2">
        <v>28.1</v>
      </c>
      <c r="U65" s="88">
        <v>1</v>
      </c>
      <c r="V65" s="89">
        <v>32.299999999999997</v>
      </c>
      <c r="W65" s="90">
        <v>0.95342465753424643</v>
      </c>
      <c r="X65" s="79">
        <v>40.020000000000003</v>
      </c>
      <c r="Y65" s="90">
        <v>0.92054794520547945</v>
      </c>
      <c r="Z65" s="79">
        <f>VLOOKUP($B65,[1]Summary!$C$4:$S$301,17,0)</f>
        <v>31.275333333333332</v>
      </c>
      <c r="AA65" s="90">
        <f>VLOOKUP($B65,[1]Summary!$C$4:$S$301,14,0)/100</f>
        <v>0.91666666666666652</v>
      </c>
    </row>
    <row r="66" spans="1:27">
      <c r="A66" s="91" t="s">
        <v>46</v>
      </c>
      <c r="B66" s="91" t="s">
        <v>205</v>
      </c>
      <c r="C66" s="4" t="s">
        <v>206</v>
      </c>
      <c r="D66" s="4" t="s">
        <v>207</v>
      </c>
      <c r="E66" s="4" t="s">
        <v>31</v>
      </c>
      <c r="F66" s="4" t="s">
        <v>32</v>
      </c>
      <c r="G66" s="5">
        <v>384280</v>
      </c>
      <c r="H66" s="5">
        <v>398505</v>
      </c>
      <c r="I66" s="1">
        <v>53.483026000000002</v>
      </c>
      <c r="J66" s="1">
        <v>-2.2383546999999999</v>
      </c>
      <c r="K66" s="5" t="s">
        <v>33</v>
      </c>
      <c r="L66" s="24">
        <v>4.4000000000000004</v>
      </c>
      <c r="M66" s="140" t="s">
        <v>34</v>
      </c>
      <c r="N66" s="4" t="s">
        <v>41</v>
      </c>
      <c r="O66" s="23">
        <v>2.2200000000000002</v>
      </c>
      <c r="P66" s="2" t="s">
        <v>36</v>
      </c>
      <c r="Q66" s="87" t="s">
        <v>36</v>
      </c>
      <c r="R66" s="2">
        <v>48</v>
      </c>
      <c r="S66" s="87">
        <v>0.86</v>
      </c>
      <c r="T66" s="2">
        <v>27.6</v>
      </c>
      <c r="U66" s="88">
        <v>0.83</v>
      </c>
      <c r="V66" s="89">
        <v>33.4</v>
      </c>
      <c r="W66" s="90">
        <v>0.8575342465753425</v>
      </c>
      <c r="X66" s="79">
        <v>34.829000000000008</v>
      </c>
      <c r="Y66" s="90">
        <v>0.99726027397260286</v>
      </c>
      <c r="Z66" s="79">
        <f>VLOOKUP($B66,[1]Summary!$C$4:$S$301,17,0)</f>
        <v>31.294444444444448</v>
      </c>
      <c r="AA66" s="90">
        <f>VLOOKUP($B66,[1]Summary!$C$4:$S$301,14,0)/100</f>
        <v>1</v>
      </c>
    </row>
    <row r="67" spans="1:27">
      <c r="A67" s="91" t="s">
        <v>70</v>
      </c>
      <c r="B67" s="91" t="s">
        <v>208</v>
      </c>
      <c r="C67" s="4" t="s">
        <v>209</v>
      </c>
      <c r="D67" s="4" t="s">
        <v>197</v>
      </c>
      <c r="E67" s="4" t="s">
        <v>31</v>
      </c>
      <c r="F67" s="4" t="s">
        <v>32</v>
      </c>
      <c r="G67" s="5">
        <v>371429</v>
      </c>
      <c r="H67" s="5">
        <v>409660</v>
      </c>
      <c r="I67" s="1">
        <v>53.582745000000003</v>
      </c>
      <c r="J67" s="1">
        <v>-2.4330254</v>
      </c>
      <c r="K67" s="5" t="s">
        <v>33</v>
      </c>
      <c r="L67" s="24" t="s">
        <v>66</v>
      </c>
      <c r="M67" s="140" t="s">
        <v>34</v>
      </c>
      <c r="N67" s="4" t="s">
        <v>41</v>
      </c>
      <c r="O67" s="23">
        <v>2</v>
      </c>
      <c r="P67" s="2" t="s">
        <v>36</v>
      </c>
      <c r="Q67" s="87" t="s">
        <v>36</v>
      </c>
      <c r="R67" s="2">
        <v>48.5</v>
      </c>
      <c r="S67" s="87">
        <v>1</v>
      </c>
      <c r="T67" s="2">
        <v>30.7</v>
      </c>
      <c r="U67" s="88">
        <v>0.92</v>
      </c>
      <c r="V67" s="89">
        <v>35.700000000000003</v>
      </c>
      <c r="W67" s="90">
        <v>0.8575342465753425</v>
      </c>
      <c r="X67" s="79">
        <v>34.91599999999999</v>
      </c>
      <c r="Y67" s="90">
        <v>0.99726027397260286</v>
      </c>
      <c r="Z67" s="79">
        <f>VLOOKUP($B67,[1]Summary!$C$4:$S$301,17,0)</f>
        <v>31.490333333333332</v>
      </c>
      <c r="AA67" s="90">
        <f>VLOOKUP($B67,[1]Summary!$C$4:$S$301,14,0)/100</f>
        <v>1</v>
      </c>
    </row>
    <row r="68" spans="1:27">
      <c r="A68" s="91" t="s">
        <v>37</v>
      </c>
      <c r="B68" s="91" t="s">
        <v>210</v>
      </c>
      <c r="C68" s="4" t="s">
        <v>39</v>
      </c>
      <c r="D68" s="4" t="s">
        <v>40</v>
      </c>
      <c r="E68" s="4" t="s">
        <v>31</v>
      </c>
      <c r="F68" s="4" t="s">
        <v>32</v>
      </c>
      <c r="G68" s="5">
        <v>400493.95250199997</v>
      </c>
      <c r="H68" s="5">
        <v>395917.126873</v>
      </c>
      <c r="I68" s="1">
        <v>53.460002000000003</v>
      </c>
      <c r="J68" s="1">
        <v>-1.9940423</v>
      </c>
      <c r="K68" s="5" t="s">
        <v>33</v>
      </c>
      <c r="L68" s="24">
        <v>1.8</v>
      </c>
      <c r="M68" s="140" t="s">
        <v>34</v>
      </c>
      <c r="N68" s="4" t="s">
        <v>41</v>
      </c>
      <c r="O68" s="23">
        <v>2.5</v>
      </c>
      <c r="P68" s="2" t="s">
        <v>36</v>
      </c>
      <c r="Q68" s="87" t="s">
        <v>36</v>
      </c>
      <c r="R68" s="2" t="s">
        <v>36</v>
      </c>
      <c r="S68" s="87" t="s">
        <v>36</v>
      </c>
      <c r="T68" s="2" t="s">
        <v>36</v>
      </c>
      <c r="U68" s="88" t="s">
        <v>36</v>
      </c>
      <c r="V68" s="89" t="s">
        <v>36</v>
      </c>
      <c r="W68" s="90" t="s">
        <v>36</v>
      </c>
      <c r="X68" s="79">
        <v>32.734958333333338</v>
      </c>
      <c r="Y68" s="90">
        <v>0.99726027397260286</v>
      </c>
      <c r="Z68" s="79">
        <f>VLOOKUP($B68,[1]Summary!$C$4:$S$301,17,0)</f>
        <v>31.627151515151517</v>
      </c>
      <c r="AA68" s="90">
        <f>VLOOKUP($B68,[1]Summary!$C$4:$S$301,14,0)/100</f>
        <v>0.91666666666666652</v>
      </c>
    </row>
    <row r="69" spans="1:27">
      <c r="A69" s="91" t="s">
        <v>27</v>
      </c>
      <c r="B69" s="91" t="s">
        <v>211</v>
      </c>
      <c r="C69" s="4" t="s">
        <v>212</v>
      </c>
      <c r="D69" s="4" t="s">
        <v>213</v>
      </c>
      <c r="E69" s="4" t="s">
        <v>31</v>
      </c>
      <c r="F69" s="4" t="s">
        <v>32</v>
      </c>
      <c r="G69" s="5">
        <v>388550</v>
      </c>
      <c r="H69" s="5">
        <v>390391</v>
      </c>
      <c r="I69" s="1">
        <v>53.410204999999998</v>
      </c>
      <c r="J69" s="1">
        <v>-2.1737118</v>
      </c>
      <c r="K69" s="5" t="s">
        <v>33</v>
      </c>
      <c r="L69" s="24">
        <v>2.4</v>
      </c>
      <c r="M69" s="140" t="s">
        <v>34</v>
      </c>
      <c r="N69" s="4" t="s">
        <v>41</v>
      </c>
      <c r="O69" s="23">
        <v>1.8</v>
      </c>
      <c r="P69" s="2" t="s">
        <v>36</v>
      </c>
      <c r="Q69" s="87" t="s">
        <v>36</v>
      </c>
      <c r="R69" s="2">
        <v>46.2</v>
      </c>
      <c r="S69" s="87">
        <v>1</v>
      </c>
      <c r="T69" s="2">
        <v>31.1</v>
      </c>
      <c r="U69" s="88">
        <v>1</v>
      </c>
      <c r="V69" s="89">
        <v>33.1</v>
      </c>
      <c r="W69" s="90">
        <v>0.84383561643835625</v>
      </c>
      <c r="X69" s="79">
        <v>32.914999999999999</v>
      </c>
      <c r="Y69" s="90">
        <v>0.99726027397260286</v>
      </c>
      <c r="Z69" s="79">
        <f>VLOOKUP($B69,[1]Summary!$C$4:$S$301,17,0)</f>
        <v>31.693388888888887</v>
      </c>
      <c r="AA69" s="90">
        <f>VLOOKUP($B69,[1]Summary!$C$4:$S$301,14,0)/100</f>
        <v>1</v>
      </c>
    </row>
    <row r="70" spans="1:27">
      <c r="A70" s="91" t="s">
        <v>46</v>
      </c>
      <c r="B70" s="91" t="s">
        <v>214</v>
      </c>
      <c r="C70" s="4" t="s">
        <v>215</v>
      </c>
      <c r="D70" s="4" t="s">
        <v>216</v>
      </c>
      <c r="E70" s="4" t="s">
        <v>31</v>
      </c>
      <c r="F70" s="4" t="s">
        <v>32</v>
      </c>
      <c r="G70" s="5">
        <v>383189</v>
      </c>
      <c r="H70" s="5">
        <v>398129</v>
      </c>
      <c r="I70" s="1">
        <v>53.479612000000003</v>
      </c>
      <c r="J70" s="1">
        <v>-2.2547747</v>
      </c>
      <c r="K70" s="5" t="s">
        <v>33</v>
      </c>
      <c r="L70" s="24">
        <v>1</v>
      </c>
      <c r="M70" s="140" t="s">
        <v>34</v>
      </c>
      <c r="N70" s="4" t="s">
        <v>41</v>
      </c>
      <c r="O70" s="23">
        <v>2.16</v>
      </c>
      <c r="P70" s="2" t="s">
        <v>36</v>
      </c>
      <c r="Q70" s="87" t="s">
        <v>36</v>
      </c>
      <c r="R70" s="2">
        <v>45.9</v>
      </c>
      <c r="S70" s="87">
        <v>0.86</v>
      </c>
      <c r="T70" s="2">
        <v>26.9</v>
      </c>
      <c r="U70" s="88">
        <v>0.92</v>
      </c>
      <c r="V70" s="89">
        <v>30.4</v>
      </c>
      <c r="W70" s="90">
        <v>0.8739726027397261</v>
      </c>
      <c r="X70" s="79">
        <v>33.995250000000006</v>
      </c>
      <c r="Y70" s="90">
        <v>0.99726027397260286</v>
      </c>
      <c r="Z70" s="79">
        <f>VLOOKUP($B70,[1]Summary!$C$4:$S$301,17,0)</f>
        <v>31.705333333333332</v>
      </c>
      <c r="AA70" s="90">
        <f>VLOOKUP($B70,[1]Summary!$C$4:$S$301,14,0)/100</f>
        <v>1</v>
      </c>
    </row>
    <row r="71" spans="1:27">
      <c r="A71" s="91" t="s">
        <v>53</v>
      </c>
      <c r="B71" s="91" t="s">
        <v>217</v>
      </c>
      <c r="C71" s="4" t="s">
        <v>218</v>
      </c>
      <c r="D71" s="4" t="s">
        <v>219</v>
      </c>
      <c r="E71" s="4" t="s">
        <v>31</v>
      </c>
      <c r="F71" s="4" t="s">
        <v>32</v>
      </c>
      <c r="G71" s="5">
        <v>381666</v>
      </c>
      <c r="H71" s="5">
        <v>410686</v>
      </c>
      <c r="I71" s="1">
        <v>53.592427000000001</v>
      </c>
      <c r="J71" s="1">
        <v>-2.2784629999999999</v>
      </c>
      <c r="K71" s="5" t="s">
        <v>33</v>
      </c>
      <c r="L71" s="24" t="s">
        <v>220</v>
      </c>
      <c r="M71" s="140" t="s">
        <v>34</v>
      </c>
      <c r="N71" s="4" t="s">
        <v>41</v>
      </c>
      <c r="O71" s="23" t="s">
        <v>110</v>
      </c>
      <c r="P71" s="2" t="s">
        <v>36</v>
      </c>
      <c r="Q71" s="87" t="s">
        <v>36</v>
      </c>
      <c r="R71" s="2">
        <v>55.9</v>
      </c>
      <c r="S71" s="87">
        <v>0.86</v>
      </c>
      <c r="T71" s="2">
        <v>29.5</v>
      </c>
      <c r="U71" s="88">
        <v>1</v>
      </c>
      <c r="V71" s="89">
        <v>34</v>
      </c>
      <c r="W71" s="90">
        <v>0.95890410958904093</v>
      </c>
      <c r="X71" s="79">
        <v>32.427272727272729</v>
      </c>
      <c r="Y71" s="90">
        <v>0.91506849315068495</v>
      </c>
      <c r="Z71" s="79">
        <f>VLOOKUP($B71,[1]Summary!$C$4:$S$301,17,0)</f>
        <v>31.890363636363638</v>
      </c>
      <c r="AA71" s="90">
        <f>VLOOKUP($B71,[1]Summary!$C$4:$S$301,14,0)/100</f>
        <v>0.91666666666666652</v>
      </c>
    </row>
    <row r="72" spans="1:27">
      <c r="A72" s="91" t="s">
        <v>46</v>
      </c>
      <c r="B72" s="91" t="s">
        <v>221</v>
      </c>
      <c r="C72" s="4" t="s">
        <v>222</v>
      </c>
      <c r="D72" s="4" t="s">
        <v>223</v>
      </c>
      <c r="E72" s="4" t="s">
        <v>31</v>
      </c>
      <c r="F72" s="4" t="s">
        <v>32</v>
      </c>
      <c r="G72" s="5">
        <v>383388</v>
      </c>
      <c r="H72" s="5">
        <v>397716</v>
      </c>
      <c r="I72" s="1">
        <v>53.475906000000002</v>
      </c>
      <c r="J72" s="1">
        <v>-2.2517542000000002</v>
      </c>
      <c r="K72" s="5" t="s">
        <v>33</v>
      </c>
      <c r="L72" s="24">
        <v>0.7</v>
      </c>
      <c r="M72" s="140" t="s">
        <v>34</v>
      </c>
      <c r="N72" s="4" t="s">
        <v>41</v>
      </c>
      <c r="O72" s="23">
        <v>2.12</v>
      </c>
      <c r="P72" s="2" t="s">
        <v>36</v>
      </c>
      <c r="Q72" s="87" t="s">
        <v>36</v>
      </c>
      <c r="R72" s="2">
        <v>50.9</v>
      </c>
      <c r="S72" s="87">
        <v>0.86</v>
      </c>
      <c r="T72" s="2">
        <v>25.7</v>
      </c>
      <c r="U72" s="88">
        <v>0.92</v>
      </c>
      <c r="V72" s="89">
        <v>31.5</v>
      </c>
      <c r="W72" s="90">
        <v>0.95342465753424643</v>
      </c>
      <c r="X72" s="79">
        <v>33.166333333333334</v>
      </c>
      <c r="Y72" s="90">
        <v>0.74520547945205484</v>
      </c>
      <c r="Z72" s="79">
        <f>VLOOKUP($B72,[1]Summary!$C$4:$S$301,17,0)</f>
        <v>32.007636363636365</v>
      </c>
      <c r="AA72" s="90">
        <f>VLOOKUP($B72,[1]Summary!$C$4:$S$301,14,0)/100</f>
        <v>0.91666666666666652</v>
      </c>
    </row>
    <row r="73" spans="1:27">
      <c r="A73" s="91" t="s">
        <v>27</v>
      </c>
      <c r="B73" s="91" t="s">
        <v>224</v>
      </c>
      <c r="C73" s="4" t="s">
        <v>225</v>
      </c>
      <c r="D73" s="4" t="s">
        <v>147</v>
      </c>
      <c r="E73" s="4" t="s">
        <v>31</v>
      </c>
      <c r="F73" s="4" t="s">
        <v>32</v>
      </c>
      <c r="G73" s="5">
        <v>385078</v>
      </c>
      <c r="H73" s="5">
        <v>389157</v>
      </c>
      <c r="I73" s="1">
        <v>53.399025000000002</v>
      </c>
      <c r="J73" s="1">
        <v>-2.2258830999999999</v>
      </c>
      <c r="K73" s="5" t="s">
        <v>33</v>
      </c>
      <c r="L73" s="24" t="s">
        <v>226</v>
      </c>
      <c r="M73" s="140" t="s">
        <v>227</v>
      </c>
      <c r="N73" s="4" t="s">
        <v>41</v>
      </c>
      <c r="O73" s="23"/>
      <c r="P73" s="2">
        <v>43.5</v>
      </c>
      <c r="Q73" s="87">
        <v>0.83</v>
      </c>
      <c r="R73" s="2">
        <v>46.8</v>
      </c>
      <c r="S73" s="87">
        <v>0.83</v>
      </c>
      <c r="T73" s="2">
        <v>29.8</v>
      </c>
      <c r="U73" s="88">
        <v>1</v>
      </c>
      <c r="V73" s="89">
        <v>35.1</v>
      </c>
      <c r="W73" s="90">
        <v>0.70684931506849313</v>
      </c>
      <c r="X73" s="79">
        <v>34.847454545454546</v>
      </c>
      <c r="Y73" s="90">
        <v>0.92054794520547945</v>
      </c>
      <c r="Z73" s="79">
        <f>VLOOKUP($B73,[1]Summary!$C$4:$S$301,17,0)</f>
        <v>32.039777777777779</v>
      </c>
      <c r="AA73" s="90">
        <f>VLOOKUP($B73,[1]Summary!$C$4:$S$301,14,0)/100</f>
        <v>0.75</v>
      </c>
    </row>
    <row r="74" spans="1:27">
      <c r="A74" s="91" t="s">
        <v>27</v>
      </c>
      <c r="B74" s="91" t="s">
        <v>228</v>
      </c>
      <c r="C74" s="4" t="s">
        <v>39</v>
      </c>
      <c r="D74" s="4" t="s">
        <v>229</v>
      </c>
      <c r="E74" s="4" t="s">
        <v>31</v>
      </c>
      <c r="F74" s="4" t="s">
        <v>32</v>
      </c>
      <c r="G74" s="5">
        <v>389481.21286299999</v>
      </c>
      <c r="H74" s="5">
        <v>390953.951306</v>
      </c>
      <c r="I74" s="1">
        <v>53.415275999999999</v>
      </c>
      <c r="J74" s="1">
        <v>-2.1597254000000001</v>
      </c>
      <c r="K74" s="5" t="s">
        <v>33</v>
      </c>
      <c r="L74" s="24">
        <v>3.1</v>
      </c>
      <c r="M74" s="140" t="s">
        <v>34</v>
      </c>
      <c r="N74" s="4" t="s">
        <v>41</v>
      </c>
      <c r="O74" s="23">
        <v>2.25</v>
      </c>
      <c r="P74" s="2" t="s">
        <v>36</v>
      </c>
      <c r="Q74" s="87" t="s">
        <v>36</v>
      </c>
      <c r="R74" s="2" t="s">
        <v>36</v>
      </c>
      <c r="S74" s="87" t="s">
        <v>36</v>
      </c>
      <c r="T74" s="2" t="s">
        <v>36</v>
      </c>
      <c r="U74" s="88" t="s">
        <v>36</v>
      </c>
      <c r="V74" s="89" t="s">
        <v>36</v>
      </c>
      <c r="W74" s="90" t="s">
        <v>36</v>
      </c>
      <c r="X74" s="79">
        <v>35.69768181818182</v>
      </c>
      <c r="Y74" s="90">
        <v>0.9068493150684932</v>
      </c>
      <c r="Z74" s="79">
        <f>VLOOKUP($B74,[1]Summary!$C$4:$S$301,17,0)</f>
        <v>32.043361111111118</v>
      </c>
      <c r="AA74" s="90">
        <f>VLOOKUP($B74,[1]Summary!$C$4:$S$301,14,0)/100</f>
        <v>1</v>
      </c>
    </row>
    <row r="75" spans="1:27">
      <c r="A75" s="91" t="s">
        <v>70</v>
      </c>
      <c r="B75" s="91" t="s">
        <v>230</v>
      </c>
      <c r="C75" s="4" t="s">
        <v>39</v>
      </c>
      <c r="D75" s="4" t="s">
        <v>72</v>
      </c>
      <c r="E75" s="4" t="s">
        <v>31</v>
      </c>
      <c r="F75" s="4" t="s">
        <v>32</v>
      </c>
      <c r="G75" s="5">
        <v>371916.13059999997</v>
      </c>
      <c r="H75" s="5">
        <v>408994.40029999998</v>
      </c>
      <c r="I75" s="1">
        <v>53.576785000000001</v>
      </c>
      <c r="J75" s="1">
        <v>-2.4256096</v>
      </c>
      <c r="K75" s="5" t="s">
        <v>33</v>
      </c>
      <c r="L75" s="24">
        <v>0.7</v>
      </c>
      <c r="M75" s="140" t="s">
        <v>34</v>
      </c>
      <c r="N75" s="4" t="s">
        <v>41</v>
      </c>
      <c r="O75" s="23">
        <v>2.3499999999999996</v>
      </c>
      <c r="P75" s="2" t="s">
        <v>36</v>
      </c>
      <c r="Q75" s="87" t="s">
        <v>36</v>
      </c>
      <c r="R75" s="2" t="s">
        <v>36</v>
      </c>
      <c r="S75" s="87" t="s">
        <v>36</v>
      </c>
      <c r="T75" s="2" t="s">
        <v>36</v>
      </c>
      <c r="U75" s="88" t="s">
        <v>36</v>
      </c>
      <c r="V75" s="89" t="s">
        <v>36</v>
      </c>
      <c r="W75" s="90" t="s">
        <v>36</v>
      </c>
      <c r="X75" s="79">
        <v>33.030999999999999</v>
      </c>
      <c r="Y75" s="90">
        <v>0.99726027397260286</v>
      </c>
      <c r="Z75" s="79">
        <f>VLOOKUP($B75,[1]Summary!$C$4:$S$301,17,0)</f>
        <v>32.180722222222222</v>
      </c>
      <c r="AA75" s="90">
        <f>VLOOKUP($B75,[1]Summary!$C$4:$S$301,14,0)/100</f>
        <v>1</v>
      </c>
    </row>
    <row r="76" spans="1:27">
      <c r="A76" s="91" t="s">
        <v>46</v>
      </c>
      <c r="B76" s="91" t="s">
        <v>231</v>
      </c>
      <c r="C76" s="4" t="s">
        <v>232</v>
      </c>
      <c r="D76" s="4" t="s">
        <v>192</v>
      </c>
      <c r="E76" s="4" t="s">
        <v>31</v>
      </c>
      <c r="F76" s="4" t="s">
        <v>32</v>
      </c>
      <c r="G76" s="5">
        <v>383371</v>
      </c>
      <c r="H76" s="5">
        <v>398024</v>
      </c>
      <c r="I76" s="1">
        <v>53.478673999999998</v>
      </c>
      <c r="J76" s="1">
        <v>-2.2520267</v>
      </c>
      <c r="K76" s="5" t="s">
        <v>33</v>
      </c>
      <c r="L76" s="24">
        <v>0.7</v>
      </c>
      <c r="M76" s="140" t="s">
        <v>34</v>
      </c>
      <c r="N76" s="4" t="s">
        <v>41</v>
      </c>
      <c r="O76" s="23">
        <v>2.21</v>
      </c>
      <c r="P76" s="2" t="s">
        <v>36</v>
      </c>
      <c r="Q76" s="87" t="s">
        <v>36</v>
      </c>
      <c r="R76" s="2">
        <v>53.1</v>
      </c>
      <c r="S76" s="87">
        <v>0.86</v>
      </c>
      <c r="T76" s="2">
        <v>27.8</v>
      </c>
      <c r="U76" s="88">
        <v>1</v>
      </c>
      <c r="V76" s="89">
        <v>31.7</v>
      </c>
      <c r="W76" s="90">
        <v>0.95342465753424643</v>
      </c>
      <c r="X76" s="79">
        <v>31.786636363636358</v>
      </c>
      <c r="Y76" s="90">
        <v>0.9068493150684932</v>
      </c>
      <c r="Z76" s="79">
        <f>VLOOKUP($B76,[1]Summary!$C$4:$S$301,17,0)</f>
        <v>32.235666666666667</v>
      </c>
      <c r="AA76" s="90">
        <f>VLOOKUP($B76,[1]Summary!$C$4:$S$301,14,0)/100</f>
        <v>1</v>
      </c>
    </row>
    <row r="77" spans="1:27">
      <c r="A77" s="91" t="s">
        <v>46</v>
      </c>
      <c r="B77" s="91" t="s">
        <v>233</v>
      </c>
      <c r="C77" s="4" t="s">
        <v>234</v>
      </c>
      <c r="D77" s="4" t="s">
        <v>235</v>
      </c>
      <c r="E77" s="4" t="s">
        <v>31</v>
      </c>
      <c r="F77" s="4" t="s">
        <v>32</v>
      </c>
      <c r="G77" s="5">
        <v>383964</v>
      </c>
      <c r="H77" s="5">
        <v>398261</v>
      </c>
      <c r="I77" s="1">
        <v>53.480823000000001</v>
      </c>
      <c r="J77" s="1">
        <v>-2.2431040000000002</v>
      </c>
      <c r="K77" s="5" t="s">
        <v>33</v>
      </c>
      <c r="L77" s="24">
        <v>0.7</v>
      </c>
      <c r="M77" s="140" t="s">
        <v>34</v>
      </c>
      <c r="N77" s="4" t="s">
        <v>41</v>
      </c>
      <c r="O77" s="23">
        <v>2.25</v>
      </c>
      <c r="P77" s="2" t="s">
        <v>36</v>
      </c>
      <c r="Q77" s="87" t="s">
        <v>36</v>
      </c>
      <c r="R77" s="2">
        <v>52.2</v>
      </c>
      <c r="S77" s="87">
        <v>1</v>
      </c>
      <c r="T77" s="2">
        <v>31.4</v>
      </c>
      <c r="U77" s="88">
        <v>1</v>
      </c>
      <c r="V77" s="89">
        <v>33.6</v>
      </c>
      <c r="W77" s="90">
        <v>0.86027397260273974</v>
      </c>
      <c r="X77" s="79">
        <v>35.814999999999998</v>
      </c>
      <c r="Y77" s="90">
        <v>0.99726027397260286</v>
      </c>
      <c r="Z77" s="79">
        <f>VLOOKUP($B77,[1]Summary!$C$4:$S$301,17,0)</f>
        <v>32.472166666666666</v>
      </c>
      <c r="AA77" s="90">
        <f>VLOOKUP($B77,[1]Summary!$C$4:$S$301,14,0)/100</f>
        <v>1</v>
      </c>
    </row>
    <row r="78" spans="1:27">
      <c r="A78" s="91" t="s">
        <v>46</v>
      </c>
      <c r="B78" s="91" t="s">
        <v>236</v>
      </c>
      <c r="C78" s="4" t="s">
        <v>39</v>
      </c>
      <c r="D78" s="4" t="s">
        <v>237</v>
      </c>
      <c r="E78" s="4" t="s">
        <v>31</v>
      </c>
      <c r="F78" s="4" t="s">
        <v>32</v>
      </c>
      <c r="G78" s="5">
        <v>383498.6998</v>
      </c>
      <c r="H78" s="5">
        <v>397678.24540000001</v>
      </c>
      <c r="I78" s="1">
        <v>53.475568000000003</v>
      </c>
      <c r="J78" s="1">
        <v>-2.2500949000000001</v>
      </c>
      <c r="K78" s="5" t="s">
        <v>33</v>
      </c>
      <c r="L78" s="24">
        <v>4</v>
      </c>
      <c r="M78" s="140" t="s">
        <v>34</v>
      </c>
      <c r="N78" s="4" t="s">
        <v>41</v>
      </c>
      <c r="O78" s="23">
        <v>2.5</v>
      </c>
      <c r="P78" s="2" t="s">
        <v>36</v>
      </c>
      <c r="Q78" s="87" t="s">
        <v>36</v>
      </c>
      <c r="R78" s="2" t="s">
        <v>36</v>
      </c>
      <c r="S78" s="87" t="s">
        <v>36</v>
      </c>
      <c r="T78" s="2" t="s">
        <v>36</v>
      </c>
      <c r="U78" s="88" t="s">
        <v>36</v>
      </c>
      <c r="V78" s="89" t="s">
        <v>36</v>
      </c>
      <c r="W78" s="90" t="s">
        <v>36</v>
      </c>
      <c r="X78" s="79">
        <v>39.398916666666658</v>
      </c>
      <c r="Y78" s="90">
        <v>0.99726027397260286</v>
      </c>
      <c r="Z78" s="79">
        <f>VLOOKUP($B78,[1]Summary!$C$4:$S$301,17,0)</f>
        <v>32.479333333333336</v>
      </c>
      <c r="AA78" s="90">
        <f>VLOOKUP($B78,[1]Summary!$C$4:$S$301,14,0)/100</f>
        <v>1</v>
      </c>
    </row>
    <row r="79" spans="1:27">
      <c r="A79" s="91" t="s">
        <v>67</v>
      </c>
      <c r="B79" s="91" t="s">
        <v>238</v>
      </c>
      <c r="C79" s="4" t="s">
        <v>39</v>
      </c>
      <c r="D79" s="4" t="s">
        <v>69</v>
      </c>
      <c r="E79" s="4" t="s">
        <v>31</v>
      </c>
      <c r="F79" s="4" t="s">
        <v>32</v>
      </c>
      <c r="G79" s="5">
        <v>381472.23249999998</v>
      </c>
      <c r="H79" s="5">
        <v>399194.99239999999</v>
      </c>
      <c r="I79" s="1">
        <v>53.489127000000003</v>
      </c>
      <c r="J79" s="1">
        <v>-2.2807092</v>
      </c>
      <c r="K79" s="5" t="s">
        <v>33</v>
      </c>
      <c r="L79" s="24">
        <v>4.7</v>
      </c>
      <c r="M79" s="140" t="s">
        <v>34</v>
      </c>
      <c r="N79" s="4" t="s">
        <v>41</v>
      </c>
      <c r="O79" s="23">
        <v>2.5</v>
      </c>
      <c r="P79" s="2" t="s">
        <v>36</v>
      </c>
      <c r="Q79" s="87" t="s">
        <v>36</v>
      </c>
      <c r="R79" s="2" t="s">
        <v>36</v>
      </c>
      <c r="S79" s="87" t="s">
        <v>36</v>
      </c>
      <c r="T79" s="2" t="s">
        <v>36</v>
      </c>
      <c r="U79" s="88" t="s">
        <v>36</v>
      </c>
      <c r="V79" s="89" t="s">
        <v>36</v>
      </c>
      <c r="W79" s="90" t="s">
        <v>36</v>
      </c>
      <c r="X79" s="79">
        <v>32.21804571888169</v>
      </c>
      <c r="Y79" s="90">
        <v>0.33972602739726027</v>
      </c>
      <c r="Z79" s="79">
        <f>VLOOKUP($B79,[1]Summary!$C$4:$S$301,17,0)</f>
        <v>32.509529278396478</v>
      </c>
      <c r="AA79" s="90">
        <f>VLOOKUP($B79,[1]Summary!$C$4:$S$301,14,0)/100</f>
        <v>0.5</v>
      </c>
    </row>
    <row r="80" spans="1:27">
      <c r="A80" s="91" t="s">
        <v>53</v>
      </c>
      <c r="B80" s="91" t="s">
        <v>239</v>
      </c>
      <c r="C80" s="4" t="s">
        <v>240</v>
      </c>
      <c r="D80" s="4" t="s">
        <v>241</v>
      </c>
      <c r="E80" s="4" t="s">
        <v>31</v>
      </c>
      <c r="F80" s="4" t="s">
        <v>32</v>
      </c>
      <c r="G80" s="5">
        <v>381138</v>
      </c>
      <c r="H80" s="5">
        <v>404194</v>
      </c>
      <c r="I80" s="1">
        <v>53.534056</v>
      </c>
      <c r="J80" s="1">
        <v>-2.2860456999999998</v>
      </c>
      <c r="K80" s="5" t="s">
        <v>33</v>
      </c>
      <c r="L80" s="24" t="s">
        <v>242</v>
      </c>
      <c r="M80" s="140" t="s">
        <v>34</v>
      </c>
      <c r="N80" s="4" t="s">
        <v>41</v>
      </c>
      <c r="O80" s="23" t="s">
        <v>110</v>
      </c>
      <c r="P80" s="2" t="s">
        <v>36</v>
      </c>
      <c r="Q80" s="87" t="s">
        <v>36</v>
      </c>
      <c r="R80" s="2">
        <v>49.6</v>
      </c>
      <c r="S80" s="87">
        <v>1</v>
      </c>
      <c r="T80" s="2">
        <v>30</v>
      </c>
      <c r="U80" s="88">
        <v>1</v>
      </c>
      <c r="V80" s="89">
        <v>35.200000000000003</v>
      </c>
      <c r="W80" s="90">
        <v>0.88219178082191785</v>
      </c>
      <c r="X80" s="79">
        <v>34.642916666666665</v>
      </c>
      <c r="Y80" s="90">
        <v>0.99726027397260286</v>
      </c>
      <c r="Z80" s="79">
        <f>VLOOKUP($B80,[1]Summary!$C$4:$S$301,17,0)</f>
        <v>32.510606060606058</v>
      </c>
      <c r="AA80" s="90">
        <f>VLOOKUP($B80,[1]Summary!$C$4:$S$301,14,0)/100</f>
        <v>0.91666666666666652</v>
      </c>
    </row>
    <row r="81" spans="1:27">
      <c r="A81" s="91" t="s">
        <v>173</v>
      </c>
      <c r="B81" s="91" t="s">
        <v>243</v>
      </c>
      <c r="C81" s="4" t="s">
        <v>244</v>
      </c>
      <c r="D81" s="4" t="s">
        <v>245</v>
      </c>
      <c r="E81" s="4" t="s">
        <v>31</v>
      </c>
      <c r="F81" s="4" t="s">
        <v>32</v>
      </c>
      <c r="G81" s="5">
        <v>390347</v>
      </c>
      <c r="H81" s="5">
        <v>402328</v>
      </c>
      <c r="I81" s="1">
        <v>53.517536</v>
      </c>
      <c r="J81" s="1">
        <v>-2.1470498999999998</v>
      </c>
      <c r="K81" s="5" t="s">
        <v>33</v>
      </c>
      <c r="L81" s="24" t="s">
        <v>246</v>
      </c>
      <c r="M81" s="140" t="s">
        <v>34</v>
      </c>
      <c r="N81" s="4" t="s">
        <v>41</v>
      </c>
      <c r="O81" s="23" t="s">
        <v>110</v>
      </c>
      <c r="P81" s="2" t="s">
        <v>36</v>
      </c>
      <c r="Q81" s="87" t="s">
        <v>36</v>
      </c>
      <c r="R81" s="2">
        <v>46.9</v>
      </c>
      <c r="S81" s="87">
        <v>0.86</v>
      </c>
      <c r="T81" s="2">
        <v>29.1</v>
      </c>
      <c r="U81" s="88">
        <v>0.83</v>
      </c>
      <c r="V81" s="89">
        <v>34.299999999999997</v>
      </c>
      <c r="W81" s="90">
        <v>0.69863013698630139</v>
      </c>
      <c r="X81" s="79">
        <v>32.809344299254214</v>
      </c>
      <c r="Y81" s="90">
        <v>0.67123287671232879</v>
      </c>
      <c r="Z81" s="79">
        <f>VLOOKUP($B81,[1]Summary!$C$4:$S$301,17,0)</f>
        <v>32.516600000000004</v>
      </c>
      <c r="AA81" s="90">
        <f>VLOOKUP($B81,[1]Summary!$C$4:$S$301,14,0)/100</f>
        <v>0.83333333333333348</v>
      </c>
    </row>
    <row r="82" spans="1:27">
      <c r="A82" s="91" t="s">
        <v>67</v>
      </c>
      <c r="B82" s="91" t="s">
        <v>247</v>
      </c>
      <c r="C82" s="4" t="s">
        <v>248</v>
      </c>
      <c r="D82" s="4" t="s">
        <v>249</v>
      </c>
      <c r="E82" s="4" t="s">
        <v>31</v>
      </c>
      <c r="F82" s="4" t="s">
        <v>32</v>
      </c>
      <c r="G82" s="5">
        <v>381531</v>
      </c>
      <c r="H82" s="5">
        <v>398018</v>
      </c>
      <c r="I82" s="1">
        <v>53.478558999999997</v>
      </c>
      <c r="J82" s="1">
        <v>-2.2797504000000002</v>
      </c>
      <c r="K82" s="5" t="s">
        <v>33</v>
      </c>
      <c r="L82" s="24">
        <v>1.4</v>
      </c>
      <c r="M82" s="140" t="s">
        <v>34</v>
      </c>
      <c r="N82" s="4" t="s">
        <v>41</v>
      </c>
      <c r="O82" s="23" t="s">
        <v>110</v>
      </c>
      <c r="P82" s="2" t="s">
        <v>36</v>
      </c>
      <c r="Q82" s="87" t="s">
        <v>36</v>
      </c>
      <c r="R82" s="2">
        <v>47</v>
      </c>
      <c r="S82" s="87">
        <v>0.86</v>
      </c>
      <c r="T82" s="2">
        <v>28.5</v>
      </c>
      <c r="U82" s="88">
        <v>0.75</v>
      </c>
      <c r="V82" s="89">
        <v>36</v>
      </c>
      <c r="W82" s="90">
        <v>0.95342465753424643</v>
      </c>
      <c r="X82" s="79">
        <v>38.691272727272725</v>
      </c>
      <c r="Y82" s="90">
        <v>0.9123287671232877</v>
      </c>
      <c r="Z82" s="79">
        <f>VLOOKUP($B82,[1]Summary!$C$4:$S$301,17,0)</f>
        <v>32.601166666666671</v>
      </c>
      <c r="AA82" s="90">
        <f>VLOOKUP($B82,[1]Summary!$C$4:$S$301,14,0)/100</f>
        <v>1</v>
      </c>
    </row>
    <row r="83" spans="1:27">
      <c r="A83" s="91" t="s">
        <v>37</v>
      </c>
      <c r="B83" s="91" t="s">
        <v>250</v>
      </c>
      <c r="C83" s="4" t="s">
        <v>39</v>
      </c>
      <c r="D83" s="4" t="s">
        <v>52</v>
      </c>
      <c r="E83" s="4" t="s">
        <v>31</v>
      </c>
      <c r="F83" s="4" t="s">
        <v>32</v>
      </c>
      <c r="G83" s="5">
        <v>400682.15875</v>
      </c>
      <c r="H83" s="5">
        <v>396289.76187500003</v>
      </c>
      <c r="I83" s="1">
        <v>53.463344999999997</v>
      </c>
      <c r="J83" s="1">
        <v>-1.9911951000000001</v>
      </c>
      <c r="K83" s="5" t="s">
        <v>33</v>
      </c>
      <c r="L83" s="24">
        <v>2.2000000000000002</v>
      </c>
      <c r="M83" s="140" t="s">
        <v>34</v>
      </c>
      <c r="N83" s="4" t="s">
        <v>41</v>
      </c>
      <c r="O83" s="23">
        <v>2.5</v>
      </c>
      <c r="P83" s="2" t="s">
        <v>36</v>
      </c>
      <c r="Q83" s="87" t="s">
        <v>36</v>
      </c>
      <c r="R83" s="2" t="s">
        <v>36</v>
      </c>
      <c r="S83" s="87" t="s">
        <v>36</v>
      </c>
      <c r="T83" s="2" t="s">
        <v>36</v>
      </c>
      <c r="U83" s="88" t="s">
        <v>36</v>
      </c>
      <c r="V83" s="89" t="s">
        <v>36</v>
      </c>
      <c r="W83" s="90" t="s">
        <v>36</v>
      </c>
      <c r="X83" s="79">
        <v>33.931449999999998</v>
      </c>
      <c r="Y83" s="90">
        <v>0.8246575342465754</v>
      </c>
      <c r="Z83" s="79">
        <f>VLOOKUP($B83,[1]Summary!$C$4:$S$301,17,0)</f>
        <v>32.674787878787875</v>
      </c>
      <c r="AA83" s="90">
        <f>VLOOKUP($B83,[1]Summary!$C$4:$S$301,14,0)/100</f>
        <v>0.91666666666666652</v>
      </c>
    </row>
    <row r="84" spans="1:27">
      <c r="A84" s="91" t="s">
        <v>46</v>
      </c>
      <c r="B84" s="91" t="s">
        <v>251</v>
      </c>
      <c r="C84" s="4" t="s">
        <v>252</v>
      </c>
      <c r="D84" s="4" t="s">
        <v>59</v>
      </c>
      <c r="E84" s="4" t="s">
        <v>31</v>
      </c>
      <c r="F84" s="4" t="s">
        <v>32</v>
      </c>
      <c r="G84" s="5">
        <v>383563</v>
      </c>
      <c r="H84" s="5">
        <v>398039</v>
      </c>
      <c r="I84" s="1">
        <v>53.478814999999997</v>
      </c>
      <c r="J84" s="1">
        <v>-2.2491346000000001</v>
      </c>
      <c r="K84" s="5" t="s">
        <v>33</v>
      </c>
      <c r="L84" s="24">
        <v>2.4</v>
      </c>
      <c r="M84" s="140" t="s">
        <v>34</v>
      </c>
      <c r="N84" s="4" t="s">
        <v>41</v>
      </c>
      <c r="O84" s="23">
        <v>2</v>
      </c>
      <c r="P84" s="2" t="s">
        <v>36</v>
      </c>
      <c r="Q84" s="87" t="s">
        <v>36</v>
      </c>
      <c r="R84" s="2" t="s">
        <v>36</v>
      </c>
      <c r="S84" s="87" t="s">
        <v>36</v>
      </c>
      <c r="T84" s="2">
        <v>28.8</v>
      </c>
      <c r="U84" s="88">
        <v>0.57999999999999996</v>
      </c>
      <c r="V84" s="89">
        <v>32.5</v>
      </c>
      <c r="W84" s="90">
        <v>0.86027397260273974</v>
      </c>
      <c r="X84" s="79">
        <v>38.140799999999999</v>
      </c>
      <c r="Y84" s="90">
        <v>0.82739726027397265</v>
      </c>
      <c r="Z84" s="79">
        <f>VLOOKUP($B84,[1]Summary!$C$4:$S$301,17,0)</f>
        <v>32.737333333333339</v>
      </c>
      <c r="AA84" s="90">
        <f>VLOOKUP($B84,[1]Summary!$C$4:$S$301,14,0)/100</f>
        <v>1</v>
      </c>
    </row>
    <row r="85" spans="1:27">
      <c r="A85" s="91" t="s">
        <v>46</v>
      </c>
      <c r="B85" s="91" t="s">
        <v>253</v>
      </c>
      <c r="C85" s="4" t="s">
        <v>254</v>
      </c>
      <c r="D85" s="4" t="s">
        <v>255</v>
      </c>
      <c r="E85" s="4" t="s">
        <v>31</v>
      </c>
      <c r="F85" s="4" t="s">
        <v>32</v>
      </c>
      <c r="G85" s="5">
        <v>384160</v>
      </c>
      <c r="H85" s="5">
        <v>398343</v>
      </c>
      <c r="I85" s="1">
        <v>53.481566000000001</v>
      </c>
      <c r="J85" s="1">
        <v>-2.2401548</v>
      </c>
      <c r="K85" s="5" t="s">
        <v>33</v>
      </c>
      <c r="L85" s="24">
        <v>2.8</v>
      </c>
      <c r="M85" s="140" t="s">
        <v>34</v>
      </c>
      <c r="N85" s="4" t="s">
        <v>41</v>
      </c>
      <c r="O85" s="23">
        <v>2.2599999999999998</v>
      </c>
      <c r="P85" s="2" t="s">
        <v>36</v>
      </c>
      <c r="Q85" s="87" t="s">
        <v>36</v>
      </c>
      <c r="R85" s="2">
        <v>46.9</v>
      </c>
      <c r="S85" s="87">
        <v>1</v>
      </c>
      <c r="T85" s="2">
        <v>30.3</v>
      </c>
      <c r="U85" s="88">
        <v>1</v>
      </c>
      <c r="V85" s="89">
        <v>32.6</v>
      </c>
      <c r="W85" s="90">
        <v>0.77534246575342469</v>
      </c>
      <c r="X85" s="79">
        <v>35.954727272727276</v>
      </c>
      <c r="Y85" s="90">
        <v>0.9123287671232877</v>
      </c>
      <c r="Z85" s="79">
        <f>VLOOKUP($B85,[1]Summary!$C$4:$S$301,17,0)</f>
        <v>32.74688888888889</v>
      </c>
      <c r="AA85" s="90">
        <f>VLOOKUP($B85,[1]Summary!$C$4:$S$301,14,0)/100</f>
        <v>0.75</v>
      </c>
    </row>
    <row r="86" spans="1:27">
      <c r="A86" s="91" t="s">
        <v>46</v>
      </c>
      <c r="B86" s="91" t="s">
        <v>256</v>
      </c>
      <c r="C86" s="4" t="s">
        <v>257</v>
      </c>
      <c r="D86" s="4" t="s">
        <v>45</v>
      </c>
      <c r="E86" s="4" t="s">
        <v>31</v>
      </c>
      <c r="F86" s="4" t="s">
        <v>32</v>
      </c>
      <c r="G86" s="5">
        <v>382562</v>
      </c>
      <c r="H86" s="5">
        <v>397061</v>
      </c>
      <c r="I86" s="1">
        <v>53.469991999999998</v>
      </c>
      <c r="J86" s="1">
        <v>-2.2641624999999999</v>
      </c>
      <c r="K86" s="5" t="s">
        <v>33</v>
      </c>
      <c r="L86" s="24">
        <v>1.4</v>
      </c>
      <c r="M86" s="140" t="s">
        <v>34</v>
      </c>
      <c r="N86" s="4" t="s">
        <v>41</v>
      </c>
      <c r="O86" s="23">
        <v>2</v>
      </c>
      <c r="P86" s="2" t="s">
        <v>36</v>
      </c>
      <c r="Q86" s="87" t="s">
        <v>36</v>
      </c>
      <c r="R86" s="2" t="s">
        <v>36</v>
      </c>
      <c r="S86" s="87" t="s">
        <v>36</v>
      </c>
      <c r="T86" s="2">
        <v>30.3</v>
      </c>
      <c r="U86" s="88">
        <v>0.67</v>
      </c>
      <c r="V86" s="89">
        <v>34.9</v>
      </c>
      <c r="W86" s="90">
        <v>0.95616438356164379</v>
      </c>
      <c r="X86" s="79">
        <v>37.853700000000003</v>
      </c>
      <c r="Y86" s="90">
        <v>0.82739726027397265</v>
      </c>
      <c r="Z86" s="79">
        <f>VLOOKUP($B86,[1]Summary!$C$4:$S$301,17,0)</f>
        <v>32.875454545454545</v>
      </c>
      <c r="AA86" s="90">
        <f>VLOOKUP($B86,[1]Summary!$C$4:$S$301,14,0)/100</f>
        <v>0.91666666666666652</v>
      </c>
    </row>
    <row r="87" spans="1:27">
      <c r="A87" s="91" t="s">
        <v>114</v>
      </c>
      <c r="B87" s="91" t="s">
        <v>258</v>
      </c>
      <c r="C87" s="4" t="s">
        <v>259</v>
      </c>
      <c r="D87" s="4" t="s">
        <v>260</v>
      </c>
      <c r="E87" s="4" t="s">
        <v>31</v>
      </c>
      <c r="F87" s="4" t="s">
        <v>32</v>
      </c>
      <c r="G87" s="5">
        <v>388778</v>
      </c>
      <c r="H87" s="5">
        <v>411974</v>
      </c>
      <c r="I87" s="1">
        <v>53.604205</v>
      </c>
      <c r="J87" s="1">
        <v>-2.1710623999999998</v>
      </c>
      <c r="K87" s="5" t="s">
        <v>33</v>
      </c>
      <c r="L87" s="24" t="s">
        <v>261</v>
      </c>
      <c r="M87" s="140" t="s">
        <v>34</v>
      </c>
      <c r="N87" s="4" t="s">
        <v>41</v>
      </c>
      <c r="O87" s="23">
        <v>2</v>
      </c>
      <c r="P87" s="2" t="s">
        <v>36</v>
      </c>
      <c r="Q87" s="87" t="s">
        <v>36</v>
      </c>
      <c r="R87" s="2">
        <v>45.3</v>
      </c>
      <c r="S87" s="87">
        <v>1</v>
      </c>
      <c r="T87" s="2">
        <v>29.4</v>
      </c>
      <c r="U87" s="88">
        <v>0.75</v>
      </c>
      <c r="V87" s="89">
        <v>33.4</v>
      </c>
      <c r="W87" s="90">
        <v>0.79178082191780819</v>
      </c>
      <c r="X87" s="79">
        <v>33.466000000000001</v>
      </c>
      <c r="Y87" s="90">
        <v>0.73972602739726023</v>
      </c>
      <c r="Z87" s="79">
        <f>VLOOKUP($B87,[1]Summary!$C$4:$S$301,17,0)</f>
        <v>32.883055555555551</v>
      </c>
      <c r="AA87" s="90">
        <f>VLOOKUP($B87,[1]Summary!$C$4:$S$301,14,0)/100</f>
        <v>1</v>
      </c>
    </row>
    <row r="88" spans="1:27">
      <c r="A88" s="91" t="s">
        <v>46</v>
      </c>
      <c r="B88" s="91" t="s">
        <v>262</v>
      </c>
      <c r="C88" s="4" t="s">
        <v>263</v>
      </c>
      <c r="D88" s="4" t="s">
        <v>264</v>
      </c>
      <c r="E88" s="4" t="s">
        <v>31</v>
      </c>
      <c r="F88" s="4" t="s">
        <v>32</v>
      </c>
      <c r="G88" s="5">
        <v>383737</v>
      </c>
      <c r="H88" s="5">
        <v>397617</v>
      </c>
      <c r="I88" s="1">
        <v>53.475028000000002</v>
      </c>
      <c r="J88" s="1">
        <v>-2.2464908000000001</v>
      </c>
      <c r="K88" s="5" t="s">
        <v>33</v>
      </c>
      <c r="L88" s="24">
        <v>3</v>
      </c>
      <c r="M88" s="140" t="s">
        <v>34</v>
      </c>
      <c r="N88" s="4" t="s">
        <v>41</v>
      </c>
      <c r="O88" s="23">
        <v>2.16</v>
      </c>
      <c r="P88" s="2" t="s">
        <v>36</v>
      </c>
      <c r="Q88" s="87" t="s">
        <v>36</v>
      </c>
      <c r="R88" s="2">
        <v>43.6</v>
      </c>
      <c r="S88" s="87">
        <v>1</v>
      </c>
      <c r="T88" s="2">
        <v>25.8</v>
      </c>
      <c r="U88" s="88">
        <v>0.92</v>
      </c>
      <c r="V88" s="89">
        <v>29.3</v>
      </c>
      <c r="W88" s="90">
        <v>0.78630136986301369</v>
      </c>
      <c r="X88" s="79">
        <v>34.773900000000005</v>
      </c>
      <c r="Y88" s="90">
        <v>0.83013698630136989</v>
      </c>
      <c r="Z88" s="79">
        <f>VLOOKUP($B88,[1]Summary!$C$4:$S$301,17,0)</f>
        <v>32.937999999999995</v>
      </c>
      <c r="AA88" s="90">
        <f>VLOOKUP($B88,[1]Summary!$C$4:$S$301,14,0)/100</f>
        <v>1</v>
      </c>
    </row>
    <row r="89" spans="1:27">
      <c r="A89" s="91" t="s">
        <v>46</v>
      </c>
      <c r="B89" s="91" t="s">
        <v>265</v>
      </c>
      <c r="C89" s="4" t="s">
        <v>266</v>
      </c>
      <c r="D89" s="4" t="s">
        <v>45</v>
      </c>
      <c r="E89" s="4" t="s">
        <v>31</v>
      </c>
      <c r="F89" s="4" t="s">
        <v>32</v>
      </c>
      <c r="G89" s="5">
        <v>382628</v>
      </c>
      <c r="H89" s="5">
        <v>397111</v>
      </c>
      <c r="I89" s="1">
        <v>53.470444000000001</v>
      </c>
      <c r="J89" s="1">
        <v>-2.2631709999999998</v>
      </c>
      <c r="K89" s="5" t="s">
        <v>33</v>
      </c>
      <c r="L89" s="24" t="s">
        <v>267</v>
      </c>
      <c r="M89" s="140" t="s">
        <v>34</v>
      </c>
      <c r="N89" s="4" t="s">
        <v>41</v>
      </c>
      <c r="O89" s="23">
        <v>2</v>
      </c>
      <c r="P89" s="2" t="s">
        <v>36</v>
      </c>
      <c r="Q89" s="87" t="s">
        <v>36</v>
      </c>
      <c r="R89" s="2">
        <v>43.8</v>
      </c>
      <c r="S89" s="87">
        <v>1</v>
      </c>
      <c r="T89" s="2">
        <v>28.5</v>
      </c>
      <c r="U89" s="88">
        <v>0.83</v>
      </c>
      <c r="V89" s="89">
        <v>33.1</v>
      </c>
      <c r="W89" s="90">
        <v>0.84383561643835625</v>
      </c>
      <c r="X89" s="79">
        <v>31.958000000000002</v>
      </c>
      <c r="Y89" s="90">
        <v>0.99726027397260286</v>
      </c>
      <c r="Z89" s="79">
        <f>VLOOKUP($B89,[1]Summary!$C$4:$S$301,17,0)</f>
        <v>32.957111111111111</v>
      </c>
      <c r="AA89" s="90">
        <f>VLOOKUP($B89,[1]Summary!$C$4:$S$301,14,0)/100</f>
        <v>0.75</v>
      </c>
    </row>
    <row r="90" spans="1:27">
      <c r="A90" s="91" t="s">
        <v>37</v>
      </c>
      <c r="B90" s="91" t="s">
        <v>268</v>
      </c>
      <c r="C90" s="4" t="s">
        <v>39</v>
      </c>
      <c r="D90" s="4" t="s">
        <v>130</v>
      </c>
      <c r="E90" s="4" t="s">
        <v>31</v>
      </c>
      <c r="F90" s="4" t="s">
        <v>32</v>
      </c>
      <c r="G90" s="5">
        <v>400491.41010500002</v>
      </c>
      <c r="H90" s="5">
        <v>396117.61635299999</v>
      </c>
      <c r="I90" s="1">
        <v>53.461799999999997</v>
      </c>
      <c r="J90" s="1">
        <v>-1.9940722</v>
      </c>
      <c r="K90" s="5" t="s">
        <v>33</v>
      </c>
      <c r="L90" s="24">
        <v>1.8</v>
      </c>
      <c r="M90" s="140" t="s">
        <v>34</v>
      </c>
      <c r="N90" s="4" t="s">
        <v>41</v>
      </c>
      <c r="O90" s="23">
        <v>2.2000000000000002</v>
      </c>
      <c r="P90" s="2" t="s">
        <v>36</v>
      </c>
      <c r="Q90" s="87" t="s">
        <v>36</v>
      </c>
      <c r="R90" s="2" t="s">
        <v>36</v>
      </c>
      <c r="S90" s="87" t="s">
        <v>36</v>
      </c>
      <c r="T90" s="2" t="s">
        <v>36</v>
      </c>
      <c r="U90" s="88" t="s">
        <v>36</v>
      </c>
      <c r="V90" s="89" t="s">
        <v>36</v>
      </c>
      <c r="W90" s="90" t="s">
        <v>36</v>
      </c>
      <c r="X90" s="79">
        <v>32.756949999999996</v>
      </c>
      <c r="Y90" s="90">
        <v>0.83835616438356164</v>
      </c>
      <c r="Z90" s="79">
        <f>VLOOKUP($B90,[1]Summary!$C$4:$S$301,17,0)</f>
        <v>32.976222222222226</v>
      </c>
      <c r="AA90" s="90">
        <f>VLOOKUP($B90,[1]Summary!$C$4:$S$301,14,0)/100</f>
        <v>0.75</v>
      </c>
    </row>
    <row r="91" spans="1:27">
      <c r="A91" s="91" t="s">
        <v>46</v>
      </c>
      <c r="B91" s="91" t="s">
        <v>269</v>
      </c>
      <c r="C91" s="4" t="s">
        <v>270</v>
      </c>
      <c r="D91" s="4" t="s">
        <v>271</v>
      </c>
      <c r="E91" s="4" t="s">
        <v>31</v>
      </c>
      <c r="F91" s="4" t="s">
        <v>32</v>
      </c>
      <c r="G91" s="5">
        <v>384846</v>
      </c>
      <c r="H91" s="5">
        <v>397417</v>
      </c>
      <c r="I91" s="1">
        <v>53.473263000000003</v>
      </c>
      <c r="J91" s="1">
        <v>-2.2297728000000001</v>
      </c>
      <c r="K91" s="5" t="s">
        <v>33</v>
      </c>
      <c r="L91" s="24" t="s">
        <v>242</v>
      </c>
      <c r="M91" s="140" t="s">
        <v>34</v>
      </c>
      <c r="N91" s="4" t="s">
        <v>41</v>
      </c>
      <c r="O91" s="23">
        <v>2</v>
      </c>
      <c r="P91" s="2" t="s">
        <v>36</v>
      </c>
      <c r="Q91" s="87" t="s">
        <v>36</v>
      </c>
      <c r="R91" s="2">
        <v>46.9</v>
      </c>
      <c r="S91" s="87">
        <v>1</v>
      </c>
      <c r="T91" s="2">
        <v>28.4</v>
      </c>
      <c r="U91" s="88">
        <v>0.83</v>
      </c>
      <c r="V91" s="89">
        <v>31.2</v>
      </c>
      <c r="W91" s="90">
        <v>0.95616438356164379</v>
      </c>
      <c r="X91" s="79">
        <v>33.389875000000004</v>
      </c>
      <c r="Y91" s="90">
        <v>0.99726027397260286</v>
      </c>
      <c r="Z91" s="79">
        <f>VLOOKUP($B91,[1]Summary!$C$4:$S$301,17,0)</f>
        <v>33.039766666666665</v>
      </c>
      <c r="AA91" s="90">
        <f>VLOOKUP($B91,[1]Summary!$C$4:$S$301,14,0)/100</f>
        <v>0.83333333333333348</v>
      </c>
    </row>
    <row r="92" spans="1:27">
      <c r="A92" s="91" t="s">
        <v>46</v>
      </c>
      <c r="B92" s="91" t="s">
        <v>272</v>
      </c>
      <c r="C92" s="4" t="s">
        <v>273</v>
      </c>
      <c r="D92" s="4" t="s">
        <v>45</v>
      </c>
      <c r="E92" s="4" t="s">
        <v>31</v>
      </c>
      <c r="F92" s="4" t="s">
        <v>32</v>
      </c>
      <c r="G92" s="5">
        <v>382820</v>
      </c>
      <c r="H92" s="5">
        <v>397214</v>
      </c>
      <c r="I92" s="1">
        <v>53.471375999999999</v>
      </c>
      <c r="J92" s="1">
        <v>-2.2602842999999999</v>
      </c>
      <c r="K92" s="5" t="s">
        <v>33</v>
      </c>
      <c r="L92" s="24" t="s">
        <v>274</v>
      </c>
      <c r="M92" s="140" t="s">
        <v>34</v>
      </c>
      <c r="N92" s="4" t="s">
        <v>41</v>
      </c>
      <c r="O92" s="23">
        <v>2</v>
      </c>
      <c r="P92" s="2" t="s">
        <v>36</v>
      </c>
      <c r="Q92" s="87" t="s">
        <v>36</v>
      </c>
      <c r="R92" s="2">
        <v>56.4</v>
      </c>
      <c r="S92" s="87">
        <v>0.86</v>
      </c>
      <c r="T92" s="2">
        <v>31.7</v>
      </c>
      <c r="U92" s="88">
        <v>0.75</v>
      </c>
      <c r="V92" s="89">
        <v>33.6</v>
      </c>
      <c r="W92" s="90">
        <v>0.95616438356164379</v>
      </c>
      <c r="X92" s="79">
        <v>35.339400000000005</v>
      </c>
      <c r="Y92" s="90">
        <v>0.82739726027397265</v>
      </c>
      <c r="Z92" s="79">
        <f>VLOOKUP($B92,[1]Summary!$C$4:$S$301,17,0)</f>
        <v>33.144400000000005</v>
      </c>
      <c r="AA92" s="90">
        <f>VLOOKUP($B92,[1]Summary!$C$4:$S$301,14,0)/100</f>
        <v>0.83333333333333348</v>
      </c>
    </row>
    <row r="93" spans="1:27">
      <c r="A93" s="91" t="s">
        <v>37</v>
      </c>
      <c r="B93" s="91" t="s">
        <v>275</v>
      </c>
      <c r="C93" s="4" t="s">
        <v>39</v>
      </c>
      <c r="D93" s="4" t="s">
        <v>276</v>
      </c>
      <c r="E93" s="4" t="s">
        <v>31</v>
      </c>
      <c r="F93" s="4" t="s">
        <v>32</v>
      </c>
      <c r="G93" s="5">
        <v>392043.62958299997</v>
      </c>
      <c r="H93" s="5">
        <v>398056.84125</v>
      </c>
      <c r="I93" s="1">
        <v>53.479165999999999</v>
      </c>
      <c r="J93" s="1">
        <v>-2.1213620999999998</v>
      </c>
      <c r="K93" s="5" t="s">
        <v>33</v>
      </c>
      <c r="L93" s="24">
        <v>2.1</v>
      </c>
      <c r="M93" s="140" t="s">
        <v>34</v>
      </c>
      <c r="N93" s="4" t="s">
        <v>41</v>
      </c>
      <c r="O93" s="23">
        <v>2.25</v>
      </c>
      <c r="P93" s="2" t="s">
        <v>36</v>
      </c>
      <c r="Q93" s="87" t="s">
        <v>36</v>
      </c>
      <c r="R93" s="2" t="s">
        <v>36</v>
      </c>
      <c r="S93" s="87" t="s">
        <v>36</v>
      </c>
      <c r="T93" s="2" t="s">
        <v>36</v>
      </c>
      <c r="U93" s="88" t="s">
        <v>36</v>
      </c>
      <c r="V93" s="89" t="s">
        <v>36</v>
      </c>
      <c r="W93" s="90" t="s">
        <v>36</v>
      </c>
      <c r="X93" s="79">
        <v>35.818625000000004</v>
      </c>
      <c r="Y93" s="90">
        <v>0.99726027397260286</v>
      </c>
      <c r="Z93" s="79">
        <f>VLOOKUP($B93,[1]Summary!$C$4:$S$301,17,0)</f>
        <v>33.169722222222219</v>
      </c>
      <c r="AA93" s="90">
        <f>VLOOKUP($B93,[1]Summary!$C$4:$S$301,14,0)/100</f>
        <v>1</v>
      </c>
    </row>
    <row r="94" spans="1:27">
      <c r="A94" s="91" t="s">
        <v>46</v>
      </c>
      <c r="B94" s="91" t="s">
        <v>277</v>
      </c>
      <c r="C94" s="4" t="s">
        <v>39</v>
      </c>
      <c r="D94" s="4" t="s">
        <v>278</v>
      </c>
      <c r="E94" s="4" t="s">
        <v>31</v>
      </c>
      <c r="F94" s="4" t="s">
        <v>32</v>
      </c>
      <c r="G94" s="5">
        <v>383770.6691</v>
      </c>
      <c r="H94" s="5">
        <v>399169.17830000003</v>
      </c>
      <c r="I94" s="1">
        <v>53.488979</v>
      </c>
      <c r="J94" s="1">
        <v>-2.2460745000000002</v>
      </c>
      <c r="K94" s="5" t="s">
        <v>33</v>
      </c>
      <c r="L94" s="24">
        <v>1</v>
      </c>
      <c r="M94" s="140" t="s">
        <v>34</v>
      </c>
      <c r="N94" s="4" t="s">
        <v>41</v>
      </c>
      <c r="O94" s="23">
        <v>2.5</v>
      </c>
      <c r="P94" s="2" t="s">
        <v>36</v>
      </c>
      <c r="Q94" s="87" t="s">
        <v>36</v>
      </c>
      <c r="R94" s="2" t="s">
        <v>36</v>
      </c>
      <c r="S94" s="87" t="s">
        <v>36</v>
      </c>
      <c r="T94" s="2" t="s">
        <v>36</v>
      </c>
      <c r="U94" s="88" t="s">
        <v>36</v>
      </c>
      <c r="V94" s="89" t="s">
        <v>36</v>
      </c>
      <c r="W94" s="90" t="s">
        <v>36</v>
      </c>
      <c r="X94" s="79">
        <v>34.613916666666668</v>
      </c>
      <c r="Y94" s="90">
        <v>0.99726027397260286</v>
      </c>
      <c r="Z94" s="79">
        <f>VLOOKUP($B94,[1]Summary!$C$4:$S$301,17,0)</f>
        <v>33.220821830607839</v>
      </c>
      <c r="AA94" s="90">
        <f>VLOOKUP($B94,[1]Summary!$C$4:$S$301,14,0)/100</f>
        <v>0.58333333333333337</v>
      </c>
    </row>
    <row r="95" spans="1:27">
      <c r="A95" s="91" t="s">
        <v>67</v>
      </c>
      <c r="B95" s="91" t="s">
        <v>279</v>
      </c>
      <c r="C95" s="4" t="s">
        <v>280</v>
      </c>
      <c r="D95" s="4" t="s">
        <v>281</v>
      </c>
      <c r="E95" s="4" t="s">
        <v>31</v>
      </c>
      <c r="F95" s="4" t="s">
        <v>32</v>
      </c>
      <c r="G95" s="5">
        <v>382548</v>
      </c>
      <c r="H95" s="5">
        <v>398548</v>
      </c>
      <c r="I95" s="1">
        <v>53.483356999999998</v>
      </c>
      <c r="J95" s="1">
        <v>-2.2644565000000001</v>
      </c>
      <c r="K95" s="5" t="s">
        <v>33</v>
      </c>
      <c r="L95" s="24">
        <v>2.5</v>
      </c>
      <c r="M95" s="140" t="s">
        <v>282</v>
      </c>
      <c r="N95" s="4" t="s">
        <v>41</v>
      </c>
      <c r="O95" s="23">
        <v>2.2000000000000002</v>
      </c>
      <c r="P95" s="2" t="s">
        <v>36</v>
      </c>
      <c r="Q95" s="87" t="s">
        <v>36</v>
      </c>
      <c r="R95" s="2">
        <v>52.5</v>
      </c>
      <c r="S95" s="87">
        <v>0.86</v>
      </c>
      <c r="T95" s="2">
        <v>32.5</v>
      </c>
      <c r="U95" s="88">
        <v>0.83</v>
      </c>
      <c r="V95" s="89">
        <v>32.299999999999997</v>
      </c>
      <c r="W95" s="90">
        <v>0.76438356164383559</v>
      </c>
      <c r="X95" s="79">
        <v>32.623550000000009</v>
      </c>
      <c r="Y95" s="90">
        <v>0.83013698630136989</v>
      </c>
      <c r="Z95" s="79">
        <f>VLOOKUP($B95,[1]Summary!$C$4:$S$301,17,0)</f>
        <v>33.283433333333335</v>
      </c>
      <c r="AA95" s="90">
        <f>VLOOKUP($B95,[1]Summary!$C$4:$S$301,14,0)/100</f>
        <v>0.83333333333333348</v>
      </c>
    </row>
    <row r="96" spans="1:27">
      <c r="A96" s="91" t="s">
        <v>27</v>
      </c>
      <c r="B96" s="91" t="s">
        <v>283</v>
      </c>
      <c r="C96" s="4" t="s">
        <v>284</v>
      </c>
      <c r="D96" s="4" t="s">
        <v>85</v>
      </c>
      <c r="E96" s="4" t="s">
        <v>31</v>
      </c>
      <c r="F96" s="4" t="s">
        <v>32</v>
      </c>
      <c r="G96" s="5">
        <v>390350</v>
      </c>
      <c r="H96" s="5">
        <v>390719</v>
      </c>
      <c r="I96" s="1">
        <v>53.413189000000003</v>
      </c>
      <c r="J96" s="1">
        <v>-2.1466440000000002</v>
      </c>
      <c r="K96" s="5" t="s">
        <v>33</v>
      </c>
      <c r="L96" s="24">
        <v>3</v>
      </c>
      <c r="M96" s="140" t="s">
        <v>34</v>
      </c>
      <c r="N96" s="4" t="s">
        <v>41</v>
      </c>
      <c r="O96" s="23">
        <v>2</v>
      </c>
      <c r="P96" s="2" t="s">
        <v>36</v>
      </c>
      <c r="Q96" s="87" t="s">
        <v>36</v>
      </c>
      <c r="R96" s="2">
        <v>47.3</v>
      </c>
      <c r="S96" s="87">
        <v>0.86</v>
      </c>
      <c r="T96" s="2">
        <v>29.8</v>
      </c>
      <c r="U96" s="88">
        <v>1</v>
      </c>
      <c r="V96" s="89">
        <v>33.200000000000003</v>
      </c>
      <c r="W96" s="90">
        <v>0.95616438356164379</v>
      </c>
      <c r="X96" s="79">
        <v>32.917416666666661</v>
      </c>
      <c r="Y96" s="90">
        <v>0.99726027397260286</v>
      </c>
      <c r="Z96" s="79">
        <f>VLOOKUP($B96,[1]Summary!$C$4:$S$301,17,0)</f>
        <v>33.288515151515156</v>
      </c>
      <c r="AA96" s="90">
        <f>VLOOKUP($B96,[1]Summary!$C$4:$S$301,14,0)/100</f>
        <v>0.91666666666666652</v>
      </c>
    </row>
    <row r="97" spans="1:27">
      <c r="A97" s="91" t="s">
        <v>46</v>
      </c>
      <c r="B97" s="91" t="s">
        <v>285</v>
      </c>
      <c r="C97" s="4" t="s">
        <v>286</v>
      </c>
      <c r="D97" s="4" t="s">
        <v>101</v>
      </c>
      <c r="E97" s="4" t="s">
        <v>31</v>
      </c>
      <c r="F97" s="4" t="s">
        <v>32</v>
      </c>
      <c r="G97" s="5">
        <v>384815</v>
      </c>
      <c r="H97" s="5">
        <v>397450</v>
      </c>
      <c r="I97" s="1">
        <v>53.473559000000002</v>
      </c>
      <c r="J97" s="1">
        <v>-2.2302414000000002</v>
      </c>
      <c r="K97" s="5" t="s">
        <v>33</v>
      </c>
      <c r="L97" s="24" t="s">
        <v>128</v>
      </c>
      <c r="M97" s="140" t="s">
        <v>34</v>
      </c>
      <c r="N97" s="4" t="s">
        <v>41</v>
      </c>
      <c r="O97" s="23">
        <v>2</v>
      </c>
      <c r="P97" s="2" t="s">
        <v>36</v>
      </c>
      <c r="Q97" s="87" t="s">
        <v>36</v>
      </c>
      <c r="R97" s="2">
        <v>49.5</v>
      </c>
      <c r="S97" s="87">
        <v>1</v>
      </c>
      <c r="T97" s="2">
        <v>32.9</v>
      </c>
      <c r="U97" s="88">
        <v>0.75</v>
      </c>
      <c r="V97" s="89">
        <v>32.700000000000003</v>
      </c>
      <c r="W97" s="90">
        <v>0.78356164383561644</v>
      </c>
      <c r="X97" s="79">
        <v>35.527636363636354</v>
      </c>
      <c r="Y97" s="90">
        <v>0.9068493150684932</v>
      </c>
      <c r="Z97" s="79">
        <f>VLOOKUP($B97,[1]Summary!$C$4:$S$301,17,0)</f>
        <v>33.313272727272725</v>
      </c>
      <c r="AA97" s="90">
        <f>VLOOKUP($B97,[1]Summary!$C$4:$S$301,14,0)/100</f>
        <v>0.91666666666666652</v>
      </c>
    </row>
    <row r="98" spans="1:27">
      <c r="A98" s="91" t="s">
        <v>148</v>
      </c>
      <c r="B98" s="91" t="s">
        <v>287</v>
      </c>
      <c r="C98" s="4" t="s">
        <v>288</v>
      </c>
      <c r="D98" s="4" t="s">
        <v>289</v>
      </c>
      <c r="E98" s="4" t="s">
        <v>31</v>
      </c>
      <c r="F98" s="4" t="s">
        <v>32</v>
      </c>
      <c r="G98" s="5">
        <v>358460</v>
      </c>
      <c r="H98" s="5">
        <v>405344</v>
      </c>
      <c r="I98" s="1">
        <v>53.543084</v>
      </c>
      <c r="J98" s="1">
        <v>-2.6283305000000001</v>
      </c>
      <c r="K98" s="5" t="s">
        <v>33</v>
      </c>
      <c r="L98" s="24" t="s">
        <v>198</v>
      </c>
      <c r="M98" s="140" t="s">
        <v>290</v>
      </c>
      <c r="N98" s="4" t="s">
        <v>41</v>
      </c>
      <c r="O98" s="23">
        <v>2</v>
      </c>
      <c r="P98" s="2" t="s">
        <v>36</v>
      </c>
      <c r="Q98" s="87" t="s">
        <v>36</v>
      </c>
      <c r="R98" s="2">
        <v>45.2</v>
      </c>
      <c r="S98" s="87">
        <v>0.86</v>
      </c>
      <c r="T98" s="2">
        <v>29.4</v>
      </c>
      <c r="U98" s="88">
        <v>1</v>
      </c>
      <c r="V98" s="89">
        <v>31.1</v>
      </c>
      <c r="W98" s="90">
        <v>0.76164383561643834</v>
      </c>
      <c r="X98" s="79">
        <v>33.858818181818187</v>
      </c>
      <c r="Y98" s="90">
        <v>0.92054794520547945</v>
      </c>
      <c r="Z98" s="79">
        <f>VLOOKUP($B98,[1]Summary!$C$4:$S$301,17,0)</f>
        <v>33.317833333333326</v>
      </c>
      <c r="AA98" s="90">
        <f>VLOOKUP($B98,[1]Summary!$C$4:$S$301,14,0)/100</f>
        <v>1</v>
      </c>
    </row>
    <row r="99" spans="1:27">
      <c r="A99" s="91" t="s">
        <v>37</v>
      </c>
      <c r="B99" s="91" t="s">
        <v>291</v>
      </c>
      <c r="C99" s="4" t="s">
        <v>292</v>
      </c>
      <c r="D99" s="4" t="s">
        <v>293</v>
      </c>
      <c r="E99" s="4" t="s">
        <v>31</v>
      </c>
      <c r="F99" s="4" t="s">
        <v>32</v>
      </c>
      <c r="G99" s="5">
        <v>390797</v>
      </c>
      <c r="H99" s="5">
        <v>395629</v>
      </c>
      <c r="I99" s="1">
        <v>53.457331000000003</v>
      </c>
      <c r="J99" s="1">
        <v>-2.1400644999999998</v>
      </c>
      <c r="K99" s="5" t="s">
        <v>33</v>
      </c>
      <c r="L99" s="24">
        <v>1.3</v>
      </c>
      <c r="M99" s="140" t="s">
        <v>34</v>
      </c>
      <c r="N99" s="4" t="s">
        <v>41</v>
      </c>
      <c r="O99" s="23">
        <v>2.1</v>
      </c>
      <c r="P99" s="2" t="s">
        <v>36</v>
      </c>
      <c r="Q99" s="87" t="s">
        <v>36</v>
      </c>
      <c r="R99" s="2">
        <v>45.5</v>
      </c>
      <c r="S99" s="87">
        <v>1</v>
      </c>
      <c r="T99" s="2">
        <v>30</v>
      </c>
      <c r="U99" s="88">
        <v>1</v>
      </c>
      <c r="V99" s="89">
        <v>34.799999999999997</v>
      </c>
      <c r="W99" s="90">
        <v>0.67123287671232879</v>
      </c>
      <c r="X99" s="79">
        <v>33.086583333333323</v>
      </c>
      <c r="Y99" s="90">
        <v>0.99726027397260286</v>
      </c>
      <c r="Z99" s="79">
        <f>VLOOKUP($B99,[1]Summary!$C$4:$S$301,17,0)</f>
        <v>33.327388888888883</v>
      </c>
      <c r="AA99" s="90">
        <f>VLOOKUP($B99,[1]Summary!$C$4:$S$301,14,0)/100</f>
        <v>1</v>
      </c>
    </row>
    <row r="100" spans="1:27">
      <c r="A100" s="91" t="s">
        <v>46</v>
      </c>
      <c r="B100" s="91" t="s">
        <v>294</v>
      </c>
      <c r="C100" s="4" t="s">
        <v>295</v>
      </c>
      <c r="D100" s="4" t="s">
        <v>296</v>
      </c>
      <c r="E100" s="4" t="s">
        <v>31</v>
      </c>
      <c r="F100" s="4" t="s">
        <v>32</v>
      </c>
      <c r="G100" s="5">
        <v>385119</v>
      </c>
      <c r="H100" s="5">
        <v>397457</v>
      </c>
      <c r="I100" s="1">
        <v>53.473630999999997</v>
      </c>
      <c r="J100" s="1">
        <v>-2.2256618000000001</v>
      </c>
      <c r="K100" s="5" t="s">
        <v>33</v>
      </c>
      <c r="L100" s="24">
        <v>1</v>
      </c>
      <c r="M100" s="140" t="s">
        <v>34</v>
      </c>
      <c r="N100" s="4" t="s">
        <v>41</v>
      </c>
      <c r="O100" s="23">
        <v>2.0499999999999998</v>
      </c>
      <c r="P100" s="2">
        <v>45.3</v>
      </c>
      <c r="Q100" s="87">
        <v>1</v>
      </c>
      <c r="R100" s="2">
        <v>41.6</v>
      </c>
      <c r="S100" s="87">
        <v>0.92</v>
      </c>
      <c r="T100" s="2">
        <v>31.3</v>
      </c>
      <c r="U100" s="88">
        <v>0.83</v>
      </c>
      <c r="V100" s="89">
        <v>37.799999999999997</v>
      </c>
      <c r="W100" s="90">
        <v>0.95890410958904093</v>
      </c>
      <c r="X100" s="79">
        <v>38.635909090909088</v>
      </c>
      <c r="Y100" s="90">
        <v>0.9068493150684932</v>
      </c>
      <c r="Z100" s="79">
        <f>VLOOKUP($B100,[1]Summary!$C$4:$S$301,17,0)</f>
        <v>33.375166666666665</v>
      </c>
      <c r="AA100" s="90">
        <f>VLOOKUP($B100,[1]Summary!$C$4:$S$301,14,0)/100</f>
        <v>1</v>
      </c>
    </row>
    <row r="101" spans="1:27">
      <c r="A101" s="91" t="s">
        <v>173</v>
      </c>
      <c r="B101" s="91" t="s">
        <v>297</v>
      </c>
      <c r="C101" s="4" t="s">
        <v>39</v>
      </c>
      <c r="D101" s="4" t="s">
        <v>298</v>
      </c>
      <c r="E101" s="4" t="s">
        <v>31</v>
      </c>
      <c r="F101" s="4" t="s">
        <v>32</v>
      </c>
      <c r="G101" s="5">
        <v>393299.51569999999</v>
      </c>
      <c r="H101" s="5">
        <v>405024.40360000002</v>
      </c>
      <c r="I101" s="1">
        <v>53.541815</v>
      </c>
      <c r="J101" s="1">
        <v>-2.1025885999999998</v>
      </c>
      <c r="K101" s="5" t="s">
        <v>33</v>
      </c>
      <c r="L101" s="24">
        <v>1.6</v>
      </c>
      <c r="M101" s="140" t="s">
        <v>34</v>
      </c>
      <c r="N101" s="4" t="s">
        <v>41</v>
      </c>
      <c r="O101" s="23">
        <v>2.5</v>
      </c>
      <c r="P101" s="2" t="s">
        <v>36</v>
      </c>
      <c r="Q101" s="87" t="s">
        <v>36</v>
      </c>
      <c r="R101" s="2" t="s">
        <v>36</v>
      </c>
      <c r="S101" s="87" t="s">
        <v>36</v>
      </c>
      <c r="T101" s="2" t="s">
        <v>36</v>
      </c>
      <c r="U101" s="88" t="s">
        <v>36</v>
      </c>
      <c r="V101" s="89" t="s">
        <v>36</v>
      </c>
      <c r="W101" s="90" t="s">
        <v>36</v>
      </c>
      <c r="X101" s="79">
        <v>38.635249999999999</v>
      </c>
      <c r="Y101" s="90">
        <v>0.99726027397260286</v>
      </c>
      <c r="Z101" s="79">
        <f>VLOOKUP($B101,[1]Summary!$C$4:$S$301,17,0)</f>
        <v>33.497</v>
      </c>
      <c r="AA101" s="90">
        <f>VLOOKUP($B101,[1]Summary!$C$4:$S$301,14,0)/100</f>
        <v>0.83333333333333348</v>
      </c>
    </row>
    <row r="102" spans="1:27">
      <c r="A102" s="91" t="s">
        <v>67</v>
      </c>
      <c r="B102" s="91" t="s">
        <v>299</v>
      </c>
      <c r="C102" s="4" t="s">
        <v>39</v>
      </c>
      <c r="D102" s="4" t="s">
        <v>300</v>
      </c>
      <c r="E102" s="4" t="s">
        <v>31</v>
      </c>
      <c r="F102" s="4" t="s">
        <v>32</v>
      </c>
      <c r="G102" s="5">
        <v>381643.41230000003</v>
      </c>
      <c r="H102" s="5">
        <v>397989.64179999998</v>
      </c>
      <c r="I102" s="1">
        <v>53.478301999999999</v>
      </c>
      <c r="J102" s="1">
        <v>-2.2780610999999999</v>
      </c>
      <c r="K102" s="5" t="s">
        <v>33</v>
      </c>
      <c r="L102" s="24">
        <v>2.2000000000000002</v>
      </c>
      <c r="M102" s="140" t="s">
        <v>34</v>
      </c>
      <c r="N102" s="4" t="s">
        <v>41</v>
      </c>
      <c r="O102" s="23">
        <v>2.4</v>
      </c>
      <c r="P102" s="2" t="s">
        <v>36</v>
      </c>
      <c r="Q102" s="87" t="s">
        <v>36</v>
      </c>
      <c r="R102" s="2" t="s">
        <v>36</v>
      </c>
      <c r="S102" s="87" t="s">
        <v>36</v>
      </c>
      <c r="T102" s="2" t="s">
        <v>36</v>
      </c>
      <c r="U102" s="88" t="s">
        <v>36</v>
      </c>
      <c r="V102" s="89" t="s">
        <v>36</v>
      </c>
      <c r="W102" s="90" t="s">
        <v>36</v>
      </c>
      <c r="X102" s="79">
        <v>39.4255</v>
      </c>
      <c r="Y102" s="90">
        <v>0.99726027397260286</v>
      </c>
      <c r="Z102" s="79">
        <f>VLOOKUP($B102,[1]Summary!$C$4:$S$301,17,0)</f>
        <v>33.671606060606059</v>
      </c>
      <c r="AA102" s="90">
        <f>VLOOKUP($B102,[1]Summary!$C$4:$S$301,14,0)/100</f>
        <v>0.91666666666666652</v>
      </c>
    </row>
    <row r="103" spans="1:27">
      <c r="A103" s="91" t="s">
        <v>27</v>
      </c>
      <c r="B103" s="91" t="s">
        <v>301</v>
      </c>
      <c r="C103" s="4" t="s">
        <v>39</v>
      </c>
      <c r="D103" s="4" t="s">
        <v>302</v>
      </c>
      <c r="E103" s="4" t="s">
        <v>31</v>
      </c>
      <c r="F103" s="4" t="s">
        <v>32</v>
      </c>
      <c r="G103" s="5">
        <v>392022.15875</v>
      </c>
      <c r="H103" s="5">
        <v>392065.86770800001</v>
      </c>
      <c r="I103" s="1">
        <v>53.425316000000002</v>
      </c>
      <c r="J103" s="1">
        <v>-2.1215244000000002</v>
      </c>
      <c r="K103" s="5" t="s">
        <v>33</v>
      </c>
      <c r="L103" s="24">
        <v>1.65</v>
      </c>
      <c r="M103" s="140" t="s">
        <v>34</v>
      </c>
      <c r="N103" s="4" t="s">
        <v>41</v>
      </c>
      <c r="O103" s="23">
        <v>2.2999999999999998</v>
      </c>
      <c r="P103" s="2" t="s">
        <v>36</v>
      </c>
      <c r="Q103" s="87" t="s">
        <v>36</v>
      </c>
      <c r="R103" s="2" t="s">
        <v>36</v>
      </c>
      <c r="S103" s="87" t="s">
        <v>36</v>
      </c>
      <c r="T103" s="2" t="s">
        <v>36</v>
      </c>
      <c r="U103" s="88" t="s">
        <v>36</v>
      </c>
      <c r="V103" s="89" t="s">
        <v>36</v>
      </c>
      <c r="W103" s="90" t="s">
        <v>36</v>
      </c>
      <c r="X103" s="79">
        <v>35.590249999999997</v>
      </c>
      <c r="Y103" s="90">
        <v>0.99726027397260286</v>
      </c>
      <c r="Z103" s="79">
        <f>VLOOKUP($B103,[1]Summary!$C$4:$S$301,17,0)</f>
        <v>33.676166666666674</v>
      </c>
      <c r="AA103" s="90">
        <f>VLOOKUP($B103,[1]Summary!$C$4:$S$301,14,0)/100</f>
        <v>1</v>
      </c>
    </row>
    <row r="104" spans="1:27">
      <c r="A104" s="91" t="s">
        <v>53</v>
      </c>
      <c r="B104" s="91" t="s">
        <v>303</v>
      </c>
      <c r="C104" s="4" t="s">
        <v>39</v>
      </c>
      <c r="D104" s="4" t="s">
        <v>304</v>
      </c>
      <c r="E104" s="4" t="s">
        <v>31</v>
      </c>
      <c r="F104" s="4" t="s">
        <v>32</v>
      </c>
      <c r="G104" s="5">
        <v>381327.71590000001</v>
      </c>
      <c r="H104" s="5">
        <v>410748.87520000001</v>
      </c>
      <c r="I104" s="1">
        <v>53.592972000000003</v>
      </c>
      <c r="J104" s="1">
        <v>-2.2835882999999999</v>
      </c>
      <c r="K104" s="5" t="s">
        <v>33</v>
      </c>
      <c r="L104" s="24">
        <v>0.39999999999999997</v>
      </c>
      <c r="M104" s="140" t="s">
        <v>34</v>
      </c>
      <c r="N104" s="4" t="s">
        <v>41</v>
      </c>
      <c r="O104" s="23">
        <v>2.2999999999999994</v>
      </c>
      <c r="P104" s="2" t="s">
        <v>36</v>
      </c>
      <c r="Q104" s="87" t="s">
        <v>36</v>
      </c>
      <c r="R104" s="2" t="s">
        <v>36</v>
      </c>
      <c r="S104" s="87" t="s">
        <v>36</v>
      </c>
      <c r="T104" s="2" t="s">
        <v>36</v>
      </c>
      <c r="U104" s="88" t="s">
        <v>36</v>
      </c>
      <c r="V104" s="89" t="s">
        <v>36</v>
      </c>
      <c r="W104" s="90" t="s">
        <v>36</v>
      </c>
      <c r="X104" s="79">
        <v>39.31111111111111</v>
      </c>
      <c r="Y104" s="90">
        <v>0.75342465753424659</v>
      </c>
      <c r="Z104" s="79">
        <f>VLOOKUP($B104,[1]Summary!$C$4:$S$301,17,0)</f>
        <v>33.681198517453346</v>
      </c>
      <c r="AA104" s="90">
        <f>VLOOKUP($B104,[1]Summary!$C$4:$S$301,14,0)/100</f>
        <v>0.58333333333333337</v>
      </c>
    </row>
    <row r="105" spans="1:27">
      <c r="A105" s="91" t="s">
        <v>67</v>
      </c>
      <c r="B105" s="91" t="s">
        <v>305</v>
      </c>
      <c r="C105" s="4" t="s">
        <v>306</v>
      </c>
      <c r="D105" s="4" t="s">
        <v>307</v>
      </c>
      <c r="E105" s="4" t="s">
        <v>31</v>
      </c>
      <c r="F105" s="4" t="s">
        <v>32</v>
      </c>
      <c r="G105" s="5">
        <v>383546</v>
      </c>
      <c r="H105" s="5">
        <v>399094</v>
      </c>
      <c r="I105" s="1">
        <v>53.488297000000003</v>
      </c>
      <c r="J105" s="1">
        <v>-2.2494464000000001</v>
      </c>
      <c r="K105" s="5" t="s">
        <v>33</v>
      </c>
      <c r="L105" s="24">
        <v>2.6</v>
      </c>
      <c r="M105" s="140" t="s">
        <v>34</v>
      </c>
      <c r="N105" s="4" t="s">
        <v>41</v>
      </c>
      <c r="O105" s="23">
        <v>2.21</v>
      </c>
      <c r="P105" s="2" t="s">
        <v>36</v>
      </c>
      <c r="Q105" s="87" t="s">
        <v>36</v>
      </c>
      <c r="R105" s="2">
        <v>48.2</v>
      </c>
      <c r="S105" s="87">
        <v>0.86</v>
      </c>
      <c r="T105" s="2">
        <v>25.4</v>
      </c>
      <c r="U105" s="88">
        <v>0.57999999999999996</v>
      </c>
      <c r="V105" s="89">
        <v>29.3</v>
      </c>
      <c r="W105" s="90">
        <v>0.54246575342465753</v>
      </c>
      <c r="X105" s="79">
        <v>31.009034287272765</v>
      </c>
      <c r="Y105" s="90">
        <v>0.58630136986301373</v>
      </c>
      <c r="Z105" s="79">
        <f>VLOOKUP($B105,[1]Summary!$C$4:$S$301,17,0)</f>
        <v>33.711999999999996</v>
      </c>
      <c r="AA105" s="90">
        <f>VLOOKUP($B105,[1]Summary!$C$4:$S$301,14,0)/100</f>
        <v>0.91666666666666652</v>
      </c>
    </row>
    <row r="106" spans="1:27">
      <c r="A106" s="91" t="s">
        <v>53</v>
      </c>
      <c r="B106" s="91" t="s">
        <v>308</v>
      </c>
      <c r="C106" s="4" t="s">
        <v>309</v>
      </c>
      <c r="D106" s="4" t="s">
        <v>241</v>
      </c>
      <c r="E106" s="4" t="s">
        <v>31</v>
      </c>
      <c r="F106" s="4" t="s">
        <v>32</v>
      </c>
      <c r="G106" s="5">
        <v>380917</v>
      </c>
      <c r="H106" s="5">
        <v>404886</v>
      </c>
      <c r="I106" s="1">
        <v>53.540267999999998</v>
      </c>
      <c r="J106" s="1">
        <v>-2.2894223</v>
      </c>
      <c r="K106" s="5" t="s">
        <v>33</v>
      </c>
      <c r="L106" s="24">
        <v>2.4</v>
      </c>
      <c r="M106" s="140" t="s">
        <v>34</v>
      </c>
      <c r="N106" s="4" t="s">
        <v>41</v>
      </c>
      <c r="O106" s="23" t="s">
        <v>110</v>
      </c>
      <c r="P106" s="2" t="s">
        <v>36</v>
      </c>
      <c r="Q106" s="87" t="s">
        <v>36</v>
      </c>
      <c r="R106" s="2">
        <v>48.5</v>
      </c>
      <c r="S106" s="87">
        <v>1</v>
      </c>
      <c r="T106" s="2">
        <v>32.1</v>
      </c>
      <c r="U106" s="88">
        <v>1</v>
      </c>
      <c r="V106" s="89">
        <v>35.1</v>
      </c>
      <c r="W106" s="90">
        <v>0.95890410958904093</v>
      </c>
      <c r="X106" s="79">
        <v>35.831916666666665</v>
      </c>
      <c r="Y106" s="90">
        <v>0.99726027397260286</v>
      </c>
      <c r="Z106" s="79">
        <f>VLOOKUP($B106,[1]Summary!$C$4:$S$301,17,0)</f>
        <v>33.93655555555555</v>
      </c>
      <c r="AA106" s="90">
        <f>VLOOKUP($B106,[1]Summary!$C$4:$S$301,14,0)/100</f>
        <v>1</v>
      </c>
    </row>
    <row r="107" spans="1:27">
      <c r="A107" s="91" t="s">
        <v>46</v>
      </c>
      <c r="B107" s="91" t="s">
        <v>310</v>
      </c>
      <c r="C107" s="4" t="s">
        <v>39</v>
      </c>
      <c r="D107" s="4" t="s">
        <v>311</v>
      </c>
      <c r="E107" s="4" t="s">
        <v>31</v>
      </c>
      <c r="F107" s="4" t="s">
        <v>32</v>
      </c>
      <c r="G107" s="5">
        <v>384086.16629999998</v>
      </c>
      <c r="H107" s="5">
        <v>398265.89679999999</v>
      </c>
      <c r="I107" s="1">
        <v>53.480862999999999</v>
      </c>
      <c r="J107" s="1">
        <v>-2.2412657999999999</v>
      </c>
      <c r="K107" s="5" t="s">
        <v>33</v>
      </c>
      <c r="L107" s="24">
        <v>3</v>
      </c>
      <c r="M107" s="140" t="s">
        <v>34</v>
      </c>
      <c r="N107" s="4" t="s">
        <v>41</v>
      </c>
      <c r="O107" s="23">
        <v>3</v>
      </c>
      <c r="P107" s="2" t="s">
        <v>36</v>
      </c>
      <c r="Q107" s="87" t="s">
        <v>36</v>
      </c>
      <c r="R107" s="2" t="s">
        <v>36</v>
      </c>
      <c r="S107" s="87" t="s">
        <v>36</v>
      </c>
      <c r="T107" s="2" t="s">
        <v>36</v>
      </c>
      <c r="U107" s="88" t="s">
        <v>36</v>
      </c>
      <c r="V107" s="89" t="s">
        <v>36</v>
      </c>
      <c r="W107" s="90" t="s">
        <v>36</v>
      </c>
      <c r="X107" s="79">
        <v>35.870363636363642</v>
      </c>
      <c r="Y107" s="90">
        <v>0.92054794520547945</v>
      </c>
      <c r="Z107" s="79">
        <f>VLOOKUP($B107,[1]Summary!$C$4:$S$301,17,0)</f>
        <v>33.954472222222222</v>
      </c>
      <c r="AA107" s="90">
        <f>VLOOKUP($B107,[1]Summary!$C$4:$S$301,14,0)/100</f>
        <v>1</v>
      </c>
    </row>
    <row r="108" spans="1:27">
      <c r="A108" s="91" t="s">
        <v>46</v>
      </c>
      <c r="B108" s="91" t="s">
        <v>312</v>
      </c>
      <c r="C108" s="4" t="s">
        <v>313</v>
      </c>
      <c r="D108" s="4" t="s">
        <v>59</v>
      </c>
      <c r="E108" s="4" t="s">
        <v>31</v>
      </c>
      <c r="F108" s="4" t="s">
        <v>32</v>
      </c>
      <c r="G108" s="5">
        <v>383784</v>
      </c>
      <c r="H108" s="5">
        <v>398585</v>
      </c>
      <c r="I108" s="1">
        <v>53.483730000000001</v>
      </c>
      <c r="J108" s="1">
        <v>-2.2458331</v>
      </c>
      <c r="K108" s="5" t="s">
        <v>33</v>
      </c>
      <c r="L108" s="24">
        <v>2.2000000000000002</v>
      </c>
      <c r="M108" s="140" t="s">
        <v>34</v>
      </c>
      <c r="N108" s="4" t="s">
        <v>41</v>
      </c>
      <c r="O108" s="23">
        <v>2.09</v>
      </c>
      <c r="P108" s="2" t="s">
        <v>36</v>
      </c>
      <c r="Q108" s="87" t="s">
        <v>36</v>
      </c>
      <c r="R108" s="2">
        <v>55.9</v>
      </c>
      <c r="S108" s="87">
        <v>0.86</v>
      </c>
      <c r="T108" s="2">
        <v>34.200000000000003</v>
      </c>
      <c r="U108" s="88">
        <v>1</v>
      </c>
      <c r="V108" s="89">
        <v>37.799999999999997</v>
      </c>
      <c r="W108" s="90">
        <v>0.95342465753424643</v>
      </c>
      <c r="X108" s="79">
        <v>39.541499999999999</v>
      </c>
      <c r="Y108" s="90">
        <v>0.99726027397260286</v>
      </c>
      <c r="Z108" s="79">
        <f>VLOOKUP($B108,[1]Summary!$C$4:$S$301,17,0)</f>
        <v>33.981944444444444</v>
      </c>
      <c r="AA108" s="90">
        <f>VLOOKUP($B108,[1]Summary!$C$4:$S$301,14,0)/100</f>
        <v>1</v>
      </c>
    </row>
    <row r="109" spans="1:27">
      <c r="A109" s="91" t="s">
        <v>42</v>
      </c>
      <c r="B109" s="91" t="s">
        <v>314</v>
      </c>
      <c r="C109" s="4" t="s">
        <v>39</v>
      </c>
      <c r="D109" s="4" t="s">
        <v>315</v>
      </c>
      <c r="E109" s="4" t="s">
        <v>31</v>
      </c>
      <c r="F109" s="4" t="s">
        <v>32</v>
      </c>
      <c r="G109" s="5">
        <v>380673.7499</v>
      </c>
      <c r="H109" s="5">
        <v>395834.26289999997</v>
      </c>
      <c r="I109" s="1">
        <v>53.458897</v>
      </c>
      <c r="J109" s="1">
        <v>-2.2925430000000002</v>
      </c>
      <c r="K109" s="5" t="s">
        <v>33</v>
      </c>
      <c r="L109" s="24">
        <v>2.6</v>
      </c>
      <c r="M109" s="140" t="s">
        <v>34</v>
      </c>
      <c r="N109" s="4" t="s">
        <v>41</v>
      </c>
      <c r="O109" s="23">
        <v>2.1</v>
      </c>
      <c r="P109" s="2" t="s">
        <v>36</v>
      </c>
      <c r="Q109" s="87" t="s">
        <v>36</v>
      </c>
      <c r="R109" s="2" t="s">
        <v>36</v>
      </c>
      <c r="S109" s="87" t="s">
        <v>36</v>
      </c>
      <c r="T109" s="2" t="s">
        <v>36</v>
      </c>
      <c r="U109" s="88" t="s">
        <v>36</v>
      </c>
      <c r="V109" s="89" t="s">
        <v>36</v>
      </c>
      <c r="W109" s="90" t="s">
        <v>36</v>
      </c>
      <c r="X109" s="79">
        <v>35.052230189546336</v>
      </c>
      <c r="Y109" s="90">
        <v>0.67671232876712328</v>
      </c>
      <c r="Z109" s="79">
        <f>VLOOKUP($B109,[1]Summary!$C$4:$S$301,17,0)</f>
        <v>34.014433333333329</v>
      </c>
      <c r="AA109" s="90">
        <f>VLOOKUP($B109,[1]Summary!$C$4:$S$301,14,0)/100</f>
        <v>0.83333333333333348</v>
      </c>
    </row>
    <row r="110" spans="1:27">
      <c r="A110" s="91" t="s">
        <v>27</v>
      </c>
      <c r="B110" s="91" t="s">
        <v>316</v>
      </c>
      <c r="C110" s="4" t="s">
        <v>317</v>
      </c>
      <c r="D110" s="4" t="s">
        <v>318</v>
      </c>
      <c r="E110" s="4" t="s">
        <v>31</v>
      </c>
      <c r="F110" s="4" t="s">
        <v>32</v>
      </c>
      <c r="G110" s="5">
        <v>390257</v>
      </c>
      <c r="H110" s="5">
        <v>391024</v>
      </c>
      <c r="I110" s="1">
        <v>53.415928999999998</v>
      </c>
      <c r="J110" s="1">
        <v>-2.1480526000000002</v>
      </c>
      <c r="K110" s="5" t="s">
        <v>33</v>
      </c>
      <c r="L110" s="24">
        <v>4</v>
      </c>
      <c r="M110" s="140" t="s">
        <v>319</v>
      </c>
      <c r="N110" s="4" t="s">
        <v>41</v>
      </c>
      <c r="O110" s="23">
        <v>2.1</v>
      </c>
      <c r="P110" s="2" t="s">
        <v>36</v>
      </c>
      <c r="Q110" s="87" t="s">
        <v>36</v>
      </c>
      <c r="R110" s="2">
        <v>48.3</v>
      </c>
      <c r="S110" s="87">
        <v>1</v>
      </c>
      <c r="T110" s="2">
        <v>32.799999999999997</v>
      </c>
      <c r="U110" s="88">
        <v>0.75</v>
      </c>
      <c r="V110" s="89">
        <v>28.3</v>
      </c>
      <c r="W110" s="90">
        <v>0.54520547945205478</v>
      </c>
      <c r="X110" s="79">
        <v>32.346599999999995</v>
      </c>
      <c r="Y110" s="90">
        <v>0.81643835616438354</v>
      </c>
      <c r="Z110" s="79">
        <f>VLOOKUP($B110,[1]Summary!$C$4:$S$301,17,0)</f>
        <v>34.015876515980878</v>
      </c>
      <c r="AA110" s="90">
        <f>VLOOKUP($B110,[1]Summary!$C$4:$S$301,14,0)/100</f>
        <v>0.66666666666666652</v>
      </c>
    </row>
    <row r="111" spans="1:27">
      <c r="A111" s="91" t="s">
        <v>70</v>
      </c>
      <c r="B111" s="91" t="s">
        <v>320</v>
      </c>
      <c r="C111" s="4" t="s">
        <v>39</v>
      </c>
      <c r="D111" s="4" t="s">
        <v>321</v>
      </c>
      <c r="E111" s="4" t="s">
        <v>31</v>
      </c>
      <c r="F111" s="4" t="s">
        <v>32</v>
      </c>
      <c r="G111" s="5">
        <v>371180.13099999999</v>
      </c>
      <c r="H111" s="5">
        <v>409531.70199999999</v>
      </c>
      <c r="I111" s="1">
        <v>53.581570999999997</v>
      </c>
      <c r="J111" s="1">
        <v>-2.4367744</v>
      </c>
      <c r="K111" s="5" t="s">
        <v>33</v>
      </c>
      <c r="L111" s="24">
        <v>1</v>
      </c>
      <c r="M111" s="140" t="s">
        <v>34</v>
      </c>
      <c r="N111" s="4" t="s">
        <v>41</v>
      </c>
      <c r="O111" s="23">
        <v>2.2000000000000002</v>
      </c>
      <c r="P111" s="2" t="s">
        <v>36</v>
      </c>
      <c r="Q111" s="87" t="s">
        <v>36</v>
      </c>
      <c r="R111" s="2" t="s">
        <v>36</v>
      </c>
      <c r="S111" s="87" t="s">
        <v>36</v>
      </c>
      <c r="T111" s="2" t="s">
        <v>36</v>
      </c>
      <c r="U111" s="88" t="s">
        <v>36</v>
      </c>
      <c r="V111" s="89" t="s">
        <v>36</v>
      </c>
      <c r="W111" s="90" t="s">
        <v>36</v>
      </c>
      <c r="X111" s="79">
        <v>36.237916666666671</v>
      </c>
      <c r="Y111" s="90">
        <v>0.99726027397260286</v>
      </c>
      <c r="Z111" s="79">
        <f>VLOOKUP($B111,[1]Summary!$C$4:$S$301,17,0)</f>
        <v>34.057194444444448</v>
      </c>
      <c r="AA111" s="90">
        <f>VLOOKUP($B111,[1]Summary!$C$4:$S$301,14,0)/100</f>
        <v>1</v>
      </c>
    </row>
    <row r="112" spans="1:27">
      <c r="A112" s="91" t="s">
        <v>46</v>
      </c>
      <c r="B112" s="91" t="s">
        <v>322</v>
      </c>
      <c r="C112" s="4" t="s">
        <v>323</v>
      </c>
      <c r="D112" s="4" t="s">
        <v>324</v>
      </c>
      <c r="E112" s="4" t="s">
        <v>31</v>
      </c>
      <c r="F112" s="4" t="s">
        <v>32</v>
      </c>
      <c r="G112" s="5">
        <v>382643</v>
      </c>
      <c r="H112" s="5">
        <v>385497</v>
      </c>
      <c r="I112" s="1">
        <v>53.366053000000001</v>
      </c>
      <c r="J112" s="1">
        <v>-2.2623012</v>
      </c>
      <c r="K112" s="5" t="s">
        <v>33</v>
      </c>
      <c r="L112" s="24" t="s">
        <v>118</v>
      </c>
      <c r="M112" s="140" t="s">
        <v>34</v>
      </c>
      <c r="N112" s="4" t="s">
        <v>41</v>
      </c>
      <c r="O112" s="23">
        <v>2.08</v>
      </c>
      <c r="P112" s="2" t="s">
        <v>36</v>
      </c>
      <c r="Q112" s="87" t="s">
        <v>36</v>
      </c>
      <c r="R112" s="2">
        <v>54.4</v>
      </c>
      <c r="S112" s="87">
        <v>1</v>
      </c>
      <c r="T112" s="2">
        <v>30.8</v>
      </c>
      <c r="U112" s="88">
        <v>0.75</v>
      </c>
      <c r="V112" s="89">
        <v>27.8</v>
      </c>
      <c r="W112" s="90">
        <v>0.95890410958904093</v>
      </c>
      <c r="X112" s="79">
        <v>35.216874999999995</v>
      </c>
      <c r="Y112" s="90">
        <v>0.99726027397260286</v>
      </c>
      <c r="Z112" s="79">
        <f>VLOOKUP($B112,[1]Summary!$C$4:$S$301,17,0)</f>
        <v>34.091833333333334</v>
      </c>
      <c r="AA112" s="90">
        <f>VLOOKUP($B112,[1]Summary!$C$4:$S$301,14,0)/100</f>
        <v>1</v>
      </c>
    </row>
    <row r="113" spans="1:27">
      <c r="A113" s="91" t="s">
        <v>173</v>
      </c>
      <c r="B113" s="91" t="s">
        <v>325</v>
      </c>
      <c r="C113" s="4" t="s">
        <v>39</v>
      </c>
      <c r="D113" s="4" t="s">
        <v>298</v>
      </c>
      <c r="E113" s="4" t="s">
        <v>31</v>
      </c>
      <c r="F113" s="4" t="s">
        <v>32</v>
      </c>
      <c r="G113" s="5">
        <v>393209.05989999999</v>
      </c>
      <c r="H113" s="5">
        <v>404888.55129999999</v>
      </c>
      <c r="I113" s="1">
        <v>53.540591999999997</v>
      </c>
      <c r="J113" s="1">
        <v>-2.1039436999999999</v>
      </c>
      <c r="K113" s="5" t="s">
        <v>33</v>
      </c>
      <c r="L113" s="24">
        <v>1</v>
      </c>
      <c r="M113" s="140" t="s">
        <v>34</v>
      </c>
      <c r="N113" s="4" t="s">
        <v>41</v>
      </c>
      <c r="O113" s="23">
        <v>2.35</v>
      </c>
      <c r="P113" s="2" t="s">
        <v>36</v>
      </c>
      <c r="Q113" s="87" t="s">
        <v>36</v>
      </c>
      <c r="R113" s="2" t="s">
        <v>36</v>
      </c>
      <c r="S113" s="87" t="s">
        <v>36</v>
      </c>
      <c r="T113" s="2" t="s">
        <v>36</v>
      </c>
      <c r="U113" s="88" t="s">
        <v>36</v>
      </c>
      <c r="V113" s="89" t="s">
        <v>36</v>
      </c>
      <c r="W113" s="90" t="s">
        <v>36</v>
      </c>
      <c r="X113" s="79">
        <v>44.914273286896567</v>
      </c>
      <c r="Y113" s="90">
        <v>0.41917808219178082</v>
      </c>
      <c r="Z113" s="79">
        <f>VLOOKUP($B113,[1]Summary!$C$4:$S$301,17,0)</f>
        <v>34.133399999999995</v>
      </c>
      <c r="AA113" s="90">
        <f>VLOOKUP($B113,[1]Summary!$C$4:$S$301,14,0)/100</f>
        <v>0.83333333333333348</v>
      </c>
    </row>
    <row r="114" spans="1:27">
      <c r="A114" s="91" t="s">
        <v>53</v>
      </c>
      <c r="B114" s="91" t="s">
        <v>326</v>
      </c>
      <c r="C114" s="4" t="s">
        <v>39</v>
      </c>
      <c r="D114" s="4" t="s">
        <v>327</v>
      </c>
      <c r="E114" s="4" t="s">
        <v>31</v>
      </c>
      <c r="F114" s="4" t="s">
        <v>32</v>
      </c>
      <c r="G114" s="5">
        <v>381843.52220000001</v>
      </c>
      <c r="H114" s="5">
        <v>410699.73910000001</v>
      </c>
      <c r="I114" s="1">
        <v>53.592550000000003</v>
      </c>
      <c r="J114" s="1">
        <v>-2.2757896999999998</v>
      </c>
      <c r="K114" s="5" t="s">
        <v>33</v>
      </c>
      <c r="L114" s="24">
        <v>1.2</v>
      </c>
      <c r="M114" s="140" t="s">
        <v>34</v>
      </c>
      <c r="N114" s="4" t="s">
        <v>41</v>
      </c>
      <c r="O114" s="23">
        <v>2.5</v>
      </c>
      <c r="P114" s="2" t="s">
        <v>36</v>
      </c>
      <c r="Q114" s="87" t="s">
        <v>36</v>
      </c>
      <c r="R114" s="2" t="s">
        <v>36</v>
      </c>
      <c r="S114" s="87" t="s">
        <v>36</v>
      </c>
      <c r="T114" s="2" t="s">
        <v>36</v>
      </c>
      <c r="U114" s="88" t="s">
        <v>36</v>
      </c>
      <c r="V114" s="89" t="s">
        <v>36</v>
      </c>
      <c r="W114" s="90" t="s">
        <v>36</v>
      </c>
      <c r="X114" s="79">
        <v>37.701449999999994</v>
      </c>
      <c r="Y114" s="90">
        <v>0.81369863013698629</v>
      </c>
      <c r="Z114" s="79">
        <f>VLOOKUP($B114,[1]Summary!$C$4:$S$301,17,0)</f>
        <v>34.175444444444445</v>
      </c>
      <c r="AA114" s="90">
        <f>VLOOKUP($B114,[1]Summary!$C$4:$S$301,14,0)/100</f>
        <v>0.75</v>
      </c>
    </row>
    <row r="115" spans="1:27">
      <c r="A115" s="91" t="s">
        <v>46</v>
      </c>
      <c r="B115" s="91" t="s">
        <v>328</v>
      </c>
      <c r="C115" s="4" t="s">
        <v>329</v>
      </c>
      <c r="D115" s="4" t="s">
        <v>271</v>
      </c>
      <c r="E115" s="4" t="s">
        <v>31</v>
      </c>
      <c r="F115" s="4" t="s">
        <v>32</v>
      </c>
      <c r="G115" s="5">
        <v>384886</v>
      </c>
      <c r="H115" s="5">
        <v>397415</v>
      </c>
      <c r="I115" s="1">
        <v>53.473246000000003</v>
      </c>
      <c r="J115" s="1">
        <v>-2.2291701000000002</v>
      </c>
      <c r="K115" s="5" t="s">
        <v>33</v>
      </c>
      <c r="L115" s="24" t="s">
        <v>330</v>
      </c>
      <c r="M115" s="140" t="s">
        <v>34</v>
      </c>
      <c r="N115" s="4" t="s">
        <v>41</v>
      </c>
      <c r="O115" s="23">
        <v>2.1</v>
      </c>
      <c r="P115" s="2" t="s">
        <v>36</v>
      </c>
      <c r="Q115" s="87" t="s">
        <v>36</v>
      </c>
      <c r="R115" s="2" t="s">
        <v>36</v>
      </c>
      <c r="S115" s="87" t="s">
        <v>36</v>
      </c>
      <c r="T115" s="2">
        <v>32.200000000000003</v>
      </c>
      <c r="U115" s="88">
        <v>0.83</v>
      </c>
      <c r="V115" s="89">
        <v>33.799999999999997</v>
      </c>
      <c r="W115" s="90">
        <v>0.87671232876712324</v>
      </c>
      <c r="X115" s="79">
        <v>35.46095833333333</v>
      </c>
      <c r="Y115" s="90">
        <v>0.99726027397260286</v>
      </c>
      <c r="Z115" s="79">
        <f>VLOOKUP($B115,[1]Summary!$C$4:$S$301,17,0)</f>
        <v>34.205305555555562</v>
      </c>
      <c r="AA115" s="90">
        <f>VLOOKUP($B115,[1]Summary!$C$4:$S$301,14,0)/100</f>
        <v>1</v>
      </c>
    </row>
    <row r="116" spans="1:27">
      <c r="A116" s="91" t="s">
        <v>70</v>
      </c>
      <c r="B116" s="91" t="s">
        <v>331</v>
      </c>
      <c r="C116" s="4" t="s">
        <v>39</v>
      </c>
      <c r="D116" s="4" t="s">
        <v>182</v>
      </c>
      <c r="E116" s="4" t="s">
        <v>31</v>
      </c>
      <c r="F116" s="4" t="s">
        <v>32</v>
      </c>
      <c r="G116" s="5">
        <v>374713.40350000001</v>
      </c>
      <c r="H116" s="5">
        <v>405152.82549999998</v>
      </c>
      <c r="I116" s="1">
        <v>53.542395999999997</v>
      </c>
      <c r="J116" s="1">
        <v>-2.3830567999999999</v>
      </c>
      <c r="K116" s="5" t="s">
        <v>33</v>
      </c>
      <c r="L116" s="24">
        <v>1.2599999999999998</v>
      </c>
      <c r="M116" s="140" t="s">
        <v>34</v>
      </c>
      <c r="N116" s="4" t="s">
        <v>41</v>
      </c>
      <c r="O116" s="23">
        <v>2.3099999999999996</v>
      </c>
      <c r="P116" s="2" t="s">
        <v>36</v>
      </c>
      <c r="Q116" s="87" t="s">
        <v>36</v>
      </c>
      <c r="R116" s="2" t="s">
        <v>36</v>
      </c>
      <c r="S116" s="87" t="s">
        <v>36</v>
      </c>
      <c r="T116" s="2" t="s">
        <v>36</v>
      </c>
      <c r="U116" s="88" t="s">
        <v>36</v>
      </c>
      <c r="V116" s="89" t="s">
        <v>36</v>
      </c>
      <c r="W116" s="90" t="s">
        <v>36</v>
      </c>
      <c r="X116" s="79">
        <v>36.426416666666668</v>
      </c>
      <c r="Y116" s="90">
        <v>0.99726027397260286</v>
      </c>
      <c r="Z116" s="79">
        <f>VLOOKUP($B116,[1]Summary!$C$4:$S$301,17,0)</f>
        <v>34.26969696969698</v>
      </c>
      <c r="AA116" s="90">
        <f>VLOOKUP($B116,[1]Summary!$C$4:$S$301,14,0)/100</f>
        <v>0.91666666666666652</v>
      </c>
    </row>
    <row r="117" spans="1:27">
      <c r="A117" s="91" t="s">
        <v>53</v>
      </c>
      <c r="B117" s="91" t="s">
        <v>332</v>
      </c>
      <c r="C117" s="4" t="s">
        <v>333</v>
      </c>
      <c r="D117" s="4" t="s">
        <v>241</v>
      </c>
      <c r="E117" s="4" t="s">
        <v>31</v>
      </c>
      <c r="F117" s="4" t="s">
        <v>32</v>
      </c>
      <c r="G117" s="5">
        <v>381085</v>
      </c>
      <c r="H117" s="5">
        <v>404275</v>
      </c>
      <c r="I117" s="1">
        <v>53.534782</v>
      </c>
      <c r="J117" s="1">
        <v>-2.2868501999999999</v>
      </c>
      <c r="K117" s="5" t="s">
        <v>33</v>
      </c>
      <c r="L117" s="24">
        <v>2.5999999999999996</v>
      </c>
      <c r="M117" s="140" t="s">
        <v>34</v>
      </c>
      <c r="N117" s="4" t="s">
        <v>41</v>
      </c>
      <c r="O117" s="23" t="s">
        <v>110</v>
      </c>
      <c r="P117" s="2" t="s">
        <v>36</v>
      </c>
      <c r="Q117" s="87" t="s">
        <v>36</v>
      </c>
      <c r="R117" s="2">
        <v>59.1</v>
      </c>
      <c r="S117" s="87">
        <v>0.86</v>
      </c>
      <c r="T117" s="2">
        <v>32.9</v>
      </c>
      <c r="U117" s="88">
        <v>0.92</v>
      </c>
      <c r="V117" s="89">
        <v>36.4</v>
      </c>
      <c r="W117" s="90">
        <v>0.95890410958904093</v>
      </c>
      <c r="X117" s="79">
        <v>36.223416666666665</v>
      </c>
      <c r="Y117" s="90">
        <v>0.99726027397260286</v>
      </c>
      <c r="Z117" s="79">
        <f>VLOOKUP($B117,[1]Summary!$C$4:$S$301,17,0)</f>
        <v>34.48860606060606</v>
      </c>
      <c r="AA117" s="90">
        <f>VLOOKUP($B117,[1]Summary!$C$4:$S$301,14,0)/100</f>
        <v>0.91666666666666652</v>
      </c>
    </row>
    <row r="118" spans="1:27">
      <c r="A118" s="91" t="s">
        <v>67</v>
      </c>
      <c r="B118" s="91" t="s">
        <v>334</v>
      </c>
      <c r="C118" s="4" t="s">
        <v>335</v>
      </c>
      <c r="D118" s="4" t="s">
        <v>307</v>
      </c>
      <c r="E118" s="4" t="s">
        <v>31</v>
      </c>
      <c r="F118" s="4" t="s">
        <v>32</v>
      </c>
      <c r="G118" s="5">
        <v>383381</v>
      </c>
      <c r="H118" s="5">
        <v>399002</v>
      </c>
      <c r="I118" s="1">
        <v>53.487465</v>
      </c>
      <c r="J118" s="1">
        <v>-2.2519282</v>
      </c>
      <c r="K118" s="5" t="s">
        <v>33</v>
      </c>
      <c r="L118" s="24">
        <v>3.2</v>
      </c>
      <c r="M118" s="140" t="s">
        <v>34</v>
      </c>
      <c r="N118" s="4" t="s">
        <v>41</v>
      </c>
      <c r="O118" s="23">
        <v>2.21</v>
      </c>
      <c r="P118" s="2" t="s">
        <v>36</v>
      </c>
      <c r="Q118" s="87" t="s">
        <v>36</v>
      </c>
      <c r="R118" s="2">
        <v>46.9</v>
      </c>
      <c r="S118" s="87">
        <v>1</v>
      </c>
      <c r="T118" s="2">
        <v>35.799999999999997</v>
      </c>
      <c r="U118" s="88">
        <v>0.67</v>
      </c>
      <c r="V118" s="89">
        <v>37.1</v>
      </c>
      <c r="W118" s="90">
        <v>0.8575342465753425</v>
      </c>
      <c r="X118" s="79">
        <v>39.236999999999995</v>
      </c>
      <c r="Y118" s="90">
        <v>0.76164383561643834</v>
      </c>
      <c r="Z118" s="79">
        <f>VLOOKUP($B118,[1]Summary!$C$4:$S$301,17,0)</f>
        <v>34.5032</v>
      </c>
      <c r="AA118" s="90">
        <f>VLOOKUP($B118,[1]Summary!$C$4:$S$301,14,0)/100</f>
        <v>0.83333333333333348</v>
      </c>
    </row>
    <row r="119" spans="1:27">
      <c r="A119" s="91" t="s">
        <v>53</v>
      </c>
      <c r="B119" s="91" t="s">
        <v>336</v>
      </c>
      <c r="C119" s="4" t="s">
        <v>39</v>
      </c>
      <c r="D119" s="4" t="s">
        <v>315</v>
      </c>
      <c r="E119" s="4" t="s">
        <v>31</v>
      </c>
      <c r="F119" s="4" t="s">
        <v>32</v>
      </c>
      <c r="G119" s="5">
        <v>380829.6311</v>
      </c>
      <c r="H119" s="5">
        <v>405200.35190000001</v>
      </c>
      <c r="I119" s="1">
        <v>53.543087</v>
      </c>
      <c r="J119" s="1">
        <v>-2.2907696</v>
      </c>
      <c r="K119" s="5" t="s">
        <v>33</v>
      </c>
      <c r="L119" s="24">
        <v>1.7999999999999998</v>
      </c>
      <c r="M119" s="140" t="s">
        <v>34</v>
      </c>
      <c r="N119" s="4" t="s">
        <v>41</v>
      </c>
      <c r="O119" s="23">
        <v>2.13</v>
      </c>
      <c r="P119" s="2" t="s">
        <v>36</v>
      </c>
      <c r="Q119" s="87" t="s">
        <v>36</v>
      </c>
      <c r="R119" s="2" t="s">
        <v>36</v>
      </c>
      <c r="S119" s="87" t="s">
        <v>36</v>
      </c>
      <c r="T119" s="2" t="s">
        <v>36</v>
      </c>
      <c r="U119" s="88" t="s">
        <v>36</v>
      </c>
      <c r="V119" s="89" t="s">
        <v>36</v>
      </c>
      <c r="W119" s="90" t="s">
        <v>36</v>
      </c>
      <c r="X119" s="79">
        <v>37.055409090909095</v>
      </c>
      <c r="Y119" s="90">
        <v>0.9068493150684932</v>
      </c>
      <c r="Z119" s="79">
        <f>VLOOKUP($B119,[1]Summary!$C$4:$S$301,17,0)</f>
        <v>34.549305555555556</v>
      </c>
      <c r="AA119" s="90">
        <f>VLOOKUP($B119,[1]Summary!$C$4:$S$301,14,0)/100</f>
        <v>1</v>
      </c>
    </row>
    <row r="120" spans="1:27">
      <c r="A120" s="91" t="s">
        <v>27</v>
      </c>
      <c r="B120" s="91" t="s">
        <v>337</v>
      </c>
      <c r="C120" s="4" t="s">
        <v>39</v>
      </c>
      <c r="D120" s="4" t="s">
        <v>338</v>
      </c>
      <c r="E120" s="4" t="s">
        <v>31</v>
      </c>
      <c r="F120" s="4" t="s">
        <v>32</v>
      </c>
      <c r="G120" s="5">
        <v>392365.95559999999</v>
      </c>
      <c r="H120" s="5">
        <v>391726.27879999997</v>
      </c>
      <c r="I120" s="1">
        <v>53.422274000000002</v>
      </c>
      <c r="J120" s="1">
        <v>-2.1163542999999998</v>
      </c>
      <c r="K120" s="5" t="s">
        <v>33</v>
      </c>
      <c r="L120" s="24">
        <v>1.65</v>
      </c>
      <c r="M120" s="140" t="s">
        <v>34</v>
      </c>
      <c r="N120" s="4" t="s">
        <v>41</v>
      </c>
      <c r="O120" s="23">
        <v>2.35</v>
      </c>
      <c r="P120" s="2" t="s">
        <v>36</v>
      </c>
      <c r="Q120" s="87" t="s">
        <v>36</v>
      </c>
      <c r="R120" s="2" t="s">
        <v>36</v>
      </c>
      <c r="S120" s="87" t="s">
        <v>36</v>
      </c>
      <c r="T120" s="2" t="s">
        <v>36</v>
      </c>
      <c r="U120" s="88" t="s">
        <v>36</v>
      </c>
      <c r="V120" s="89" t="s">
        <v>36</v>
      </c>
      <c r="W120" s="90" t="s">
        <v>36</v>
      </c>
      <c r="X120" s="79">
        <v>36.704772727272733</v>
      </c>
      <c r="Y120" s="90">
        <v>0.91506849315068495</v>
      </c>
      <c r="Z120" s="79">
        <f>VLOOKUP($B120,[1]Summary!$C$4:$S$301,17,0)</f>
        <v>34.643666666666661</v>
      </c>
      <c r="AA120" s="90">
        <f>VLOOKUP($B120,[1]Summary!$C$4:$S$301,14,0)/100</f>
        <v>0.16666666666666663</v>
      </c>
    </row>
    <row r="121" spans="1:27">
      <c r="A121" s="91" t="s">
        <v>173</v>
      </c>
      <c r="B121" s="91" t="s">
        <v>339</v>
      </c>
      <c r="C121" s="4" t="s">
        <v>39</v>
      </c>
      <c r="D121" s="4" t="str">
        <f>VLOOKUP($B121,[1]Summary!$C$3:$W$302,7,0)</f>
        <v>Oldham Way</v>
      </c>
      <c r="E121" s="4" t="s">
        <v>31</v>
      </c>
      <c r="F121" s="4" t="s">
        <v>32</v>
      </c>
      <c r="G121" s="5">
        <f>VLOOKUP($B121,[1]Summary!$C$3:$W$302,3,0)</f>
        <v>393202.52</v>
      </c>
      <c r="H121" s="5">
        <f>VLOOKUP($B121,[1]Summary!$C$3:$W$302,4,0)</f>
        <v>404919.58</v>
      </c>
      <c r="I121" s="1">
        <v>53.540869999999998</v>
      </c>
      <c r="J121" s="1">
        <v>-2.10405</v>
      </c>
      <c r="K121" s="5" t="s">
        <v>33</v>
      </c>
      <c r="L121" s="23">
        <f>VLOOKUP($B121,[1]Summary!$C$3:$W$302,6,0)</f>
        <v>1.9</v>
      </c>
      <c r="M121" s="4" t="str">
        <f>VLOOKUP($B121,[1]Summary!$C$3:$W$302,21,0)</f>
        <v>YES</v>
      </c>
      <c r="N121" s="23" t="str">
        <f>VLOOKUP($B121,[1]Summary!$C$3:$W$302,10,0)</f>
        <v>No</v>
      </c>
      <c r="O121" s="23">
        <f>VLOOKUP($B121,[1]Summary!$C$3:$W$302,5,0)</f>
        <v>2.2999999999999998</v>
      </c>
      <c r="P121" s="2" t="s">
        <v>36</v>
      </c>
      <c r="Q121" s="2" t="s">
        <v>36</v>
      </c>
      <c r="R121" s="2" t="s">
        <v>36</v>
      </c>
      <c r="S121" s="2" t="s">
        <v>36</v>
      </c>
      <c r="T121" s="2" t="s">
        <v>36</v>
      </c>
      <c r="U121" s="2" t="s">
        <v>36</v>
      </c>
      <c r="V121" s="2" t="s">
        <v>36</v>
      </c>
      <c r="W121" s="2" t="s">
        <v>36</v>
      </c>
      <c r="X121" s="2" t="s">
        <v>36</v>
      </c>
      <c r="Y121" s="2" t="s">
        <v>36</v>
      </c>
      <c r="Z121" s="79">
        <f>VLOOKUP($B121,[1]Summary!$C$4:$S$301,17,0)</f>
        <v>34.686727157359357</v>
      </c>
      <c r="AA121" s="90">
        <f>VLOOKUP($B121,[1]Summary!$C$4:$S$301,14,0)/100</f>
        <v>0.58333333333333337</v>
      </c>
    </row>
    <row r="122" spans="1:27">
      <c r="A122" s="91" t="s">
        <v>53</v>
      </c>
      <c r="B122" s="91" t="s">
        <v>340</v>
      </c>
      <c r="C122" s="4" t="s">
        <v>39</v>
      </c>
      <c r="D122" s="4" t="s">
        <v>327</v>
      </c>
      <c r="E122" s="4" t="s">
        <v>31</v>
      </c>
      <c r="F122" s="4" t="s">
        <v>32</v>
      </c>
      <c r="G122" s="5">
        <v>381870.77590000001</v>
      </c>
      <c r="H122" s="5">
        <v>410681.80900000001</v>
      </c>
      <c r="I122" s="1">
        <v>53.592388999999997</v>
      </c>
      <c r="J122" s="1">
        <v>-2.2753808000000002</v>
      </c>
      <c r="K122" s="5" t="s">
        <v>33</v>
      </c>
      <c r="L122" s="24">
        <v>2.8499999999999996</v>
      </c>
      <c r="M122" s="140" t="s">
        <v>34</v>
      </c>
      <c r="N122" s="4" t="s">
        <v>41</v>
      </c>
      <c r="O122" s="23">
        <v>2.3299999999999996</v>
      </c>
      <c r="P122" s="2" t="s">
        <v>36</v>
      </c>
      <c r="Q122" s="87" t="s">
        <v>36</v>
      </c>
      <c r="R122" s="2" t="s">
        <v>36</v>
      </c>
      <c r="S122" s="87" t="s">
        <v>36</v>
      </c>
      <c r="T122" s="2" t="s">
        <v>36</v>
      </c>
      <c r="U122" s="88" t="s">
        <v>36</v>
      </c>
      <c r="V122" s="89" t="s">
        <v>36</v>
      </c>
      <c r="W122" s="90" t="s">
        <v>36</v>
      </c>
      <c r="X122" s="79">
        <v>37.914863636363641</v>
      </c>
      <c r="Y122" s="90">
        <v>0.90410958904109573</v>
      </c>
      <c r="Z122" s="79">
        <f>VLOOKUP($B122,[1]Summary!$C$4:$S$301,17,0)</f>
        <v>34.730969696969694</v>
      </c>
      <c r="AA122" s="90">
        <f>VLOOKUP($B122,[1]Summary!$C$4:$S$301,14,0)/100</f>
        <v>0.91666666666666652</v>
      </c>
    </row>
    <row r="123" spans="1:27">
      <c r="A123" s="91" t="s">
        <v>46</v>
      </c>
      <c r="B123" s="91" t="s">
        <v>341</v>
      </c>
      <c r="C123" s="4" t="s">
        <v>342</v>
      </c>
      <c r="D123" s="4" t="s">
        <v>343</v>
      </c>
      <c r="E123" s="4" t="s">
        <v>31</v>
      </c>
      <c r="F123" s="4" t="s">
        <v>32</v>
      </c>
      <c r="G123" s="5">
        <v>385124</v>
      </c>
      <c r="H123" s="5">
        <v>397234</v>
      </c>
      <c r="I123" s="1">
        <v>53.471626000000001</v>
      </c>
      <c r="J123" s="1">
        <v>-2.2255758000000001</v>
      </c>
      <c r="K123" s="5" t="s">
        <v>33</v>
      </c>
      <c r="L123" s="24">
        <v>3</v>
      </c>
      <c r="M123" s="140" t="s">
        <v>34</v>
      </c>
      <c r="N123" s="4" t="s">
        <v>41</v>
      </c>
      <c r="O123" s="23">
        <v>2</v>
      </c>
      <c r="P123" s="2" t="s">
        <v>36</v>
      </c>
      <c r="Q123" s="87" t="s">
        <v>36</v>
      </c>
      <c r="R123" s="2">
        <v>51.6</v>
      </c>
      <c r="S123" s="87">
        <v>1</v>
      </c>
      <c r="T123" s="2">
        <v>29.8</v>
      </c>
      <c r="U123" s="88">
        <v>0.67</v>
      </c>
      <c r="V123" s="89">
        <v>33.700000000000003</v>
      </c>
      <c r="W123" s="90">
        <v>0.8575342465753425</v>
      </c>
      <c r="X123" s="79">
        <v>35.717124999999996</v>
      </c>
      <c r="Y123" s="90">
        <v>0.99726027397260286</v>
      </c>
      <c r="Z123" s="79">
        <f>VLOOKUP($B123,[1]Summary!$C$4:$S$301,17,0)</f>
        <v>34.773969696969701</v>
      </c>
      <c r="AA123" s="90">
        <f>VLOOKUP($B123,[1]Summary!$C$4:$S$301,14,0)/100</f>
        <v>0.91666666666666652</v>
      </c>
    </row>
    <row r="124" spans="1:27">
      <c r="A124" s="91" t="s">
        <v>27</v>
      </c>
      <c r="B124" s="91" t="s">
        <v>344</v>
      </c>
      <c r="C124" s="4" t="s">
        <v>345</v>
      </c>
      <c r="D124" s="4" t="s">
        <v>65</v>
      </c>
      <c r="E124" s="4" t="s">
        <v>31</v>
      </c>
      <c r="F124" s="4" t="s">
        <v>32</v>
      </c>
      <c r="G124" s="5">
        <v>388341</v>
      </c>
      <c r="H124" s="5">
        <v>390355</v>
      </c>
      <c r="I124" s="1">
        <v>53.409877000000002</v>
      </c>
      <c r="J124" s="1">
        <v>-2.1768545000000001</v>
      </c>
      <c r="K124" s="5" t="s">
        <v>33</v>
      </c>
      <c r="L124" s="24">
        <v>4.4000000000000004</v>
      </c>
      <c r="M124" s="140" t="s">
        <v>34</v>
      </c>
      <c r="N124" s="4" t="s">
        <v>41</v>
      </c>
      <c r="O124" s="23">
        <v>1.9</v>
      </c>
      <c r="P124" s="2" t="s">
        <v>36</v>
      </c>
      <c r="Q124" s="87" t="s">
        <v>36</v>
      </c>
      <c r="R124" s="2">
        <v>49</v>
      </c>
      <c r="S124" s="87">
        <v>1</v>
      </c>
      <c r="T124" s="2">
        <v>28.4</v>
      </c>
      <c r="U124" s="88">
        <v>1</v>
      </c>
      <c r="V124" s="89">
        <v>35.299999999999997</v>
      </c>
      <c r="W124" s="90">
        <v>0.84383561643835625</v>
      </c>
      <c r="X124" s="79">
        <v>36.264499999999998</v>
      </c>
      <c r="Y124" s="90">
        <v>0.99726027397260286</v>
      </c>
      <c r="Z124" s="79">
        <f>VLOOKUP($B124,[1]Summary!$C$4:$S$301,17,0)</f>
        <v>34.935111111111105</v>
      </c>
      <c r="AA124" s="90">
        <f>VLOOKUP($B124,[1]Summary!$C$4:$S$301,14,0)/100</f>
        <v>0.75</v>
      </c>
    </row>
    <row r="125" spans="1:27">
      <c r="A125" s="91" t="s">
        <v>27</v>
      </c>
      <c r="B125" s="91" t="s">
        <v>346</v>
      </c>
      <c r="C125" s="4" t="s">
        <v>39</v>
      </c>
      <c r="D125" s="4" t="s">
        <v>302</v>
      </c>
      <c r="E125" s="4" t="s">
        <v>31</v>
      </c>
      <c r="F125" s="4" t="s">
        <v>32</v>
      </c>
      <c r="G125" s="5">
        <v>392012.4486</v>
      </c>
      <c r="H125" s="5">
        <v>391988.4437</v>
      </c>
      <c r="I125" s="1">
        <v>53.424624000000001</v>
      </c>
      <c r="J125" s="1">
        <v>-2.1216729000000001</v>
      </c>
      <c r="K125" s="5" t="s">
        <v>33</v>
      </c>
      <c r="L125" s="24">
        <v>1.3</v>
      </c>
      <c r="M125" s="140" t="s">
        <v>34</v>
      </c>
      <c r="N125" s="4" t="s">
        <v>41</v>
      </c>
      <c r="O125" s="23">
        <v>2.25</v>
      </c>
      <c r="P125" s="2" t="s">
        <v>36</v>
      </c>
      <c r="Q125" s="87" t="s">
        <v>36</v>
      </c>
      <c r="R125" s="2" t="s">
        <v>36</v>
      </c>
      <c r="S125" s="87" t="s">
        <v>36</v>
      </c>
      <c r="T125" s="2" t="s">
        <v>36</v>
      </c>
      <c r="U125" s="88" t="s">
        <v>36</v>
      </c>
      <c r="V125" s="89" t="s">
        <v>36</v>
      </c>
      <c r="W125" s="90" t="s">
        <v>36</v>
      </c>
      <c r="X125" s="79">
        <v>37.000374999999998</v>
      </c>
      <c r="Y125" s="90">
        <v>0.99726027397260286</v>
      </c>
      <c r="Z125" s="79">
        <f>VLOOKUP($B125,[1]Summary!$C$4:$S$301,17,0)</f>
        <v>35.00721212121212</v>
      </c>
      <c r="AA125" s="90">
        <f>VLOOKUP($B125,[1]Summary!$C$4:$S$301,14,0)/100</f>
        <v>0.91666666666666652</v>
      </c>
    </row>
    <row r="126" spans="1:27">
      <c r="A126" s="91" t="s">
        <v>46</v>
      </c>
      <c r="B126" s="91" t="s">
        <v>347</v>
      </c>
      <c r="C126" s="4" t="s">
        <v>348</v>
      </c>
      <c r="D126" s="4" t="s">
        <v>349</v>
      </c>
      <c r="E126" s="4" t="s">
        <v>31</v>
      </c>
      <c r="F126" s="4" t="s">
        <v>32</v>
      </c>
      <c r="G126" s="5">
        <v>383157</v>
      </c>
      <c r="H126" s="5">
        <v>385392</v>
      </c>
      <c r="I126" s="1">
        <v>53.365125999999997</v>
      </c>
      <c r="J126" s="1">
        <v>-2.2545714000000001</v>
      </c>
      <c r="K126" s="5" t="s">
        <v>33</v>
      </c>
      <c r="L126" s="24" t="s">
        <v>118</v>
      </c>
      <c r="M126" s="140" t="s">
        <v>34</v>
      </c>
      <c r="N126" s="4" t="s">
        <v>41</v>
      </c>
      <c r="O126" s="23">
        <v>1.98</v>
      </c>
      <c r="P126" s="2" t="s">
        <v>36</v>
      </c>
      <c r="Q126" s="87" t="s">
        <v>36</v>
      </c>
      <c r="R126" s="2">
        <v>57.6</v>
      </c>
      <c r="S126" s="87">
        <v>0.86</v>
      </c>
      <c r="T126" s="2">
        <v>25.9</v>
      </c>
      <c r="U126" s="88">
        <v>0.67</v>
      </c>
      <c r="V126" s="89">
        <v>26.9</v>
      </c>
      <c r="W126" s="90">
        <v>0.30410958904109592</v>
      </c>
      <c r="X126" s="79">
        <v>37.893333333333338</v>
      </c>
      <c r="Y126" s="90">
        <v>0.74794520547945209</v>
      </c>
      <c r="Z126" s="79">
        <f>VLOOKUP($B126,[1]Summary!$C$4:$S$301,17,0)</f>
        <v>35.02519584750894</v>
      </c>
      <c r="AA126" s="90">
        <f>VLOOKUP($B126,[1]Summary!$C$4:$S$301,14,0)/100</f>
        <v>0.66666666666666652</v>
      </c>
    </row>
    <row r="127" spans="1:27">
      <c r="A127" s="91" t="s">
        <v>46</v>
      </c>
      <c r="B127" s="91" t="s">
        <v>350</v>
      </c>
      <c r="C127" s="4" t="s">
        <v>351</v>
      </c>
      <c r="D127" s="4" t="s">
        <v>45</v>
      </c>
      <c r="E127" s="4" t="s">
        <v>31</v>
      </c>
      <c r="F127" s="4" t="s">
        <v>32</v>
      </c>
      <c r="G127" s="5">
        <v>382719</v>
      </c>
      <c r="H127" s="5">
        <v>397160</v>
      </c>
      <c r="I127" s="1">
        <v>53.470886999999998</v>
      </c>
      <c r="J127" s="1">
        <v>-2.2618027999999999</v>
      </c>
      <c r="K127" s="5" t="s">
        <v>33</v>
      </c>
      <c r="L127" s="24">
        <v>1.7</v>
      </c>
      <c r="M127" s="140" t="s">
        <v>34</v>
      </c>
      <c r="N127" s="4" t="s">
        <v>41</v>
      </c>
      <c r="O127" s="23">
        <v>2</v>
      </c>
      <c r="P127" s="2" t="s">
        <v>36</v>
      </c>
      <c r="Q127" s="87" t="s">
        <v>36</v>
      </c>
      <c r="R127" s="2" t="s">
        <v>36</v>
      </c>
      <c r="S127" s="87" t="s">
        <v>36</v>
      </c>
      <c r="T127" s="2">
        <v>33.299999999999997</v>
      </c>
      <c r="U127" s="88">
        <v>0.75</v>
      </c>
      <c r="V127" s="89">
        <v>39.1</v>
      </c>
      <c r="W127" s="90">
        <v>0.79726027397260268</v>
      </c>
      <c r="X127" s="79">
        <v>35.073083333333329</v>
      </c>
      <c r="Y127" s="90">
        <v>0.99726027397260286</v>
      </c>
      <c r="Z127" s="79">
        <f>VLOOKUP($B127,[1]Summary!$C$4:$S$301,17,0)</f>
        <v>35.057740740740741</v>
      </c>
      <c r="AA127" s="90">
        <f>VLOOKUP($B127,[1]Summary!$C$4:$S$301,14,0)/100</f>
        <v>0.75</v>
      </c>
    </row>
    <row r="128" spans="1:27">
      <c r="A128" s="91" t="s">
        <v>37</v>
      </c>
      <c r="B128" s="91" t="s">
        <v>352</v>
      </c>
      <c r="C128" s="4" t="s">
        <v>39</v>
      </c>
      <c r="D128" s="4" t="s">
        <v>353</v>
      </c>
      <c r="E128" s="4" t="s">
        <v>31</v>
      </c>
      <c r="F128" s="4" t="s">
        <v>32</v>
      </c>
      <c r="G128" s="5">
        <v>393498.03968799999</v>
      </c>
      <c r="H128" s="5">
        <v>398703.92062500003</v>
      </c>
      <c r="I128" s="1">
        <v>53.485002000000001</v>
      </c>
      <c r="J128" s="1">
        <v>-2.0994522</v>
      </c>
      <c r="K128" s="5" t="s">
        <v>33</v>
      </c>
      <c r="L128" s="24">
        <v>1.7</v>
      </c>
      <c r="M128" s="140" t="s">
        <v>34</v>
      </c>
      <c r="N128" s="4" t="s">
        <v>41</v>
      </c>
      <c r="O128" s="23">
        <v>2.2999999999999998</v>
      </c>
      <c r="P128" s="2" t="s">
        <v>36</v>
      </c>
      <c r="Q128" s="87" t="s">
        <v>36</v>
      </c>
      <c r="R128" s="2" t="s">
        <v>36</v>
      </c>
      <c r="S128" s="87" t="s">
        <v>36</v>
      </c>
      <c r="T128" s="2" t="s">
        <v>36</v>
      </c>
      <c r="U128" s="88" t="s">
        <v>36</v>
      </c>
      <c r="V128" s="89" t="s">
        <v>36</v>
      </c>
      <c r="W128" s="90" t="s">
        <v>36</v>
      </c>
      <c r="X128" s="79">
        <v>35.377583333333334</v>
      </c>
      <c r="Y128" s="90">
        <v>0.99726027397260286</v>
      </c>
      <c r="Z128" s="79">
        <f>VLOOKUP($B128,[1]Summary!$C$4:$S$301,17,0)</f>
        <v>35.119055555555555</v>
      </c>
      <c r="AA128" s="90">
        <f>VLOOKUP($B128,[1]Summary!$C$4:$S$301,14,0)/100</f>
        <v>1</v>
      </c>
    </row>
    <row r="129" spans="1:27">
      <c r="A129" s="91" t="s">
        <v>46</v>
      </c>
      <c r="B129" s="91" t="s">
        <v>354</v>
      </c>
      <c r="C129" s="4" t="s">
        <v>39</v>
      </c>
      <c r="D129" s="4" t="s">
        <v>355</v>
      </c>
      <c r="E129" s="4" t="s">
        <v>31</v>
      </c>
      <c r="F129" s="4" t="s">
        <v>32</v>
      </c>
      <c r="G129" s="5">
        <v>385988.92859999998</v>
      </c>
      <c r="H129" s="5">
        <v>397624.89030000003</v>
      </c>
      <c r="I129" s="1">
        <v>53.475155999999998</v>
      </c>
      <c r="J129" s="1">
        <v>-2.2125772000000001</v>
      </c>
      <c r="K129" s="5" t="s">
        <v>33</v>
      </c>
      <c r="L129" s="24">
        <v>4</v>
      </c>
      <c r="M129" s="140" t="s">
        <v>34</v>
      </c>
      <c r="N129" s="4" t="s">
        <v>41</v>
      </c>
      <c r="O129" s="23">
        <v>4</v>
      </c>
      <c r="P129" s="2" t="s">
        <v>36</v>
      </c>
      <c r="Q129" s="87" t="s">
        <v>36</v>
      </c>
      <c r="R129" s="2" t="s">
        <v>36</v>
      </c>
      <c r="S129" s="87" t="s">
        <v>36</v>
      </c>
      <c r="T129" s="2" t="s">
        <v>36</v>
      </c>
      <c r="U129" s="88" t="s">
        <v>36</v>
      </c>
      <c r="V129" s="89" t="s">
        <v>36</v>
      </c>
      <c r="W129" s="90" t="s">
        <v>36</v>
      </c>
      <c r="X129" s="79">
        <v>37.003999999999998</v>
      </c>
      <c r="Y129" s="90">
        <v>0.99726027397260286</v>
      </c>
      <c r="Z129" s="79">
        <f>VLOOKUP($B129,[1]Summary!$C$4:$S$301,17,0)</f>
        <v>35.291055555555552</v>
      </c>
      <c r="AA129" s="90">
        <f>VLOOKUP($B129,[1]Summary!$C$4:$S$301,14,0)/100</f>
        <v>1</v>
      </c>
    </row>
    <row r="130" spans="1:27">
      <c r="A130" s="91" t="s">
        <v>37</v>
      </c>
      <c r="B130" s="91" t="s">
        <v>356</v>
      </c>
      <c r="C130" s="4" t="s">
        <v>39</v>
      </c>
      <c r="D130" s="4" t="s">
        <v>276</v>
      </c>
      <c r="E130" s="4" t="s">
        <v>31</v>
      </c>
      <c r="F130" s="4" t="s">
        <v>32</v>
      </c>
      <c r="G130" s="5">
        <v>392030.62958299997</v>
      </c>
      <c r="H130" s="5">
        <v>398082.78833299997</v>
      </c>
      <c r="I130" s="1">
        <v>53.479399999999998</v>
      </c>
      <c r="J130" s="1">
        <v>-2.1215586000000002</v>
      </c>
      <c r="K130" s="5" t="s">
        <v>33</v>
      </c>
      <c r="L130" s="24">
        <v>2.1</v>
      </c>
      <c r="M130" s="140" t="s">
        <v>34</v>
      </c>
      <c r="N130" s="4" t="s">
        <v>41</v>
      </c>
      <c r="O130" s="23">
        <v>2.2999999999999998</v>
      </c>
      <c r="P130" s="2" t="s">
        <v>36</v>
      </c>
      <c r="Q130" s="87" t="s">
        <v>36</v>
      </c>
      <c r="R130" s="2" t="s">
        <v>36</v>
      </c>
      <c r="S130" s="87" t="s">
        <v>36</v>
      </c>
      <c r="T130" s="2" t="s">
        <v>36</v>
      </c>
      <c r="U130" s="88" t="s">
        <v>36</v>
      </c>
      <c r="V130" s="89" t="s">
        <v>36</v>
      </c>
      <c r="W130" s="90" t="s">
        <v>36</v>
      </c>
      <c r="X130" s="79">
        <v>38.388090909090906</v>
      </c>
      <c r="Y130" s="90">
        <v>0.9123287671232877</v>
      </c>
      <c r="Z130" s="79">
        <f>VLOOKUP($B130,[1]Summary!$C$4:$S$301,17,0)</f>
        <v>35.331666666666671</v>
      </c>
      <c r="AA130" s="90">
        <f>VLOOKUP($B130,[1]Summary!$C$4:$S$301,14,0)/100</f>
        <v>1</v>
      </c>
    </row>
    <row r="131" spans="1:27">
      <c r="A131" s="91" t="s">
        <v>46</v>
      </c>
      <c r="B131" s="91" t="s">
        <v>357</v>
      </c>
      <c r="C131" s="4" t="s">
        <v>39</v>
      </c>
      <c r="D131" s="4" t="s">
        <v>358</v>
      </c>
      <c r="E131" s="4" t="s">
        <v>31</v>
      </c>
      <c r="F131" s="4" t="s">
        <v>32</v>
      </c>
      <c r="G131" s="5">
        <v>384647.06959999999</v>
      </c>
      <c r="H131" s="5">
        <v>397857.08380000002</v>
      </c>
      <c r="I131" s="1">
        <v>53.477212000000002</v>
      </c>
      <c r="J131" s="1">
        <v>-2.2327925</v>
      </c>
      <c r="K131" s="5" t="s">
        <v>33</v>
      </c>
      <c r="L131" s="24">
        <v>3</v>
      </c>
      <c r="M131" s="140" t="s">
        <v>34</v>
      </c>
      <c r="N131" s="4" t="s">
        <v>41</v>
      </c>
      <c r="O131" s="23">
        <v>2.4</v>
      </c>
      <c r="P131" s="2" t="s">
        <v>36</v>
      </c>
      <c r="Q131" s="87" t="s">
        <v>36</v>
      </c>
      <c r="R131" s="2" t="s">
        <v>36</v>
      </c>
      <c r="S131" s="87" t="s">
        <v>36</v>
      </c>
      <c r="T131" s="2" t="s">
        <v>36</v>
      </c>
      <c r="U131" s="88" t="s">
        <v>36</v>
      </c>
      <c r="V131" s="89" t="s">
        <v>36</v>
      </c>
      <c r="W131" s="90" t="s">
        <v>36</v>
      </c>
      <c r="X131" s="79">
        <v>36.112250000000003</v>
      </c>
      <c r="Y131" s="90">
        <v>0.99726027397260286</v>
      </c>
      <c r="Z131" s="79">
        <f>VLOOKUP($B131,[1]Summary!$C$4:$S$301,17,0)</f>
        <v>35.340027777777777</v>
      </c>
      <c r="AA131" s="90">
        <f>VLOOKUP($B131,[1]Summary!$C$4:$S$301,14,0)/100</f>
        <v>1</v>
      </c>
    </row>
    <row r="132" spans="1:27">
      <c r="A132" s="91" t="s">
        <v>46</v>
      </c>
      <c r="B132" s="91" t="s">
        <v>359</v>
      </c>
      <c r="C132" s="4" t="s">
        <v>360</v>
      </c>
      <c r="D132" s="4" t="s">
        <v>296</v>
      </c>
      <c r="E132" s="4" t="s">
        <v>31</v>
      </c>
      <c r="F132" s="4" t="s">
        <v>32</v>
      </c>
      <c r="G132" s="5">
        <v>385271</v>
      </c>
      <c r="H132" s="5">
        <v>397427</v>
      </c>
      <c r="I132" s="1">
        <v>53.473365000000001</v>
      </c>
      <c r="J132" s="1">
        <v>-2.2233703999999999</v>
      </c>
      <c r="K132" s="5" t="s">
        <v>33</v>
      </c>
      <c r="L132" s="24">
        <v>1.4</v>
      </c>
      <c r="M132" s="140" t="s">
        <v>34</v>
      </c>
      <c r="N132" s="4" t="s">
        <v>41</v>
      </c>
      <c r="O132" s="23">
        <v>2.4</v>
      </c>
      <c r="P132" s="2">
        <v>50.1</v>
      </c>
      <c r="Q132" s="87">
        <v>0.92</v>
      </c>
      <c r="R132" s="2">
        <v>43.9</v>
      </c>
      <c r="S132" s="87">
        <v>1</v>
      </c>
      <c r="T132" s="2">
        <v>33.5</v>
      </c>
      <c r="U132" s="88">
        <v>0.75</v>
      </c>
      <c r="V132" s="89">
        <v>37.299999999999997</v>
      </c>
      <c r="W132" s="90">
        <v>0.95890410958904093</v>
      </c>
      <c r="X132" s="79">
        <v>37.653600000000004</v>
      </c>
      <c r="Y132" s="90">
        <v>0.84383561643835625</v>
      </c>
      <c r="Z132" s="79">
        <f>VLOOKUP($B132,[1]Summary!$C$4:$S$301,17,0)</f>
        <v>35.345999999999997</v>
      </c>
      <c r="AA132" s="90">
        <f>VLOOKUP($B132,[1]Summary!$C$4:$S$301,14,0)/100</f>
        <v>0.91666666666666652</v>
      </c>
    </row>
    <row r="133" spans="1:27">
      <c r="A133" s="91" t="s">
        <v>67</v>
      </c>
      <c r="B133" s="91" t="s">
        <v>361</v>
      </c>
      <c r="C133" s="4" t="s">
        <v>362</v>
      </c>
      <c r="D133" s="4" t="s">
        <v>249</v>
      </c>
      <c r="E133" s="4" t="s">
        <v>31</v>
      </c>
      <c r="F133" s="4" t="s">
        <v>32</v>
      </c>
      <c r="G133" s="5">
        <v>381921</v>
      </c>
      <c r="H133" s="5">
        <v>397905</v>
      </c>
      <c r="I133" s="1">
        <v>53.477556999999997</v>
      </c>
      <c r="J133" s="1">
        <v>-2.2738676</v>
      </c>
      <c r="K133" s="5" t="s">
        <v>33</v>
      </c>
      <c r="L133" s="24" t="s">
        <v>363</v>
      </c>
      <c r="M133" s="140" t="s">
        <v>34</v>
      </c>
      <c r="N133" s="4" t="s">
        <v>41</v>
      </c>
      <c r="O133" s="23" t="s">
        <v>110</v>
      </c>
      <c r="P133" s="2" t="s">
        <v>36</v>
      </c>
      <c r="Q133" s="87" t="s">
        <v>36</v>
      </c>
      <c r="R133" s="2">
        <v>45.4</v>
      </c>
      <c r="S133" s="87">
        <v>1</v>
      </c>
      <c r="T133" s="2">
        <v>29.7</v>
      </c>
      <c r="U133" s="88">
        <v>0.83</v>
      </c>
      <c r="V133" s="89">
        <v>31.4</v>
      </c>
      <c r="W133" s="90">
        <v>0.86027397260273974</v>
      </c>
      <c r="X133" s="79">
        <v>39.047181818181819</v>
      </c>
      <c r="Y133" s="90">
        <v>0.91506849315068495</v>
      </c>
      <c r="Z133" s="79">
        <f>VLOOKUP($B133,[1]Summary!$C$4:$S$301,17,0)</f>
        <v>35.381833333333333</v>
      </c>
      <c r="AA133" s="90">
        <f>VLOOKUP($B133,[1]Summary!$C$4:$S$301,14,0)/100</f>
        <v>1</v>
      </c>
    </row>
    <row r="134" spans="1:27">
      <c r="A134" s="91" t="s">
        <v>67</v>
      </c>
      <c r="B134" s="91" t="s">
        <v>364</v>
      </c>
      <c r="C134" s="4" t="s">
        <v>365</v>
      </c>
      <c r="D134" s="4" t="s">
        <v>307</v>
      </c>
      <c r="E134" s="4" t="s">
        <v>31</v>
      </c>
      <c r="F134" s="4" t="s">
        <v>32</v>
      </c>
      <c r="G134" s="5">
        <v>383020</v>
      </c>
      <c r="H134" s="5">
        <v>398430</v>
      </c>
      <c r="I134" s="1">
        <v>53.482312</v>
      </c>
      <c r="J134" s="1">
        <v>-2.2573375000000002</v>
      </c>
      <c r="K134" s="5" t="s">
        <v>33</v>
      </c>
      <c r="L134" s="24">
        <v>2.8</v>
      </c>
      <c r="M134" s="140" t="s">
        <v>34</v>
      </c>
      <c r="N134" s="4" t="s">
        <v>41</v>
      </c>
      <c r="O134" s="23">
        <v>2.2200000000000002</v>
      </c>
      <c r="P134" s="2" t="s">
        <v>36</v>
      </c>
      <c r="Q134" s="87" t="s">
        <v>36</v>
      </c>
      <c r="R134" s="2">
        <v>46.4</v>
      </c>
      <c r="S134" s="87">
        <v>1</v>
      </c>
      <c r="T134" s="2">
        <v>31.3</v>
      </c>
      <c r="U134" s="88">
        <v>0.83</v>
      </c>
      <c r="V134" s="89">
        <v>35</v>
      </c>
      <c r="W134" s="90">
        <v>0.95616438356164379</v>
      </c>
      <c r="X134" s="79">
        <v>40.09975</v>
      </c>
      <c r="Y134" s="90">
        <v>0.99726027397260286</v>
      </c>
      <c r="Z134" s="79">
        <f>VLOOKUP($B134,[1]Summary!$C$4:$S$301,17,0)</f>
        <v>35.510181818181813</v>
      </c>
      <c r="AA134" s="90">
        <f>VLOOKUP($B134,[1]Summary!$C$4:$S$301,14,0)/100</f>
        <v>0.91666666666666652</v>
      </c>
    </row>
    <row r="135" spans="1:27">
      <c r="A135" s="91" t="s">
        <v>67</v>
      </c>
      <c r="B135" s="91" t="s">
        <v>366</v>
      </c>
      <c r="C135" s="4" t="s">
        <v>39</v>
      </c>
      <c r="D135" s="4" t="s">
        <v>367</v>
      </c>
      <c r="E135" s="4" t="s">
        <v>31</v>
      </c>
      <c r="F135" s="4" t="s">
        <v>32</v>
      </c>
      <c r="G135" s="5">
        <v>381211.9265</v>
      </c>
      <c r="H135" s="5">
        <v>399487.96299999999</v>
      </c>
      <c r="I135" s="1">
        <v>53.491751000000001</v>
      </c>
      <c r="J135" s="1">
        <v>-2.2846603999999999</v>
      </c>
      <c r="K135" s="5" t="s">
        <v>33</v>
      </c>
      <c r="L135" s="24">
        <v>2.6</v>
      </c>
      <c r="M135" s="140" t="s">
        <v>34</v>
      </c>
      <c r="N135" s="4" t="s">
        <v>41</v>
      </c>
      <c r="O135" s="23">
        <v>2.5499999999999998</v>
      </c>
      <c r="P135" s="2" t="s">
        <v>36</v>
      </c>
      <c r="Q135" s="87" t="s">
        <v>36</v>
      </c>
      <c r="R135" s="2" t="s">
        <v>36</v>
      </c>
      <c r="S135" s="87" t="s">
        <v>36</v>
      </c>
      <c r="T135" s="2" t="s">
        <v>36</v>
      </c>
      <c r="U135" s="88" t="s">
        <v>36</v>
      </c>
      <c r="V135" s="89" t="s">
        <v>36</v>
      </c>
      <c r="W135" s="90" t="s">
        <v>36</v>
      </c>
      <c r="X135" s="79">
        <v>37.772499999999994</v>
      </c>
      <c r="Y135" s="90">
        <v>0.99726027397260286</v>
      </c>
      <c r="Z135" s="79">
        <f>VLOOKUP($B135,[1]Summary!$C$4:$S$301,17,0)</f>
        <v>35.603999999999999</v>
      </c>
      <c r="AA135" s="90">
        <f>VLOOKUP($B135,[1]Summary!$C$4:$S$301,14,0)/100</f>
        <v>0.91666666666666652</v>
      </c>
    </row>
    <row r="136" spans="1:27">
      <c r="A136" s="91" t="s">
        <v>37</v>
      </c>
      <c r="B136" s="91" t="s">
        <v>368</v>
      </c>
      <c r="C136" s="4" t="s">
        <v>369</v>
      </c>
      <c r="D136" s="4" t="s">
        <v>276</v>
      </c>
      <c r="E136" s="4" t="s">
        <v>31</v>
      </c>
      <c r="F136" s="4" t="s">
        <v>32</v>
      </c>
      <c r="G136" s="5">
        <v>392009</v>
      </c>
      <c r="H136" s="5">
        <v>398060</v>
      </c>
      <c r="I136" s="1">
        <v>53.479202000000001</v>
      </c>
      <c r="J136" s="1">
        <v>-2.1218745000000001</v>
      </c>
      <c r="K136" s="5" t="s">
        <v>33</v>
      </c>
      <c r="L136" s="24">
        <v>2</v>
      </c>
      <c r="M136" s="140" t="s">
        <v>34</v>
      </c>
      <c r="N136" s="4" t="s">
        <v>41</v>
      </c>
      <c r="O136" s="23">
        <v>2.1</v>
      </c>
      <c r="P136" s="2" t="s">
        <v>36</v>
      </c>
      <c r="Q136" s="87" t="s">
        <v>36</v>
      </c>
      <c r="R136" s="2">
        <v>52.6</v>
      </c>
      <c r="S136" s="87">
        <v>1</v>
      </c>
      <c r="T136" s="2">
        <v>35.299999999999997</v>
      </c>
      <c r="U136" s="88">
        <v>1</v>
      </c>
      <c r="V136" s="89">
        <v>37.9</v>
      </c>
      <c r="W136" s="90">
        <v>0.95616438356164379</v>
      </c>
      <c r="X136" s="79">
        <v>40.105681818181814</v>
      </c>
      <c r="Y136" s="90">
        <v>0.92054794520547945</v>
      </c>
      <c r="Z136" s="79">
        <f>VLOOKUP($B136,[1]Summary!$C$4:$S$301,17,0)</f>
        <v>35.623111111111115</v>
      </c>
      <c r="AA136" s="90">
        <f>VLOOKUP($B136,[1]Summary!$C$4:$S$301,14,0)/100</f>
        <v>1</v>
      </c>
    </row>
    <row r="137" spans="1:27">
      <c r="A137" s="91" t="s">
        <v>46</v>
      </c>
      <c r="B137" s="91" t="s">
        <v>370</v>
      </c>
      <c r="C137" s="4" t="s">
        <v>39</v>
      </c>
      <c r="D137" s="4" t="s">
        <v>371</v>
      </c>
      <c r="E137" s="4" t="s">
        <v>31</v>
      </c>
      <c r="F137" s="4" t="s">
        <v>32</v>
      </c>
      <c r="G137" s="5">
        <v>384600.84779999999</v>
      </c>
      <c r="H137" s="5">
        <v>398034.16320000001</v>
      </c>
      <c r="I137" s="1">
        <v>53.478802000000002</v>
      </c>
      <c r="J137" s="1">
        <v>-2.2335094</v>
      </c>
      <c r="K137" s="5" t="s">
        <v>33</v>
      </c>
      <c r="L137" s="24">
        <v>2.2000000000000002</v>
      </c>
      <c r="M137" s="140" t="s">
        <v>34</v>
      </c>
      <c r="N137" s="4" t="s">
        <v>41</v>
      </c>
      <c r="O137" s="23">
        <v>2.5</v>
      </c>
      <c r="P137" s="2" t="s">
        <v>36</v>
      </c>
      <c r="Q137" s="87" t="s">
        <v>36</v>
      </c>
      <c r="R137" s="2" t="s">
        <v>36</v>
      </c>
      <c r="S137" s="87" t="s">
        <v>36</v>
      </c>
      <c r="T137" s="2" t="s">
        <v>36</v>
      </c>
      <c r="U137" s="88" t="s">
        <v>36</v>
      </c>
      <c r="V137" s="89" t="s">
        <v>36</v>
      </c>
      <c r="W137" s="90" t="s">
        <v>36</v>
      </c>
      <c r="X137" s="79">
        <v>36.25845833333333</v>
      </c>
      <c r="Y137" s="90">
        <v>0.99726027397260286</v>
      </c>
      <c r="Z137" s="79">
        <f>VLOOKUP($B137,[1]Summary!$C$4:$S$301,17,0)</f>
        <v>35.654166666666661</v>
      </c>
      <c r="AA137" s="90">
        <f>VLOOKUP($B137,[1]Summary!$C$4:$S$301,14,0)/100</f>
        <v>0.83333333333333348</v>
      </c>
    </row>
    <row r="138" spans="1:27">
      <c r="A138" s="91" t="s">
        <v>53</v>
      </c>
      <c r="B138" s="91" t="s">
        <v>372</v>
      </c>
      <c r="C138" s="4" t="s">
        <v>373</v>
      </c>
      <c r="D138" s="4" t="s">
        <v>219</v>
      </c>
      <c r="E138" s="4" t="s">
        <v>31</v>
      </c>
      <c r="F138" s="4" t="s">
        <v>32</v>
      </c>
      <c r="G138" s="5">
        <v>381939</v>
      </c>
      <c r="H138" s="5">
        <v>410632</v>
      </c>
      <c r="I138" s="1">
        <v>53.591951000000002</v>
      </c>
      <c r="J138" s="1">
        <v>-2.2743354999999998</v>
      </c>
      <c r="K138" s="5" t="s">
        <v>33</v>
      </c>
      <c r="L138" s="24" t="s">
        <v>128</v>
      </c>
      <c r="M138" s="140" t="s">
        <v>34</v>
      </c>
      <c r="N138" s="4" t="s">
        <v>41</v>
      </c>
      <c r="O138" s="23" t="s">
        <v>110</v>
      </c>
      <c r="P138" s="2" t="s">
        <v>36</v>
      </c>
      <c r="Q138" s="87" t="s">
        <v>36</v>
      </c>
      <c r="R138" s="2">
        <v>55.4</v>
      </c>
      <c r="S138" s="87">
        <v>0.86</v>
      </c>
      <c r="T138" s="2">
        <v>32.799999999999997</v>
      </c>
      <c r="U138" s="88">
        <v>0.83</v>
      </c>
      <c r="V138" s="89">
        <v>32.1</v>
      </c>
      <c r="W138" s="90">
        <v>0.34246575342465752</v>
      </c>
      <c r="X138" s="79">
        <v>36.078416666666669</v>
      </c>
      <c r="Y138" s="90">
        <v>0.99726027397260286</v>
      </c>
      <c r="Z138" s="79">
        <f>VLOOKUP($B138,[1]Summary!$C$4:$S$301,17,0)</f>
        <v>35.764055555555558</v>
      </c>
      <c r="AA138" s="90">
        <f>VLOOKUP($B138,[1]Summary!$C$4:$S$301,14,0)/100</f>
        <v>1</v>
      </c>
    </row>
    <row r="139" spans="1:27">
      <c r="A139" s="91" t="s">
        <v>37</v>
      </c>
      <c r="B139" s="91" t="s">
        <v>374</v>
      </c>
      <c r="C139" s="4" t="s">
        <v>375</v>
      </c>
      <c r="D139" s="4" t="s">
        <v>185</v>
      </c>
      <c r="E139" s="4" t="s">
        <v>31</v>
      </c>
      <c r="F139" s="4" t="s">
        <v>32</v>
      </c>
      <c r="G139" s="5">
        <v>392586</v>
      </c>
      <c r="H139" s="5">
        <v>398405</v>
      </c>
      <c r="I139" s="1">
        <v>53.482311000000003</v>
      </c>
      <c r="J139" s="1">
        <v>-2.1131886999999998</v>
      </c>
      <c r="K139" s="5" t="s">
        <v>33</v>
      </c>
      <c r="L139" s="24">
        <v>3.3</v>
      </c>
      <c r="M139" s="140" t="s">
        <v>34</v>
      </c>
      <c r="N139" s="4" t="s">
        <v>41</v>
      </c>
      <c r="O139" s="23">
        <v>2.2999999999999998</v>
      </c>
      <c r="P139" s="2">
        <v>46.6</v>
      </c>
      <c r="Q139" s="87">
        <v>0.83</v>
      </c>
      <c r="R139" s="2">
        <v>44.8</v>
      </c>
      <c r="S139" s="87">
        <v>0.92</v>
      </c>
      <c r="T139" s="2">
        <v>34.299999999999997</v>
      </c>
      <c r="U139" s="88">
        <v>0.92</v>
      </c>
      <c r="V139" s="89">
        <v>35</v>
      </c>
      <c r="W139" s="90">
        <v>0.95616438356164379</v>
      </c>
      <c r="X139" s="79">
        <v>36.865041666666663</v>
      </c>
      <c r="Y139" s="90">
        <v>0.99726027397260286</v>
      </c>
      <c r="Z139" s="79">
        <f>VLOOKUP($B139,[1]Summary!$C$4:$S$301,17,0)</f>
        <v>35.786424242424246</v>
      </c>
      <c r="AA139" s="90">
        <f>VLOOKUP($B139,[1]Summary!$C$4:$S$301,14,0)/100</f>
        <v>0.91666666666666652</v>
      </c>
    </row>
    <row r="140" spans="1:27">
      <c r="A140" s="91" t="s">
        <v>173</v>
      </c>
      <c r="B140" s="91" t="s">
        <v>376</v>
      </c>
      <c r="C140" s="4" t="s">
        <v>377</v>
      </c>
      <c r="D140" s="4" t="s">
        <v>378</v>
      </c>
      <c r="E140" s="4" t="s">
        <v>31</v>
      </c>
      <c r="F140" s="4" t="s">
        <v>32</v>
      </c>
      <c r="G140" s="5">
        <v>393366</v>
      </c>
      <c r="H140" s="5">
        <v>405122</v>
      </c>
      <c r="I140" s="1">
        <v>53.542696999999997</v>
      </c>
      <c r="J140" s="1">
        <v>-2.1015796999999998</v>
      </c>
      <c r="K140" s="5" t="s">
        <v>33</v>
      </c>
      <c r="L140" s="24" t="s">
        <v>379</v>
      </c>
      <c r="M140" s="140" t="s">
        <v>380</v>
      </c>
      <c r="N140" s="4" t="s">
        <v>41</v>
      </c>
      <c r="O140" s="23" t="s">
        <v>110</v>
      </c>
      <c r="P140" s="2" t="s">
        <v>36</v>
      </c>
      <c r="Q140" s="87" t="s">
        <v>36</v>
      </c>
      <c r="R140" s="2">
        <v>50.9</v>
      </c>
      <c r="S140" s="87">
        <v>1</v>
      </c>
      <c r="T140" s="2">
        <v>34.299999999999997</v>
      </c>
      <c r="U140" s="88">
        <v>1</v>
      </c>
      <c r="V140" s="89">
        <v>39.700000000000003</v>
      </c>
      <c r="W140" s="90">
        <v>0.86027397260273974</v>
      </c>
      <c r="X140" s="79">
        <v>38.395999999999994</v>
      </c>
      <c r="Y140" s="90">
        <v>0.99726027397260286</v>
      </c>
      <c r="Z140" s="79">
        <f>VLOOKUP($B140,[1]Summary!$C$4:$S$301,17,0)</f>
        <v>35.791636363636364</v>
      </c>
      <c r="AA140" s="90">
        <f>VLOOKUP($B140,[1]Summary!$C$4:$S$301,14,0)/100</f>
        <v>0.91666666666666652</v>
      </c>
    </row>
    <row r="141" spans="1:27">
      <c r="A141" s="91" t="s">
        <v>67</v>
      </c>
      <c r="B141" s="91" t="s">
        <v>381</v>
      </c>
      <c r="C141" s="4" t="s">
        <v>39</v>
      </c>
      <c r="D141" s="4" t="s">
        <v>382</v>
      </c>
      <c r="E141" s="4" t="s">
        <v>31</v>
      </c>
      <c r="F141" s="4" t="s">
        <v>32</v>
      </c>
      <c r="G141" s="5">
        <v>382748.1053</v>
      </c>
      <c r="H141" s="5">
        <v>398531.3309</v>
      </c>
      <c r="I141" s="1">
        <v>53.483210999999997</v>
      </c>
      <c r="J141" s="1">
        <v>-2.2614418000000001</v>
      </c>
      <c r="K141" s="5" t="s">
        <v>33</v>
      </c>
      <c r="L141" s="24">
        <v>0.7</v>
      </c>
      <c r="M141" s="140" t="s">
        <v>34</v>
      </c>
      <c r="N141" s="4" t="s">
        <v>41</v>
      </c>
      <c r="O141" s="23">
        <v>2.15</v>
      </c>
      <c r="P141" s="2" t="s">
        <v>36</v>
      </c>
      <c r="Q141" s="87" t="s">
        <v>36</v>
      </c>
      <c r="R141" s="2" t="s">
        <v>36</v>
      </c>
      <c r="S141" s="87" t="s">
        <v>36</v>
      </c>
      <c r="T141" s="2" t="s">
        <v>36</v>
      </c>
      <c r="U141" s="88" t="s">
        <v>36</v>
      </c>
      <c r="V141" s="89" t="s">
        <v>36</v>
      </c>
      <c r="W141" s="90" t="s">
        <v>36</v>
      </c>
      <c r="X141" s="79">
        <v>39.648272727272726</v>
      </c>
      <c r="Y141" s="90">
        <v>0.92054794520547945</v>
      </c>
      <c r="Z141" s="79">
        <f>VLOOKUP($B141,[1]Summary!$C$4:$S$301,17,0)</f>
        <v>35.894966666666662</v>
      </c>
      <c r="AA141" s="90">
        <f>VLOOKUP($B141,[1]Summary!$C$4:$S$301,14,0)/100</f>
        <v>0.83333333333333348</v>
      </c>
    </row>
    <row r="142" spans="1:27">
      <c r="A142" s="91" t="s">
        <v>67</v>
      </c>
      <c r="B142" s="91" t="s">
        <v>383</v>
      </c>
      <c r="C142" s="4" t="s">
        <v>39</v>
      </c>
      <c r="D142" s="4" t="s">
        <v>300</v>
      </c>
      <c r="E142" s="4" t="s">
        <v>31</v>
      </c>
      <c r="F142" s="4" t="s">
        <v>32</v>
      </c>
      <c r="G142" s="5">
        <v>381537.31449999998</v>
      </c>
      <c r="H142" s="5">
        <v>397993.07909999997</v>
      </c>
      <c r="I142" s="1">
        <v>53.478333999999997</v>
      </c>
      <c r="J142" s="1">
        <v>-2.2796585</v>
      </c>
      <c r="K142" s="5" t="s">
        <v>33</v>
      </c>
      <c r="L142" s="24">
        <v>1</v>
      </c>
      <c r="M142" s="140" t="s">
        <v>34</v>
      </c>
      <c r="N142" s="4" t="s">
        <v>41</v>
      </c>
      <c r="O142" s="23">
        <v>2.1</v>
      </c>
      <c r="P142" s="2" t="s">
        <v>36</v>
      </c>
      <c r="Q142" s="87" t="s">
        <v>36</v>
      </c>
      <c r="R142" s="2" t="s">
        <v>36</v>
      </c>
      <c r="S142" s="87" t="s">
        <v>36</v>
      </c>
      <c r="T142" s="2" t="s">
        <v>36</v>
      </c>
      <c r="U142" s="88" t="s">
        <v>36</v>
      </c>
      <c r="V142" s="89" t="s">
        <v>36</v>
      </c>
      <c r="W142" s="90" t="s">
        <v>36</v>
      </c>
      <c r="X142" s="79">
        <v>37.150611111111111</v>
      </c>
      <c r="Y142" s="90">
        <v>0.76164383561643834</v>
      </c>
      <c r="Z142" s="79">
        <f>VLOOKUP($B142,[1]Summary!$C$4:$S$301,17,0)</f>
        <v>36.104363636363637</v>
      </c>
      <c r="AA142" s="90">
        <f>VLOOKUP($B142,[1]Summary!$C$4:$S$301,14,0)/100</f>
        <v>0.91666666666666652</v>
      </c>
    </row>
    <row r="143" spans="1:27">
      <c r="A143" s="91" t="s">
        <v>67</v>
      </c>
      <c r="B143" s="91" t="s">
        <v>384</v>
      </c>
      <c r="C143" s="4" t="s">
        <v>385</v>
      </c>
      <c r="D143" s="4" t="s">
        <v>136</v>
      </c>
      <c r="E143" s="4" t="s">
        <v>31</v>
      </c>
      <c r="F143" s="4" t="s">
        <v>32</v>
      </c>
      <c r="G143" s="5">
        <v>374614</v>
      </c>
      <c r="H143" s="5">
        <v>400561</v>
      </c>
      <c r="I143" s="1">
        <v>53.501125999999999</v>
      </c>
      <c r="J143" s="1">
        <v>-2.3841768999999999</v>
      </c>
      <c r="K143" s="5" t="s">
        <v>33</v>
      </c>
      <c r="L143" s="24">
        <v>1.4</v>
      </c>
      <c r="M143" s="140" t="s">
        <v>34</v>
      </c>
      <c r="N143" s="4" t="s">
        <v>41</v>
      </c>
      <c r="O143" s="23" t="s">
        <v>110</v>
      </c>
      <c r="P143" s="2" t="s">
        <v>36</v>
      </c>
      <c r="Q143" s="87" t="s">
        <v>36</v>
      </c>
      <c r="R143" s="2">
        <v>66.7</v>
      </c>
      <c r="S143" s="87">
        <v>0.86</v>
      </c>
      <c r="T143" s="2">
        <v>39.200000000000003</v>
      </c>
      <c r="U143" s="88">
        <v>0.67</v>
      </c>
      <c r="V143" s="89">
        <v>42.6</v>
      </c>
      <c r="W143" s="90">
        <v>0.67397260273972603</v>
      </c>
      <c r="X143" s="79">
        <v>42.354499999999994</v>
      </c>
      <c r="Y143" s="90">
        <v>0.8246575342465754</v>
      </c>
      <c r="Z143" s="79">
        <f>VLOOKUP($B143,[1]Summary!$C$4:$S$301,17,0)</f>
        <v>36.129859004283503</v>
      </c>
      <c r="AA143" s="90">
        <f>VLOOKUP($B143,[1]Summary!$C$4:$S$301,14,0)/100</f>
        <v>0.66666666666666652</v>
      </c>
    </row>
    <row r="144" spans="1:27">
      <c r="A144" s="91" t="s">
        <v>46</v>
      </c>
      <c r="B144" s="91" t="s">
        <v>386</v>
      </c>
      <c r="C144" s="4" t="s">
        <v>387</v>
      </c>
      <c r="D144" s="4" t="s">
        <v>388</v>
      </c>
      <c r="E144" s="4" t="s">
        <v>31</v>
      </c>
      <c r="F144" s="4" t="s">
        <v>32</v>
      </c>
      <c r="G144" s="5">
        <v>385599</v>
      </c>
      <c r="H144" s="5">
        <v>397631</v>
      </c>
      <c r="I144" s="1">
        <v>53.475208000000002</v>
      </c>
      <c r="J144" s="1">
        <v>-2.2184382999999999</v>
      </c>
      <c r="K144" s="5" t="s">
        <v>33</v>
      </c>
      <c r="L144" s="24" t="s">
        <v>389</v>
      </c>
      <c r="M144" s="140" t="s">
        <v>34</v>
      </c>
      <c r="N144" s="4" t="s">
        <v>41</v>
      </c>
      <c r="O144" s="23">
        <v>2</v>
      </c>
      <c r="P144" s="2" t="s">
        <v>36</v>
      </c>
      <c r="Q144" s="87" t="s">
        <v>36</v>
      </c>
      <c r="R144" s="2">
        <v>50.2</v>
      </c>
      <c r="S144" s="87">
        <v>1</v>
      </c>
      <c r="T144" s="2">
        <v>32.9</v>
      </c>
      <c r="U144" s="88">
        <v>0.75</v>
      </c>
      <c r="V144" s="89">
        <v>37.299999999999997</v>
      </c>
      <c r="W144" s="90">
        <v>0.95890410958904093</v>
      </c>
      <c r="X144" s="79">
        <v>38.572416666666662</v>
      </c>
      <c r="Y144" s="90">
        <v>0.99726027397260286</v>
      </c>
      <c r="Z144" s="79">
        <f>VLOOKUP($B144,[1]Summary!$C$4:$S$301,17,0)</f>
        <v>36.260727272727273</v>
      </c>
      <c r="AA144" s="90">
        <f>VLOOKUP($B144,[1]Summary!$C$4:$S$301,14,0)/100</f>
        <v>0.91666666666666652</v>
      </c>
    </row>
    <row r="145" spans="1:27">
      <c r="A145" s="91" t="s">
        <v>46</v>
      </c>
      <c r="B145" s="91" t="s">
        <v>390</v>
      </c>
      <c r="C145" s="4" t="s">
        <v>39</v>
      </c>
      <c r="D145" s="4" t="s">
        <v>391</v>
      </c>
      <c r="E145" s="4" t="s">
        <v>31</v>
      </c>
      <c r="F145" s="4" t="s">
        <v>32</v>
      </c>
      <c r="G145" s="5">
        <v>382475.96669999999</v>
      </c>
      <c r="H145" s="5">
        <v>385533.41899999999</v>
      </c>
      <c r="I145" s="1">
        <v>53.366371000000001</v>
      </c>
      <c r="J145" s="1">
        <v>-2.2648278999999998</v>
      </c>
      <c r="K145" s="5" t="s">
        <v>33</v>
      </c>
      <c r="L145" s="24">
        <v>2.75</v>
      </c>
      <c r="M145" s="140" t="s">
        <v>34</v>
      </c>
      <c r="N145" s="4" t="s">
        <v>41</v>
      </c>
      <c r="O145" s="23">
        <v>2.35</v>
      </c>
      <c r="P145" s="2" t="s">
        <v>36</v>
      </c>
      <c r="Q145" s="87" t="s">
        <v>36</v>
      </c>
      <c r="R145" s="2" t="s">
        <v>36</v>
      </c>
      <c r="S145" s="87" t="s">
        <v>36</v>
      </c>
      <c r="T145" s="2" t="s">
        <v>36</v>
      </c>
      <c r="U145" s="88" t="s">
        <v>36</v>
      </c>
      <c r="V145" s="89" t="s">
        <v>36</v>
      </c>
      <c r="W145" s="90" t="s">
        <v>36</v>
      </c>
      <c r="X145" s="79">
        <v>37.509083333333329</v>
      </c>
      <c r="Y145" s="90">
        <v>0.99726027397260286</v>
      </c>
      <c r="Z145" s="79">
        <f>VLOOKUP($B145,[1]Summary!$C$4:$S$301,17,0)</f>
        <v>36.386361111111107</v>
      </c>
      <c r="AA145" s="90">
        <f>VLOOKUP($B145,[1]Summary!$C$4:$S$301,14,0)/100</f>
        <v>1</v>
      </c>
    </row>
    <row r="146" spans="1:27">
      <c r="A146" s="91" t="s">
        <v>37</v>
      </c>
      <c r="B146" s="91" t="s">
        <v>392</v>
      </c>
      <c r="C146" s="4" t="s">
        <v>393</v>
      </c>
      <c r="D146" s="4" t="s">
        <v>185</v>
      </c>
      <c r="E146" s="4" t="s">
        <v>31</v>
      </c>
      <c r="F146" s="4" t="s">
        <v>32</v>
      </c>
      <c r="G146" s="5">
        <v>391913</v>
      </c>
      <c r="H146" s="5">
        <v>398140</v>
      </c>
      <c r="I146" s="1">
        <v>53.479919000000002</v>
      </c>
      <c r="J146" s="1">
        <v>-2.1233230999999999</v>
      </c>
      <c r="K146" s="5" t="s">
        <v>33</v>
      </c>
      <c r="L146" s="24" t="s">
        <v>96</v>
      </c>
      <c r="M146" s="140" t="s">
        <v>34</v>
      </c>
      <c r="N146" s="4" t="s">
        <v>41</v>
      </c>
      <c r="O146" s="23">
        <v>2</v>
      </c>
      <c r="P146" s="2" t="s">
        <v>36</v>
      </c>
      <c r="Q146" s="87" t="s">
        <v>36</v>
      </c>
      <c r="R146" s="2" t="s">
        <v>36</v>
      </c>
      <c r="S146" s="87" t="s">
        <v>36</v>
      </c>
      <c r="T146" s="2">
        <v>34.700000000000003</v>
      </c>
      <c r="U146" s="88">
        <v>1</v>
      </c>
      <c r="V146" s="89">
        <v>33.700000000000003</v>
      </c>
      <c r="W146" s="90">
        <v>0.95616438356164379</v>
      </c>
      <c r="X146" s="79">
        <v>36.856363636363639</v>
      </c>
      <c r="Y146" s="90">
        <v>0.91506849315068495</v>
      </c>
      <c r="Z146" s="79">
        <f>VLOOKUP($B146,[1]Summary!$C$4:$S$301,17,0)</f>
        <v>36.392333333333333</v>
      </c>
      <c r="AA146" s="90">
        <f>VLOOKUP($B146,[1]Summary!$C$4:$S$301,14,0)/100</f>
        <v>1</v>
      </c>
    </row>
    <row r="147" spans="1:27">
      <c r="A147" s="91" t="s">
        <v>53</v>
      </c>
      <c r="B147" s="91" t="s">
        <v>394</v>
      </c>
      <c r="C147" s="4" t="s">
        <v>395</v>
      </c>
      <c r="D147" s="4" t="s">
        <v>55</v>
      </c>
      <c r="E147" s="4" t="s">
        <v>31</v>
      </c>
      <c r="F147" s="4" t="s">
        <v>32</v>
      </c>
      <c r="G147" s="5">
        <v>379851</v>
      </c>
      <c r="H147" s="5">
        <v>410974</v>
      </c>
      <c r="I147" s="1">
        <v>53.594948000000002</v>
      </c>
      <c r="J147" s="1">
        <v>-2.3059023999999999</v>
      </c>
      <c r="K147" s="5" t="s">
        <v>33</v>
      </c>
      <c r="L147" s="24">
        <v>0.89999999999999991</v>
      </c>
      <c r="M147" s="140" t="s">
        <v>34</v>
      </c>
      <c r="N147" s="4" t="s">
        <v>41</v>
      </c>
      <c r="O147" s="23" t="s">
        <v>396</v>
      </c>
      <c r="P147" s="2">
        <v>47.8</v>
      </c>
      <c r="Q147" s="87">
        <v>1</v>
      </c>
      <c r="R147" s="2">
        <v>44.5</v>
      </c>
      <c r="S147" s="87">
        <v>0.92</v>
      </c>
      <c r="T147" s="2">
        <v>34.700000000000003</v>
      </c>
      <c r="U147" s="88">
        <v>1</v>
      </c>
      <c r="V147" s="89">
        <v>35</v>
      </c>
      <c r="W147" s="90">
        <v>0.95616438356164379</v>
      </c>
      <c r="X147" s="79">
        <v>42.706704706171919</v>
      </c>
      <c r="Y147" s="90">
        <v>0.64109589041095882</v>
      </c>
      <c r="Z147" s="79">
        <f>VLOOKUP($B147,[1]Summary!$C$4:$S$301,17,0)</f>
        <v>36.423388888888894</v>
      </c>
      <c r="AA147" s="90">
        <f>VLOOKUP($B147,[1]Summary!$C$4:$S$301,14,0)/100</f>
        <v>1</v>
      </c>
    </row>
    <row r="148" spans="1:27">
      <c r="A148" s="91" t="s">
        <v>46</v>
      </c>
      <c r="B148" s="91" t="s">
        <v>397</v>
      </c>
      <c r="C148" s="4" t="s">
        <v>39</v>
      </c>
      <c r="D148" s="4" t="s">
        <v>358</v>
      </c>
      <c r="E148" s="4" t="s">
        <v>31</v>
      </c>
      <c r="F148" s="4" t="s">
        <v>32</v>
      </c>
      <c r="G148" s="5">
        <v>384632.29450000002</v>
      </c>
      <c r="H148" s="5">
        <v>397836.11979999999</v>
      </c>
      <c r="I148" s="1">
        <v>53.477023000000003</v>
      </c>
      <c r="J148" s="1">
        <v>-2.2330174</v>
      </c>
      <c r="K148" s="5" t="s">
        <v>33</v>
      </c>
      <c r="L148" s="24">
        <v>3</v>
      </c>
      <c r="M148" s="140" t="s">
        <v>34</v>
      </c>
      <c r="N148" s="4" t="s">
        <v>41</v>
      </c>
      <c r="O148" s="23">
        <v>2.2999999999999998</v>
      </c>
      <c r="P148" s="2" t="s">
        <v>36</v>
      </c>
      <c r="Q148" s="87" t="s">
        <v>36</v>
      </c>
      <c r="R148" s="2" t="s">
        <v>36</v>
      </c>
      <c r="S148" s="87" t="s">
        <v>36</v>
      </c>
      <c r="T148" s="2" t="s">
        <v>36</v>
      </c>
      <c r="U148" s="88" t="s">
        <v>36</v>
      </c>
      <c r="V148" s="89" t="s">
        <v>36</v>
      </c>
      <c r="W148" s="90" t="s">
        <v>36</v>
      </c>
      <c r="X148" s="79">
        <v>38.50233333333334</v>
      </c>
      <c r="Y148" s="90">
        <v>0.99726027397260286</v>
      </c>
      <c r="Z148" s="79">
        <f>VLOOKUP($B148,[1]Summary!$C$4:$S$301,17,0)</f>
        <v>36.430121212121215</v>
      </c>
      <c r="AA148" s="90">
        <f>VLOOKUP($B148,[1]Summary!$C$4:$S$301,14,0)/100</f>
        <v>0.91666666666666652</v>
      </c>
    </row>
    <row r="149" spans="1:27">
      <c r="A149" s="91" t="s">
        <v>27</v>
      </c>
      <c r="B149" s="91" t="s">
        <v>398</v>
      </c>
      <c r="C149" s="4" t="s">
        <v>39</v>
      </c>
      <c r="D149" s="4" t="s">
        <v>399</v>
      </c>
      <c r="E149" s="4" t="s">
        <v>31</v>
      </c>
      <c r="F149" s="4" t="s">
        <v>32</v>
      </c>
      <c r="G149" s="5">
        <v>389435.69390000001</v>
      </c>
      <c r="H149" s="5">
        <v>390682.4376</v>
      </c>
      <c r="I149" s="1">
        <v>53.412838999999998</v>
      </c>
      <c r="J149" s="1">
        <v>-2.1604082999999998</v>
      </c>
      <c r="K149" s="5" t="s">
        <v>33</v>
      </c>
      <c r="L149" s="24">
        <v>3.2</v>
      </c>
      <c r="M149" s="140" t="s">
        <v>34</v>
      </c>
      <c r="N149" s="4" t="s">
        <v>41</v>
      </c>
      <c r="O149" s="23">
        <v>2.2999999999999998</v>
      </c>
      <c r="P149" s="2" t="s">
        <v>36</v>
      </c>
      <c r="Q149" s="87" t="s">
        <v>36</v>
      </c>
      <c r="R149" s="2" t="s">
        <v>36</v>
      </c>
      <c r="S149" s="87" t="s">
        <v>36</v>
      </c>
      <c r="T149" s="2" t="s">
        <v>36</v>
      </c>
      <c r="U149" s="88" t="s">
        <v>36</v>
      </c>
      <c r="V149" s="89" t="s">
        <v>36</v>
      </c>
      <c r="W149" s="90" t="s">
        <v>36</v>
      </c>
      <c r="X149" s="79">
        <v>36.558125000000004</v>
      </c>
      <c r="Y149" s="90">
        <v>0.99726027397260286</v>
      </c>
      <c r="Z149" s="79">
        <f>VLOOKUP($B149,[1]Summary!$C$4:$S$301,17,0)</f>
        <v>36.593000000000004</v>
      </c>
      <c r="AA149" s="90">
        <f>VLOOKUP($B149,[1]Summary!$C$4:$S$301,14,0)/100</f>
        <v>1</v>
      </c>
    </row>
    <row r="150" spans="1:27">
      <c r="A150" s="91" t="s">
        <v>46</v>
      </c>
      <c r="B150" s="91" t="s">
        <v>400</v>
      </c>
      <c r="C150" s="4" t="s">
        <v>401</v>
      </c>
      <c r="D150" s="4" t="s">
        <v>402</v>
      </c>
      <c r="E150" s="4" t="s">
        <v>31</v>
      </c>
      <c r="F150" s="4" t="s">
        <v>32</v>
      </c>
      <c r="G150" s="5">
        <v>383637</v>
      </c>
      <c r="H150" s="5">
        <v>397097</v>
      </c>
      <c r="I150" s="1">
        <v>53.470351000000001</v>
      </c>
      <c r="J150" s="1">
        <v>-2.2479702000000001</v>
      </c>
      <c r="K150" s="5" t="s">
        <v>33</v>
      </c>
      <c r="L150" s="24">
        <v>7.3</v>
      </c>
      <c r="M150" s="140" t="s">
        <v>34</v>
      </c>
      <c r="N150" s="4" t="s">
        <v>41</v>
      </c>
      <c r="O150" s="23">
        <v>2.5</v>
      </c>
      <c r="P150" s="2">
        <v>41.3</v>
      </c>
      <c r="Q150" s="87">
        <v>1</v>
      </c>
      <c r="R150" s="2">
        <v>40.1</v>
      </c>
      <c r="S150" s="87">
        <v>1</v>
      </c>
      <c r="T150" s="2">
        <v>34</v>
      </c>
      <c r="U150" s="88">
        <v>0.5</v>
      </c>
      <c r="V150" s="89">
        <v>39.200000000000003</v>
      </c>
      <c r="W150" s="90">
        <v>0.95616438356164379</v>
      </c>
      <c r="X150" s="79">
        <v>38.758500000000005</v>
      </c>
      <c r="Y150" s="90">
        <v>0.99726027397260286</v>
      </c>
      <c r="Z150" s="79">
        <f>VLOOKUP($B150,[1]Summary!$C$4:$S$301,17,0)</f>
        <v>36.659454545454544</v>
      </c>
      <c r="AA150" s="90">
        <f>VLOOKUP($B150,[1]Summary!$C$4:$S$301,14,0)/100</f>
        <v>0.91666666666666652</v>
      </c>
    </row>
    <row r="151" spans="1:27">
      <c r="A151" s="91" t="s">
        <v>46</v>
      </c>
      <c r="B151" s="91" t="s">
        <v>403</v>
      </c>
      <c r="C151" s="4" t="s">
        <v>404</v>
      </c>
      <c r="D151" s="4" t="s">
        <v>405</v>
      </c>
      <c r="E151" s="4" t="s">
        <v>31</v>
      </c>
      <c r="F151" s="4" t="s">
        <v>32</v>
      </c>
      <c r="G151" s="5">
        <v>384980</v>
      </c>
      <c r="H151" s="5">
        <v>398407</v>
      </c>
      <c r="I151" s="1">
        <v>53.482165999999999</v>
      </c>
      <c r="J151" s="1">
        <v>-2.2278017000000001</v>
      </c>
      <c r="K151" s="5" t="s">
        <v>33</v>
      </c>
      <c r="L151" s="24" t="s">
        <v>96</v>
      </c>
      <c r="M151" s="140" t="s">
        <v>34</v>
      </c>
      <c r="N151" s="4" t="s">
        <v>41</v>
      </c>
      <c r="O151" s="23">
        <v>2</v>
      </c>
      <c r="P151" s="2" t="s">
        <v>36</v>
      </c>
      <c r="Q151" s="87" t="s">
        <v>36</v>
      </c>
      <c r="R151" s="2" t="s">
        <v>36</v>
      </c>
      <c r="S151" s="87" t="s">
        <v>36</v>
      </c>
      <c r="T151" s="2">
        <v>38.9</v>
      </c>
      <c r="U151" s="88">
        <v>0.75</v>
      </c>
      <c r="V151" s="89">
        <v>42.9</v>
      </c>
      <c r="W151" s="90">
        <v>0.95616438356164379</v>
      </c>
      <c r="X151" s="79">
        <v>38.511999999999993</v>
      </c>
      <c r="Y151" s="90">
        <v>0.99726027397260286</v>
      </c>
      <c r="Z151" s="79">
        <f>VLOOKUP($B151,[1]Summary!$C$4:$S$301,17,0)</f>
        <v>36.667272727272724</v>
      </c>
      <c r="AA151" s="90">
        <f>VLOOKUP($B151,[1]Summary!$C$4:$S$301,14,0)/100</f>
        <v>0.91666666666666652</v>
      </c>
    </row>
    <row r="152" spans="1:27">
      <c r="A152" s="91" t="s">
        <v>67</v>
      </c>
      <c r="B152" s="91" t="s">
        <v>406</v>
      </c>
      <c r="C152" s="4" t="s">
        <v>39</v>
      </c>
      <c r="D152" s="4" t="str">
        <f>VLOOKUP($B152,[1]Summary!$C$3:$W$302,7,0)</f>
        <v>Chapel Street</v>
      </c>
      <c r="E152" s="4" t="s">
        <v>31</v>
      </c>
      <c r="F152" s="4" t="s">
        <v>32</v>
      </c>
      <c r="G152" s="5">
        <f>VLOOKUP($B152,[1]Summary!$C$3:$W$302,3,0)</f>
        <v>382627.82</v>
      </c>
      <c r="H152" s="5">
        <f>VLOOKUP($B152,[1]Summary!$C$3:$W$302,4,0)</f>
        <v>398532.11</v>
      </c>
      <c r="I152" s="1">
        <v>53.483215999999999</v>
      </c>
      <c r="J152" s="1">
        <v>-2.2632652000000002</v>
      </c>
      <c r="K152" s="5" t="s">
        <v>33</v>
      </c>
      <c r="L152" s="23">
        <f>VLOOKUP($B152,[1]Summary!$C$3:$W$302,6,0)</f>
        <v>1.1000000000000001</v>
      </c>
      <c r="M152" s="4" t="str">
        <f>VLOOKUP($B152,[1]Summary!$C$3:$W$302,21,0)</f>
        <v>YES</v>
      </c>
      <c r="N152" s="23" t="str">
        <f>VLOOKUP($B152,[1]Summary!$C$3:$W$302,10,0)</f>
        <v>No</v>
      </c>
      <c r="O152" s="23">
        <f>VLOOKUP($B152,[1]Summary!$C$3:$W$302,5,0)</f>
        <v>1.9</v>
      </c>
      <c r="P152" s="2" t="s">
        <v>36</v>
      </c>
      <c r="Q152" s="2" t="s">
        <v>36</v>
      </c>
      <c r="R152" s="2" t="s">
        <v>36</v>
      </c>
      <c r="S152" s="2" t="s">
        <v>36</v>
      </c>
      <c r="T152" s="2" t="s">
        <v>36</v>
      </c>
      <c r="U152" s="2" t="s">
        <v>36</v>
      </c>
      <c r="V152" s="2" t="s">
        <v>36</v>
      </c>
      <c r="W152" s="2" t="s">
        <v>36</v>
      </c>
      <c r="X152" s="2" t="s">
        <v>36</v>
      </c>
      <c r="Y152" s="2" t="s">
        <v>36</v>
      </c>
      <c r="Z152" s="79">
        <f>VLOOKUP($B152,[1]Summary!$C$4:$S$301,17,0)</f>
        <v>36.689264950450394</v>
      </c>
      <c r="AA152" s="90">
        <f>VLOOKUP($B152,[1]Summary!$C$4:$S$301,14,0)/100</f>
        <v>0.58333333333333337</v>
      </c>
    </row>
    <row r="153" spans="1:27">
      <c r="A153" s="91" t="s">
        <v>67</v>
      </c>
      <c r="B153" s="91" t="s">
        <v>407</v>
      </c>
      <c r="C153" s="4" t="s">
        <v>408</v>
      </c>
      <c r="D153" s="4" t="s">
        <v>409</v>
      </c>
      <c r="E153" s="4" t="s">
        <v>31</v>
      </c>
      <c r="F153" s="4" t="s">
        <v>32</v>
      </c>
      <c r="G153" s="5">
        <v>381852</v>
      </c>
      <c r="H153" s="5">
        <v>398732</v>
      </c>
      <c r="I153" s="1">
        <v>53.484988000000001</v>
      </c>
      <c r="J153" s="1">
        <v>-2.2749552999999998</v>
      </c>
      <c r="K153" s="5" t="s">
        <v>33</v>
      </c>
      <c r="L153" s="24" t="s">
        <v>242</v>
      </c>
      <c r="M153" s="140" t="s">
        <v>410</v>
      </c>
      <c r="N153" s="4" t="s">
        <v>41</v>
      </c>
      <c r="O153" s="23" t="s">
        <v>110</v>
      </c>
      <c r="P153" s="2" t="s">
        <v>36</v>
      </c>
      <c r="Q153" s="87" t="s">
        <v>36</v>
      </c>
      <c r="R153" s="2">
        <v>54.3</v>
      </c>
      <c r="S153" s="87">
        <v>0.86</v>
      </c>
      <c r="T153" s="2">
        <v>31.2</v>
      </c>
      <c r="U153" s="88">
        <v>0.83</v>
      </c>
      <c r="V153" s="89">
        <v>35.799999999999997</v>
      </c>
      <c r="W153" s="90">
        <v>0.87123287671232874</v>
      </c>
      <c r="X153" s="79">
        <v>37.830500000000001</v>
      </c>
      <c r="Y153" s="90">
        <v>0.9123287671232877</v>
      </c>
      <c r="Z153" s="79">
        <f>VLOOKUP($B153,[1]Summary!$C$4:$S$301,17,0)</f>
        <v>36.689749999999997</v>
      </c>
      <c r="AA153" s="90">
        <f>VLOOKUP($B153,[1]Summary!$C$4:$S$301,14,0)/100</f>
        <v>1</v>
      </c>
    </row>
    <row r="154" spans="1:27">
      <c r="A154" s="91" t="s">
        <v>173</v>
      </c>
      <c r="B154" s="91" t="s">
        <v>411</v>
      </c>
      <c r="C154" s="4" t="s">
        <v>412</v>
      </c>
      <c r="D154" s="4" t="s">
        <v>413</v>
      </c>
      <c r="E154" s="4" t="s">
        <v>31</v>
      </c>
      <c r="F154" s="4" t="s">
        <v>32</v>
      </c>
      <c r="G154" s="5">
        <v>393634</v>
      </c>
      <c r="H154" s="5">
        <v>405382</v>
      </c>
      <c r="I154" s="1">
        <v>53.545037000000001</v>
      </c>
      <c r="J154" s="1">
        <v>-2.0975408999999998</v>
      </c>
      <c r="K154" s="5" t="s">
        <v>33</v>
      </c>
      <c r="L154" s="24">
        <v>1.7</v>
      </c>
      <c r="M154" s="140" t="s">
        <v>34</v>
      </c>
      <c r="N154" s="4" t="s">
        <v>41</v>
      </c>
      <c r="O154" s="23" t="s">
        <v>110</v>
      </c>
      <c r="P154" s="2" t="s">
        <v>36</v>
      </c>
      <c r="Q154" s="87" t="s">
        <v>36</v>
      </c>
      <c r="R154" s="2">
        <v>50.4</v>
      </c>
      <c r="S154" s="87">
        <v>1</v>
      </c>
      <c r="T154" s="2">
        <v>33.9</v>
      </c>
      <c r="U154" s="88">
        <v>1</v>
      </c>
      <c r="V154" s="89">
        <v>38.6</v>
      </c>
      <c r="W154" s="90">
        <v>0.78356164383561644</v>
      </c>
      <c r="X154" s="79">
        <v>37.293999999999997</v>
      </c>
      <c r="Y154" s="90">
        <v>0.75342465753424659</v>
      </c>
      <c r="Z154" s="79">
        <f>VLOOKUP($B154,[1]Summary!$C$4:$S$301,17,0)</f>
        <v>36.731555555555559</v>
      </c>
      <c r="AA154" s="90">
        <f>VLOOKUP($B154,[1]Summary!$C$4:$S$301,14,0)/100</f>
        <v>0.75</v>
      </c>
    </row>
    <row r="155" spans="1:27">
      <c r="A155" s="91" t="s">
        <v>46</v>
      </c>
      <c r="B155" s="91" t="s">
        <v>414</v>
      </c>
      <c r="C155" s="4" t="s">
        <v>415</v>
      </c>
      <c r="D155" s="4" t="s">
        <v>49</v>
      </c>
      <c r="E155" s="4" t="s">
        <v>31</v>
      </c>
      <c r="F155" s="4" t="s">
        <v>32</v>
      </c>
      <c r="G155" s="5">
        <v>382286</v>
      </c>
      <c r="H155" s="5">
        <v>389493</v>
      </c>
      <c r="I155" s="1">
        <v>53.401958999999998</v>
      </c>
      <c r="J155" s="1">
        <v>-2.2678916</v>
      </c>
      <c r="K155" s="5" t="s">
        <v>33</v>
      </c>
      <c r="L155" s="24" t="s">
        <v>330</v>
      </c>
      <c r="M155" s="140" t="s">
        <v>34</v>
      </c>
      <c r="N155" s="4" t="s">
        <v>41</v>
      </c>
      <c r="O155" s="23">
        <v>2.0499999999999998</v>
      </c>
      <c r="P155" s="2" t="s">
        <v>36</v>
      </c>
      <c r="Q155" s="87" t="s">
        <v>36</v>
      </c>
      <c r="R155" s="2">
        <v>53.2</v>
      </c>
      <c r="S155" s="87">
        <v>1</v>
      </c>
      <c r="T155" s="2">
        <v>35.5</v>
      </c>
      <c r="U155" s="88">
        <v>1</v>
      </c>
      <c r="V155" s="89">
        <v>32.299999999999997</v>
      </c>
      <c r="W155" s="90">
        <v>0.71232876712328763</v>
      </c>
      <c r="X155" s="79">
        <v>37.518749999999997</v>
      </c>
      <c r="Y155" s="90">
        <v>0.99726027397260286</v>
      </c>
      <c r="Z155" s="79">
        <f>VLOOKUP($B155,[1]Summary!$C$4:$S$301,17,0)</f>
        <v>36.870545454545457</v>
      </c>
      <c r="AA155" s="90">
        <f>VLOOKUP($B155,[1]Summary!$C$4:$S$301,14,0)/100</f>
        <v>0.91666666666666652</v>
      </c>
    </row>
    <row r="156" spans="1:27">
      <c r="A156" s="91" t="s">
        <v>37</v>
      </c>
      <c r="B156" s="91" t="s">
        <v>416</v>
      </c>
      <c r="C156" s="4" t="s">
        <v>39</v>
      </c>
      <c r="D156" s="4" t="s">
        <v>417</v>
      </c>
      <c r="E156" s="4" t="s">
        <v>31</v>
      </c>
      <c r="F156" s="4" t="s">
        <v>32</v>
      </c>
      <c r="G156" s="5">
        <v>393157.49250699999</v>
      </c>
      <c r="H156" s="5">
        <v>398541.44412</v>
      </c>
      <c r="I156" s="1">
        <v>53.483542</v>
      </c>
      <c r="J156" s="1">
        <v>-2.1045874000000002</v>
      </c>
      <c r="K156" s="5" t="s">
        <v>33</v>
      </c>
      <c r="L156" s="24">
        <v>3.2</v>
      </c>
      <c r="M156" s="140" t="s">
        <v>34</v>
      </c>
      <c r="N156" s="4" t="s">
        <v>41</v>
      </c>
      <c r="O156" s="23">
        <v>2.2999999999999998</v>
      </c>
      <c r="P156" s="2" t="s">
        <v>36</v>
      </c>
      <c r="Q156" s="87" t="s">
        <v>36</v>
      </c>
      <c r="R156" s="2" t="s">
        <v>36</v>
      </c>
      <c r="S156" s="87" t="s">
        <v>36</v>
      </c>
      <c r="T156" s="2" t="s">
        <v>36</v>
      </c>
      <c r="U156" s="88" t="s">
        <v>36</v>
      </c>
      <c r="V156" s="89" t="s">
        <v>36</v>
      </c>
      <c r="W156" s="90" t="s">
        <v>36</v>
      </c>
      <c r="X156" s="79">
        <v>38.376666666666672</v>
      </c>
      <c r="Y156" s="90">
        <v>0.99726027397260286</v>
      </c>
      <c r="Z156" s="79">
        <f>VLOOKUP($B156,[1]Summary!$C$4:$S$301,17,0)</f>
        <v>36.904033333333338</v>
      </c>
      <c r="AA156" s="90">
        <f>VLOOKUP($B156,[1]Summary!$C$4:$S$301,14,0)/100</f>
        <v>0.83333333333333348</v>
      </c>
    </row>
    <row r="157" spans="1:27">
      <c r="A157" s="91" t="s">
        <v>46</v>
      </c>
      <c r="B157" s="91" t="s">
        <v>418</v>
      </c>
      <c r="C157" s="4" t="s">
        <v>419</v>
      </c>
      <c r="D157" s="4" t="s">
        <v>420</v>
      </c>
      <c r="E157" s="4" t="s">
        <v>31</v>
      </c>
      <c r="F157" s="4" t="s">
        <v>32</v>
      </c>
      <c r="G157" s="5">
        <v>384490</v>
      </c>
      <c r="H157" s="5">
        <v>398812</v>
      </c>
      <c r="I157" s="1">
        <v>53.485792000000004</v>
      </c>
      <c r="J157" s="1">
        <v>-2.2352055000000002</v>
      </c>
      <c r="K157" s="5" t="s">
        <v>33</v>
      </c>
      <c r="L157" s="24">
        <v>1.2</v>
      </c>
      <c r="M157" s="140" t="s">
        <v>34</v>
      </c>
      <c r="N157" s="4" t="s">
        <v>41</v>
      </c>
      <c r="O157" s="23">
        <v>2.16</v>
      </c>
      <c r="P157" s="2" t="s">
        <v>36</v>
      </c>
      <c r="Q157" s="87" t="s">
        <v>36</v>
      </c>
      <c r="R157" s="2">
        <v>57.1</v>
      </c>
      <c r="S157" s="87">
        <v>1</v>
      </c>
      <c r="T157" s="2">
        <v>32.9</v>
      </c>
      <c r="U157" s="88">
        <v>0.75</v>
      </c>
      <c r="V157" s="89">
        <v>37.200000000000003</v>
      </c>
      <c r="W157" s="90">
        <v>0.95616438356164379</v>
      </c>
      <c r="X157" s="79">
        <v>40.56616666666666</v>
      </c>
      <c r="Y157" s="90">
        <v>0.99726027397260286</v>
      </c>
      <c r="Z157" s="79">
        <f>VLOOKUP($B157,[1]Summary!$C$4:$S$301,17,0)</f>
        <v>36.933416666666666</v>
      </c>
      <c r="AA157" s="90">
        <f>VLOOKUP($B157,[1]Summary!$C$4:$S$301,14,0)/100</f>
        <v>1</v>
      </c>
    </row>
    <row r="158" spans="1:27">
      <c r="A158" s="91" t="s">
        <v>46</v>
      </c>
      <c r="B158" s="91" t="s">
        <v>421</v>
      </c>
      <c r="C158" s="4" t="s">
        <v>39</v>
      </c>
      <c r="D158" s="4" t="s">
        <v>422</v>
      </c>
      <c r="E158" s="4" t="s">
        <v>31</v>
      </c>
      <c r="F158" s="4" t="s">
        <v>32</v>
      </c>
      <c r="G158" s="5">
        <v>384342.5845</v>
      </c>
      <c r="H158" s="5">
        <v>398508.60519999999</v>
      </c>
      <c r="I158" s="1">
        <v>53.483055</v>
      </c>
      <c r="J158" s="1">
        <v>-2.2374206000000001</v>
      </c>
      <c r="K158" s="5" t="s">
        <v>33</v>
      </c>
      <c r="L158" s="24">
        <v>4.5</v>
      </c>
      <c r="M158" s="140" t="s">
        <v>34</v>
      </c>
      <c r="N158" s="4" t="s">
        <v>41</v>
      </c>
      <c r="O158" s="23">
        <v>2.8</v>
      </c>
      <c r="P158" s="2" t="s">
        <v>36</v>
      </c>
      <c r="Q158" s="87" t="s">
        <v>36</v>
      </c>
      <c r="R158" s="2" t="s">
        <v>36</v>
      </c>
      <c r="S158" s="87" t="s">
        <v>36</v>
      </c>
      <c r="T158" s="2" t="s">
        <v>36</v>
      </c>
      <c r="U158" s="88" t="s">
        <v>36</v>
      </c>
      <c r="V158" s="89" t="s">
        <v>36</v>
      </c>
      <c r="W158" s="90" t="s">
        <v>36</v>
      </c>
      <c r="X158" s="79">
        <v>37.072545454545455</v>
      </c>
      <c r="Y158" s="90">
        <v>0.9068493150684932</v>
      </c>
      <c r="Z158" s="79">
        <f>VLOOKUP($B158,[1]Summary!$C$4:$S$301,17,0)</f>
        <v>37.117599999999996</v>
      </c>
      <c r="AA158" s="90">
        <f>VLOOKUP($B158,[1]Summary!$C$4:$S$301,14,0)/100</f>
        <v>0.83333333333333348</v>
      </c>
    </row>
    <row r="159" spans="1:27">
      <c r="A159" s="91" t="s">
        <v>46</v>
      </c>
      <c r="B159" s="91" t="s">
        <v>423</v>
      </c>
      <c r="C159" s="4" t="s">
        <v>39</v>
      </c>
      <c r="D159" s="4" t="s">
        <v>424</v>
      </c>
      <c r="E159" s="4" t="s">
        <v>31</v>
      </c>
      <c r="F159" s="4" t="s">
        <v>32</v>
      </c>
      <c r="G159" s="5">
        <v>384961.42080000002</v>
      </c>
      <c r="H159" s="5">
        <v>397301.6728</v>
      </c>
      <c r="I159" s="1">
        <v>53.472223999999997</v>
      </c>
      <c r="J159" s="1">
        <v>-2.2280346</v>
      </c>
      <c r="K159" s="5" t="s">
        <v>33</v>
      </c>
      <c r="L159" s="24">
        <v>1.5</v>
      </c>
      <c r="M159" s="140" t="s">
        <v>34</v>
      </c>
      <c r="N159" s="4" t="s">
        <v>41</v>
      </c>
      <c r="O159" s="23">
        <v>2.5</v>
      </c>
      <c r="P159" s="2" t="s">
        <v>36</v>
      </c>
      <c r="Q159" s="87" t="s">
        <v>36</v>
      </c>
      <c r="R159" s="2" t="s">
        <v>36</v>
      </c>
      <c r="S159" s="87" t="s">
        <v>36</v>
      </c>
      <c r="T159" s="2" t="s">
        <v>36</v>
      </c>
      <c r="U159" s="88" t="s">
        <v>36</v>
      </c>
      <c r="V159" s="89" t="s">
        <v>36</v>
      </c>
      <c r="W159" s="90" t="s">
        <v>36</v>
      </c>
      <c r="X159" s="79">
        <v>38.598999999999997</v>
      </c>
      <c r="Y159" s="90">
        <v>0.82739726027397265</v>
      </c>
      <c r="Z159" s="79">
        <f>VLOOKUP($B159,[1]Summary!$C$4:$S$301,17,0)</f>
        <v>37.144181818181821</v>
      </c>
      <c r="AA159" s="90">
        <f>VLOOKUP($B159,[1]Summary!$C$4:$S$301,14,0)/100</f>
        <v>0.91666666666666652</v>
      </c>
    </row>
    <row r="160" spans="1:27">
      <c r="A160" s="91" t="s">
        <v>46</v>
      </c>
      <c r="B160" s="91" t="s">
        <v>425</v>
      </c>
      <c r="C160" s="4" t="s">
        <v>39</v>
      </c>
      <c r="D160" s="4" t="s">
        <v>426</v>
      </c>
      <c r="E160" s="4" t="s">
        <v>31</v>
      </c>
      <c r="F160" s="4" t="s">
        <v>32</v>
      </c>
      <c r="G160" s="5">
        <v>384398.12650000001</v>
      </c>
      <c r="H160" s="5">
        <v>396973.62670000002</v>
      </c>
      <c r="I160" s="1">
        <v>53.469259000000001</v>
      </c>
      <c r="J160" s="1">
        <v>-2.2364999000000001</v>
      </c>
      <c r="K160" s="5" t="s">
        <v>33</v>
      </c>
      <c r="L160" s="24">
        <v>4</v>
      </c>
      <c r="M160" s="140" t="s">
        <v>34</v>
      </c>
      <c r="N160" s="4" t="s">
        <v>41</v>
      </c>
      <c r="O160" s="23">
        <v>2.5</v>
      </c>
      <c r="P160" s="2" t="s">
        <v>36</v>
      </c>
      <c r="Q160" s="87" t="s">
        <v>36</v>
      </c>
      <c r="R160" s="2" t="s">
        <v>36</v>
      </c>
      <c r="S160" s="87" t="s">
        <v>36</v>
      </c>
      <c r="T160" s="2" t="s">
        <v>36</v>
      </c>
      <c r="U160" s="88" t="s">
        <v>36</v>
      </c>
      <c r="V160" s="89" t="s">
        <v>36</v>
      </c>
      <c r="W160" s="90" t="s">
        <v>36</v>
      </c>
      <c r="X160" s="79">
        <v>38.620749999999994</v>
      </c>
      <c r="Y160" s="90">
        <v>0.99726027397260286</v>
      </c>
      <c r="Z160" s="79">
        <f>VLOOKUP($B160,[1]Summary!$C$4:$S$301,17,0)</f>
        <v>37.292944444444444</v>
      </c>
      <c r="AA160" s="90">
        <f>VLOOKUP($B160,[1]Summary!$C$4:$S$301,14,0)/100</f>
        <v>1</v>
      </c>
    </row>
    <row r="161" spans="1:27">
      <c r="A161" s="91" t="s">
        <v>46</v>
      </c>
      <c r="B161" s="91" t="s">
        <v>427</v>
      </c>
      <c r="C161" s="4" t="s">
        <v>428</v>
      </c>
      <c r="D161" s="4" t="s">
        <v>429</v>
      </c>
      <c r="E161" s="4" t="s">
        <v>31</v>
      </c>
      <c r="F161" s="4" t="s">
        <v>32</v>
      </c>
      <c r="G161" s="5">
        <v>384563</v>
      </c>
      <c r="H161" s="5">
        <v>397937</v>
      </c>
      <c r="I161" s="1">
        <v>53.477929000000003</v>
      </c>
      <c r="J161" s="1">
        <v>-2.2340621000000001</v>
      </c>
      <c r="K161" s="5" t="s">
        <v>33</v>
      </c>
      <c r="L161" s="24">
        <v>3.5</v>
      </c>
      <c r="M161" s="140" t="s">
        <v>34</v>
      </c>
      <c r="N161" s="4" t="s">
        <v>41</v>
      </c>
      <c r="O161" s="23">
        <v>2.35</v>
      </c>
      <c r="P161" s="2" t="s">
        <v>36</v>
      </c>
      <c r="Q161" s="87" t="s">
        <v>36</v>
      </c>
      <c r="R161" s="2">
        <v>56.1</v>
      </c>
      <c r="S161" s="87">
        <v>1</v>
      </c>
      <c r="T161" s="2">
        <v>32.6</v>
      </c>
      <c r="U161" s="88">
        <v>1</v>
      </c>
      <c r="V161" s="89">
        <v>35.700000000000003</v>
      </c>
      <c r="W161" s="90">
        <v>0.95616438356164379</v>
      </c>
      <c r="X161" s="79">
        <v>38.904818181818179</v>
      </c>
      <c r="Y161" s="90">
        <v>0.9123287671232877</v>
      </c>
      <c r="Z161" s="79">
        <f>VLOOKUP($B161,[1]Summary!$C$4:$S$301,17,0)</f>
        <v>37.381333333333338</v>
      </c>
      <c r="AA161" s="90">
        <f>VLOOKUP($B161,[1]Summary!$C$4:$S$301,14,0)/100</f>
        <v>1</v>
      </c>
    </row>
    <row r="162" spans="1:27">
      <c r="A162" s="91" t="s">
        <v>46</v>
      </c>
      <c r="B162" s="91" t="s">
        <v>430</v>
      </c>
      <c r="C162" s="4" t="s">
        <v>39</v>
      </c>
      <c r="D162" s="4" t="s">
        <v>355</v>
      </c>
      <c r="E162" s="4" t="s">
        <v>31</v>
      </c>
      <c r="F162" s="4" t="s">
        <v>32</v>
      </c>
      <c r="G162" s="5">
        <v>385936.93520000001</v>
      </c>
      <c r="H162" s="5">
        <v>397612.20390000002</v>
      </c>
      <c r="I162" s="1">
        <v>53.475045999999999</v>
      </c>
      <c r="J162" s="1">
        <v>-2.2133601000000001</v>
      </c>
      <c r="K162" s="5" t="s">
        <v>33</v>
      </c>
      <c r="L162" s="24">
        <v>3</v>
      </c>
      <c r="M162" s="140" t="s">
        <v>34</v>
      </c>
      <c r="N162" s="4" t="s">
        <v>41</v>
      </c>
      <c r="O162" s="23">
        <v>4</v>
      </c>
      <c r="P162" s="2" t="s">
        <v>36</v>
      </c>
      <c r="Q162" s="87" t="s">
        <v>36</v>
      </c>
      <c r="R162" s="2" t="s">
        <v>36</v>
      </c>
      <c r="S162" s="87" t="s">
        <v>36</v>
      </c>
      <c r="T162" s="2" t="s">
        <v>36</v>
      </c>
      <c r="U162" s="88" t="s">
        <v>36</v>
      </c>
      <c r="V162" s="89" t="s">
        <v>36</v>
      </c>
      <c r="W162" s="90" t="s">
        <v>36</v>
      </c>
      <c r="X162" s="79">
        <v>39.342850000000006</v>
      </c>
      <c r="Y162" s="90">
        <v>0.84383561643835625</v>
      </c>
      <c r="Z162" s="79">
        <f>VLOOKUP($B162,[1]Summary!$C$4:$S$301,17,0)</f>
        <v>37.411194444444448</v>
      </c>
      <c r="AA162" s="90">
        <f>VLOOKUP($B162,[1]Summary!$C$4:$S$301,14,0)/100</f>
        <v>1</v>
      </c>
    </row>
    <row r="163" spans="1:27">
      <c r="A163" s="91" t="s">
        <v>67</v>
      </c>
      <c r="B163" s="91" t="s">
        <v>431</v>
      </c>
      <c r="C163" s="4" t="s">
        <v>432</v>
      </c>
      <c r="D163" s="4" t="s">
        <v>249</v>
      </c>
      <c r="E163" s="4" t="s">
        <v>31</v>
      </c>
      <c r="F163" s="4" t="s">
        <v>32</v>
      </c>
      <c r="G163" s="5">
        <v>382321</v>
      </c>
      <c r="H163" s="5">
        <v>397758</v>
      </c>
      <c r="I163" s="1">
        <v>53.476249000000003</v>
      </c>
      <c r="J163" s="1">
        <v>-2.2678324000000001</v>
      </c>
      <c r="K163" s="5" t="s">
        <v>33</v>
      </c>
      <c r="L163" s="24">
        <v>2</v>
      </c>
      <c r="M163" s="140" t="s">
        <v>34</v>
      </c>
      <c r="N163" s="4" t="s">
        <v>41</v>
      </c>
      <c r="O163" s="23" t="s">
        <v>433</v>
      </c>
      <c r="P163" s="2">
        <v>55.7</v>
      </c>
      <c r="Q163" s="87">
        <v>0.57999999999999996</v>
      </c>
      <c r="R163" s="2" t="s">
        <v>36</v>
      </c>
      <c r="S163" s="87" t="s">
        <v>36</v>
      </c>
      <c r="T163" s="2">
        <v>31</v>
      </c>
      <c r="U163" s="88">
        <v>0.75</v>
      </c>
      <c r="V163" s="89">
        <v>42.7</v>
      </c>
      <c r="W163" s="90">
        <v>0.95342465753424643</v>
      </c>
      <c r="X163" s="79">
        <v>40.587916666666658</v>
      </c>
      <c r="Y163" s="90">
        <v>0.99726027397260286</v>
      </c>
      <c r="Z163" s="79">
        <f>VLOOKUP($B163,[1]Summary!$C$4:$S$301,17,0)</f>
        <v>37.486878787878794</v>
      </c>
      <c r="AA163" s="90">
        <f>VLOOKUP($B163,[1]Summary!$C$4:$S$301,14,0)/100</f>
        <v>0.91666666666666652</v>
      </c>
    </row>
    <row r="164" spans="1:27">
      <c r="A164" s="91" t="s">
        <v>46</v>
      </c>
      <c r="B164" s="91" t="s">
        <v>434</v>
      </c>
      <c r="C164" s="4" t="s">
        <v>39</v>
      </c>
      <c r="D164" s="4" t="s">
        <v>399</v>
      </c>
      <c r="E164" s="4" t="s">
        <v>31</v>
      </c>
      <c r="F164" s="4" t="s">
        <v>32</v>
      </c>
      <c r="G164" s="5">
        <v>382327.79989999998</v>
      </c>
      <c r="H164" s="5">
        <v>389160.05330000003</v>
      </c>
      <c r="I164" s="1">
        <v>53.398966999999999</v>
      </c>
      <c r="J164" s="1">
        <v>-2.2672561999999998</v>
      </c>
      <c r="K164" s="5" t="s">
        <v>33</v>
      </c>
      <c r="L164" s="24">
        <v>2.5</v>
      </c>
      <c r="M164" s="140" t="s">
        <v>34</v>
      </c>
      <c r="N164" s="4" t="s">
        <v>41</v>
      </c>
      <c r="O164" s="23">
        <v>2.2999999999999998</v>
      </c>
      <c r="P164" s="2" t="s">
        <v>36</v>
      </c>
      <c r="Q164" s="87" t="s">
        <v>36</v>
      </c>
      <c r="R164" s="2" t="s">
        <v>36</v>
      </c>
      <c r="S164" s="87" t="s">
        <v>36</v>
      </c>
      <c r="T164" s="2" t="s">
        <v>36</v>
      </c>
      <c r="U164" s="88" t="s">
        <v>36</v>
      </c>
      <c r="V164" s="89" t="s">
        <v>36</v>
      </c>
      <c r="W164" s="90" t="s">
        <v>36</v>
      </c>
      <c r="X164" s="79">
        <v>38.876916666666666</v>
      </c>
      <c r="Y164" s="90">
        <v>0.99726027397260286</v>
      </c>
      <c r="Z164" s="79">
        <f>VLOOKUP($B164,[1]Summary!$C$4:$S$301,17,0)</f>
        <v>37.503818181818183</v>
      </c>
      <c r="AA164" s="90">
        <f>VLOOKUP($B164,[1]Summary!$C$4:$S$301,14,0)/100</f>
        <v>0.91666666666666652</v>
      </c>
    </row>
    <row r="165" spans="1:27">
      <c r="A165" s="91" t="s">
        <v>173</v>
      </c>
      <c r="B165" s="91" t="s">
        <v>435</v>
      </c>
      <c r="C165" s="4" t="s">
        <v>436</v>
      </c>
      <c r="D165" s="4" t="s">
        <v>245</v>
      </c>
      <c r="E165" s="4" t="s">
        <v>31</v>
      </c>
      <c r="F165" s="4" t="s">
        <v>32</v>
      </c>
      <c r="G165" s="5">
        <v>390644</v>
      </c>
      <c r="H165" s="5">
        <v>402798</v>
      </c>
      <c r="I165" s="1">
        <v>53.521766</v>
      </c>
      <c r="J165" s="1">
        <v>-2.142585</v>
      </c>
      <c r="K165" s="5" t="s">
        <v>33</v>
      </c>
      <c r="L165" s="24">
        <v>2.7</v>
      </c>
      <c r="M165" s="140" t="s">
        <v>34</v>
      </c>
      <c r="N165" s="4" t="s">
        <v>41</v>
      </c>
      <c r="O165" s="23" t="s">
        <v>110</v>
      </c>
      <c r="P165" s="2" t="s">
        <v>36</v>
      </c>
      <c r="Q165" s="87" t="s">
        <v>36</v>
      </c>
      <c r="R165" s="2" t="s">
        <v>36</v>
      </c>
      <c r="S165" s="87" t="s">
        <v>36</v>
      </c>
      <c r="T165" s="2">
        <v>35.6</v>
      </c>
      <c r="U165" s="88">
        <v>0.92</v>
      </c>
      <c r="V165" s="89">
        <v>36.9</v>
      </c>
      <c r="W165" s="90">
        <v>0.95890410958904093</v>
      </c>
      <c r="X165" s="79">
        <v>38.917999999999999</v>
      </c>
      <c r="Y165" s="90">
        <v>0.90410958904109573</v>
      </c>
      <c r="Z165" s="79">
        <f>VLOOKUP($B165,[1]Summary!$C$4:$S$301,17,0)</f>
        <v>37.571575757575758</v>
      </c>
      <c r="AA165" s="90">
        <f>VLOOKUP($B165,[1]Summary!$C$4:$S$301,14,0)/100</f>
        <v>0.91666666666666652</v>
      </c>
    </row>
    <row r="166" spans="1:27">
      <c r="A166" s="91" t="s">
        <v>46</v>
      </c>
      <c r="B166" s="91" t="s">
        <v>437</v>
      </c>
      <c r="C166" s="4" t="s">
        <v>39</v>
      </c>
      <c r="D166" s="4" t="s">
        <v>358</v>
      </c>
      <c r="E166" s="4" t="s">
        <v>31</v>
      </c>
      <c r="F166" s="4" t="s">
        <v>32</v>
      </c>
      <c r="G166" s="5">
        <v>384602.36489999999</v>
      </c>
      <c r="H166" s="5">
        <v>397839.69880000001</v>
      </c>
      <c r="I166" s="1">
        <v>53.477049000000001</v>
      </c>
      <c r="J166" s="1">
        <v>-2.2334695999999998</v>
      </c>
      <c r="K166" s="5" t="s">
        <v>33</v>
      </c>
      <c r="L166" s="24">
        <v>2.5</v>
      </c>
      <c r="M166" s="140" t="s">
        <v>34</v>
      </c>
      <c r="N166" s="4" t="s">
        <v>41</v>
      </c>
      <c r="O166" s="23">
        <v>2.5</v>
      </c>
      <c r="P166" s="2" t="s">
        <v>36</v>
      </c>
      <c r="Q166" s="87" t="s">
        <v>36</v>
      </c>
      <c r="R166" s="2" t="s">
        <v>36</v>
      </c>
      <c r="S166" s="87" t="s">
        <v>36</v>
      </c>
      <c r="T166" s="2" t="s">
        <v>36</v>
      </c>
      <c r="U166" s="88" t="s">
        <v>36</v>
      </c>
      <c r="V166" s="89" t="s">
        <v>36</v>
      </c>
      <c r="W166" s="90" t="s">
        <v>36</v>
      </c>
      <c r="X166" s="79">
        <v>38.272750000000009</v>
      </c>
      <c r="Y166" s="90">
        <v>0.99726027397260286</v>
      </c>
      <c r="Z166" s="79">
        <f>VLOOKUP($B166,[1]Summary!$C$4:$S$301,17,0)</f>
        <v>37.625</v>
      </c>
      <c r="AA166" s="90">
        <f>VLOOKUP($B166,[1]Summary!$C$4:$S$301,14,0)/100</f>
        <v>1</v>
      </c>
    </row>
    <row r="167" spans="1:27">
      <c r="A167" s="91" t="s">
        <v>37</v>
      </c>
      <c r="B167" s="91" t="s">
        <v>438</v>
      </c>
      <c r="C167" s="4" t="s">
        <v>39</v>
      </c>
      <c r="D167" s="4" t="s">
        <v>106</v>
      </c>
      <c r="E167" s="4" t="s">
        <v>31</v>
      </c>
      <c r="F167" s="4" t="s">
        <v>32</v>
      </c>
      <c r="G167" s="5">
        <v>399288.84125</v>
      </c>
      <c r="H167" s="5">
        <v>395635.30427099997</v>
      </c>
      <c r="I167" s="1">
        <v>53.457467000000001</v>
      </c>
      <c r="J167" s="1">
        <v>-2.0121899999999999</v>
      </c>
      <c r="K167" s="5" t="s">
        <v>33</v>
      </c>
      <c r="L167" s="24">
        <v>1.6</v>
      </c>
      <c r="M167" s="140" t="s">
        <v>62</v>
      </c>
      <c r="N167" s="4" t="s">
        <v>41</v>
      </c>
      <c r="O167" s="23">
        <v>2.5</v>
      </c>
      <c r="P167" s="2" t="s">
        <v>36</v>
      </c>
      <c r="Q167" s="87" t="s">
        <v>36</v>
      </c>
      <c r="R167" s="2" t="s">
        <v>36</v>
      </c>
      <c r="S167" s="87" t="s">
        <v>36</v>
      </c>
      <c r="T167" s="2" t="s">
        <v>36</v>
      </c>
      <c r="U167" s="88" t="s">
        <v>36</v>
      </c>
      <c r="V167" s="89" t="s">
        <v>36</v>
      </c>
      <c r="W167" s="90" t="s">
        <v>36</v>
      </c>
      <c r="X167" s="79">
        <v>39.884666666666661</v>
      </c>
      <c r="Y167" s="90">
        <v>0.99726027397260286</v>
      </c>
      <c r="Z167" s="79">
        <f>VLOOKUP($B167,[1]Summary!$C$4:$S$301,17,0)</f>
        <v>37.720555555555556</v>
      </c>
      <c r="AA167" s="90">
        <f>VLOOKUP($B167,[1]Summary!$C$4:$S$301,14,0)/100</f>
        <v>1</v>
      </c>
    </row>
    <row r="168" spans="1:27">
      <c r="A168" s="91" t="s">
        <v>42</v>
      </c>
      <c r="B168" s="91" t="s">
        <v>439</v>
      </c>
      <c r="C168" s="4" t="s">
        <v>440</v>
      </c>
      <c r="D168" s="4" t="s">
        <v>45</v>
      </c>
      <c r="E168" s="4" t="s">
        <v>31</v>
      </c>
      <c r="F168" s="4" t="s">
        <v>32</v>
      </c>
      <c r="G168" s="5">
        <v>379209</v>
      </c>
      <c r="H168" s="5">
        <v>393467</v>
      </c>
      <c r="I168" s="1">
        <v>53.437565999999997</v>
      </c>
      <c r="J168" s="1">
        <v>-2.3144341000000002</v>
      </c>
      <c r="K168" s="5" t="s">
        <v>33</v>
      </c>
      <c r="L168" s="24">
        <v>1.7</v>
      </c>
      <c r="M168" s="140" t="s">
        <v>282</v>
      </c>
      <c r="N168" s="4" t="s">
        <v>41</v>
      </c>
      <c r="O168" s="23">
        <v>2</v>
      </c>
      <c r="P168" s="2">
        <v>47.4</v>
      </c>
      <c r="Q168" s="87">
        <v>1</v>
      </c>
      <c r="R168" s="2">
        <v>47.4</v>
      </c>
      <c r="S168" s="87">
        <v>1</v>
      </c>
      <c r="T168" s="2">
        <v>35.1</v>
      </c>
      <c r="U168" s="88">
        <v>1</v>
      </c>
      <c r="V168" s="89">
        <v>37.1</v>
      </c>
      <c r="W168" s="90">
        <v>0.95616438356164379</v>
      </c>
      <c r="X168" s="79">
        <v>40.643500000000003</v>
      </c>
      <c r="Y168" s="90">
        <v>0.99726027397260286</v>
      </c>
      <c r="Z168" s="79">
        <f>VLOOKUP($B168,[1]Summary!$C$4:$S$301,17,0)</f>
        <v>37.725333333333332</v>
      </c>
      <c r="AA168" s="90">
        <f>VLOOKUP($B168,[1]Summary!$C$4:$S$301,14,0)/100</f>
        <v>1</v>
      </c>
    </row>
    <row r="169" spans="1:27">
      <c r="A169" s="91" t="s">
        <v>46</v>
      </c>
      <c r="B169" s="91" t="s">
        <v>441</v>
      </c>
      <c r="C169" s="4" t="s">
        <v>442</v>
      </c>
      <c r="D169" s="4" t="s">
        <v>402</v>
      </c>
      <c r="E169" s="4" t="s">
        <v>31</v>
      </c>
      <c r="F169" s="4" t="s">
        <v>32</v>
      </c>
      <c r="G169" s="5">
        <v>382842</v>
      </c>
      <c r="H169" s="5">
        <v>397408</v>
      </c>
      <c r="I169" s="1">
        <v>53.473120000000002</v>
      </c>
      <c r="J169" s="1">
        <v>-2.2599635</v>
      </c>
      <c r="K169" s="5" t="s">
        <v>33</v>
      </c>
      <c r="L169" s="24">
        <v>0.5</v>
      </c>
      <c r="M169" s="140" t="s">
        <v>34</v>
      </c>
      <c r="N169" s="4" t="s">
        <v>41</v>
      </c>
      <c r="O169" s="23">
        <v>2</v>
      </c>
      <c r="P169" s="2">
        <v>49</v>
      </c>
      <c r="Q169" s="87">
        <v>0.75</v>
      </c>
      <c r="R169" s="2">
        <v>43.2</v>
      </c>
      <c r="S169" s="87">
        <v>0.92</v>
      </c>
      <c r="T169" s="2">
        <v>34.6</v>
      </c>
      <c r="U169" s="88">
        <v>0.67</v>
      </c>
      <c r="V169" s="89">
        <v>40.6</v>
      </c>
      <c r="W169" s="90">
        <v>0.95616438356164379</v>
      </c>
      <c r="X169" s="79">
        <v>41.491749999999996</v>
      </c>
      <c r="Y169" s="90">
        <v>0.99726027397260286</v>
      </c>
      <c r="Z169" s="79">
        <f>VLOOKUP($B169,[1]Summary!$C$4:$S$301,17,0)</f>
        <v>37.732500000000002</v>
      </c>
      <c r="AA169" s="90">
        <f>VLOOKUP($B169,[1]Summary!$C$4:$S$301,14,0)/100</f>
        <v>1</v>
      </c>
    </row>
    <row r="170" spans="1:27">
      <c r="A170" s="91" t="s">
        <v>67</v>
      </c>
      <c r="B170" s="91" t="s">
        <v>443</v>
      </c>
      <c r="C170" s="4" t="s">
        <v>39</v>
      </c>
      <c r="D170" s="4" t="s">
        <v>300</v>
      </c>
      <c r="E170" s="4" t="s">
        <v>31</v>
      </c>
      <c r="F170" s="4" t="s">
        <v>32</v>
      </c>
      <c r="G170" s="5">
        <v>382078.58470000001</v>
      </c>
      <c r="H170" s="5">
        <v>397829.42180000001</v>
      </c>
      <c r="I170" s="1">
        <v>53.476878999999997</v>
      </c>
      <c r="J170" s="1">
        <v>-2.2714976999999998</v>
      </c>
      <c r="K170" s="5" t="s">
        <v>33</v>
      </c>
      <c r="L170" s="24">
        <v>2.8</v>
      </c>
      <c r="M170" s="140" t="s">
        <v>34</v>
      </c>
      <c r="N170" s="4" t="s">
        <v>41</v>
      </c>
      <c r="O170" s="23">
        <v>2.35</v>
      </c>
      <c r="P170" s="2" t="s">
        <v>36</v>
      </c>
      <c r="Q170" s="87" t="s">
        <v>36</v>
      </c>
      <c r="R170" s="2" t="s">
        <v>36</v>
      </c>
      <c r="S170" s="87" t="s">
        <v>36</v>
      </c>
      <c r="T170" s="2" t="s">
        <v>36</v>
      </c>
      <c r="U170" s="88" t="s">
        <v>36</v>
      </c>
      <c r="V170" s="89" t="s">
        <v>36</v>
      </c>
      <c r="W170" s="90" t="s">
        <v>36</v>
      </c>
      <c r="X170" s="79">
        <v>38.96875</v>
      </c>
      <c r="Y170" s="90">
        <v>0.99726027397260286</v>
      </c>
      <c r="Z170" s="79">
        <f>VLOOKUP($B170,[1]Summary!$C$4:$S$301,17,0)</f>
        <v>37.894944444444448</v>
      </c>
      <c r="AA170" s="90">
        <f>VLOOKUP($B170,[1]Summary!$C$4:$S$301,14,0)/100</f>
        <v>1</v>
      </c>
    </row>
    <row r="171" spans="1:27">
      <c r="A171" s="91" t="s">
        <v>46</v>
      </c>
      <c r="B171" s="91" t="s">
        <v>444</v>
      </c>
      <c r="C171" s="4" t="s">
        <v>445</v>
      </c>
      <c r="D171" s="4" t="s">
        <v>388</v>
      </c>
      <c r="E171" s="4" t="s">
        <v>31</v>
      </c>
      <c r="F171" s="4" t="s">
        <v>32</v>
      </c>
      <c r="G171" s="5">
        <v>385589</v>
      </c>
      <c r="H171" s="5">
        <v>397657</v>
      </c>
      <c r="I171" s="1">
        <v>53.475441000000004</v>
      </c>
      <c r="J171" s="1">
        <v>-2.2185902</v>
      </c>
      <c r="K171" s="5" t="s">
        <v>33</v>
      </c>
      <c r="L171" s="24">
        <v>2.4</v>
      </c>
      <c r="M171" s="140" t="s">
        <v>34</v>
      </c>
      <c r="N171" s="4" t="s">
        <v>41</v>
      </c>
      <c r="O171" s="23">
        <v>2</v>
      </c>
      <c r="P171" s="2" t="s">
        <v>36</v>
      </c>
      <c r="Q171" s="87" t="s">
        <v>36</v>
      </c>
      <c r="R171" s="2" t="s">
        <v>36</v>
      </c>
      <c r="S171" s="87" t="s">
        <v>36</v>
      </c>
      <c r="T171" s="2">
        <v>36</v>
      </c>
      <c r="U171" s="88">
        <v>0.57999999999999996</v>
      </c>
      <c r="V171" s="89">
        <v>37.6</v>
      </c>
      <c r="W171" s="90">
        <v>0.86575342465753424</v>
      </c>
      <c r="X171" s="79">
        <v>43.247699999999995</v>
      </c>
      <c r="Y171" s="90">
        <v>0.81369863013698629</v>
      </c>
      <c r="Z171" s="79">
        <f>VLOOKUP($B171,[1]Summary!$C$4:$S$301,17,0)</f>
        <v>37.911666666666669</v>
      </c>
      <c r="AA171" s="90">
        <f>VLOOKUP($B171,[1]Summary!$C$4:$S$301,14,0)/100</f>
        <v>1</v>
      </c>
    </row>
    <row r="172" spans="1:27">
      <c r="A172" s="91" t="s">
        <v>46</v>
      </c>
      <c r="B172" s="91" t="s">
        <v>446</v>
      </c>
      <c r="C172" s="4" t="s">
        <v>39</v>
      </c>
      <c r="D172" s="4" t="s">
        <v>426</v>
      </c>
      <c r="E172" s="4" t="s">
        <v>31</v>
      </c>
      <c r="F172" s="4" t="s">
        <v>32</v>
      </c>
      <c r="G172" s="5">
        <v>384382.33399999997</v>
      </c>
      <c r="H172" s="5">
        <v>397006.23</v>
      </c>
      <c r="I172" s="1">
        <v>53.469555</v>
      </c>
      <c r="J172" s="1">
        <v>-2.2367425999999999</v>
      </c>
      <c r="K172" s="5" t="s">
        <v>33</v>
      </c>
      <c r="L172" s="24">
        <v>4</v>
      </c>
      <c r="M172" s="140" t="s">
        <v>34</v>
      </c>
      <c r="N172" s="4" t="s">
        <v>41</v>
      </c>
      <c r="O172" s="23">
        <v>2.5</v>
      </c>
      <c r="P172" s="2" t="s">
        <v>36</v>
      </c>
      <c r="Q172" s="87" t="s">
        <v>36</v>
      </c>
      <c r="R172" s="2" t="s">
        <v>36</v>
      </c>
      <c r="S172" s="87" t="s">
        <v>36</v>
      </c>
      <c r="T172" s="2" t="s">
        <v>36</v>
      </c>
      <c r="U172" s="88" t="s">
        <v>36</v>
      </c>
      <c r="V172" s="89" t="s">
        <v>36</v>
      </c>
      <c r="W172" s="90" t="s">
        <v>36</v>
      </c>
      <c r="X172" s="79">
        <v>39.385625000000005</v>
      </c>
      <c r="Y172" s="90">
        <v>0.99726027397260286</v>
      </c>
      <c r="Z172" s="79">
        <f>VLOOKUP($B172,[1]Summary!$C$4:$S$301,17,0)</f>
        <v>37.949888888888886</v>
      </c>
      <c r="AA172" s="90">
        <f>VLOOKUP($B172,[1]Summary!$C$4:$S$301,14,0)/100</f>
        <v>1</v>
      </c>
    </row>
    <row r="173" spans="1:27">
      <c r="A173" s="91" t="s">
        <v>53</v>
      </c>
      <c r="B173" s="91" t="s">
        <v>447</v>
      </c>
      <c r="C173" s="4" t="s">
        <v>39</v>
      </c>
      <c r="D173" s="4" t="s">
        <v>448</v>
      </c>
      <c r="E173" s="4" t="s">
        <v>31</v>
      </c>
      <c r="F173" s="4" t="s">
        <v>32</v>
      </c>
      <c r="G173" s="5">
        <v>381981.52380000002</v>
      </c>
      <c r="H173" s="5">
        <v>410620.6103</v>
      </c>
      <c r="I173" s="1">
        <v>53.591844000000002</v>
      </c>
      <c r="J173" s="1">
        <v>-2.2737001999999999</v>
      </c>
      <c r="K173" s="5" t="s">
        <v>33</v>
      </c>
      <c r="L173" s="24">
        <v>1.1000000000000001</v>
      </c>
      <c r="M173" s="140" t="s">
        <v>34</v>
      </c>
      <c r="N173" s="4" t="s">
        <v>41</v>
      </c>
      <c r="O173" s="23">
        <v>2.4</v>
      </c>
      <c r="P173" s="2" t="s">
        <v>36</v>
      </c>
      <c r="Q173" s="87" t="s">
        <v>36</v>
      </c>
      <c r="R173" s="2" t="s">
        <v>36</v>
      </c>
      <c r="S173" s="87" t="s">
        <v>36</v>
      </c>
      <c r="T173" s="2" t="s">
        <v>36</v>
      </c>
      <c r="U173" s="88" t="s">
        <v>36</v>
      </c>
      <c r="V173" s="89" t="s">
        <v>36</v>
      </c>
      <c r="W173" s="90" t="s">
        <v>36</v>
      </c>
      <c r="X173" s="79">
        <v>39.989791666666662</v>
      </c>
      <c r="Y173" s="90">
        <v>0.99726027397260286</v>
      </c>
      <c r="Z173" s="79">
        <f>VLOOKUP($B173,[1]Summary!$C$4:$S$301,17,0)</f>
        <v>37.964222222222226</v>
      </c>
      <c r="AA173" s="90">
        <f>VLOOKUP($B173,[1]Summary!$C$4:$S$301,14,0)/100</f>
        <v>1</v>
      </c>
    </row>
    <row r="174" spans="1:27">
      <c r="A174" s="91" t="s">
        <v>67</v>
      </c>
      <c r="B174" s="91" t="s">
        <v>449</v>
      </c>
      <c r="C174" s="4" t="s">
        <v>450</v>
      </c>
      <c r="D174" s="4" t="s">
        <v>307</v>
      </c>
      <c r="E174" s="4" t="s">
        <v>31</v>
      </c>
      <c r="F174" s="4" t="s">
        <v>32</v>
      </c>
      <c r="G174" s="5">
        <v>383179</v>
      </c>
      <c r="H174" s="5">
        <v>398858</v>
      </c>
      <c r="I174" s="1">
        <v>53.486164000000002</v>
      </c>
      <c r="J174" s="1">
        <v>-2.2549646999999999</v>
      </c>
      <c r="K174" s="5" t="s">
        <v>33</v>
      </c>
      <c r="L174" s="24">
        <v>1.9</v>
      </c>
      <c r="M174" s="140" t="s">
        <v>34</v>
      </c>
      <c r="N174" s="4" t="s">
        <v>41</v>
      </c>
      <c r="O174" s="23">
        <v>2.2599999999999998</v>
      </c>
      <c r="P174" s="2" t="s">
        <v>36</v>
      </c>
      <c r="Q174" s="87" t="s">
        <v>36</v>
      </c>
      <c r="R174" s="2">
        <v>55.2</v>
      </c>
      <c r="S174" s="87">
        <v>0.86</v>
      </c>
      <c r="T174" s="2">
        <v>32.299999999999997</v>
      </c>
      <c r="U174" s="88">
        <v>0.67</v>
      </c>
      <c r="V174" s="89">
        <v>38.9</v>
      </c>
      <c r="W174" s="90">
        <v>0.59452054794520548</v>
      </c>
      <c r="X174" s="79">
        <v>39.294999999999995</v>
      </c>
      <c r="Y174" s="90">
        <v>0.99726027397260286</v>
      </c>
      <c r="Z174" s="79">
        <f>VLOOKUP($B174,[1]Summary!$C$4:$S$301,17,0)</f>
        <v>38.115200000000009</v>
      </c>
      <c r="AA174" s="90">
        <f>VLOOKUP($B174,[1]Summary!$C$4:$S$301,14,0)/100</f>
        <v>0.83333333333333348</v>
      </c>
    </row>
    <row r="175" spans="1:27">
      <c r="A175" s="91" t="s">
        <v>46</v>
      </c>
      <c r="B175" s="91" t="s">
        <v>451</v>
      </c>
      <c r="C175" s="4" t="s">
        <v>452</v>
      </c>
      <c r="D175" s="4" t="s">
        <v>453</v>
      </c>
      <c r="E175" s="4" t="s">
        <v>31</v>
      </c>
      <c r="F175" s="4" t="s">
        <v>32</v>
      </c>
      <c r="G175" s="5">
        <v>383759</v>
      </c>
      <c r="H175" s="5">
        <v>398208</v>
      </c>
      <c r="I175" s="1">
        <v>53.480339999999998</v>
      </c>
      <c r="J175" s="1">
        <v>-2.2461902</v>
      </c>
      <c r="K175" s="5" t="s">
        <v>33</v>
      </c>
      <c r="L175" s="24">
        <v>0.8</v>
      </c>
      <c r="M175" s="140" t="s">
        <v>454</v>
      </c>
      <c r="N175" s="4" t="s">
        <v>41</v>
      </c>
      <c r="O175" s="23">
        <v>2.2000000000000002</v>
      </c>
      <c r="P175" s="2" t="s">
        <v>36</v>
      </c>
      <c r="Q175" s="87" t="s">
        <v>36</v>
      </c>
      <c r="R175" s="2">
        <v>60.2</v>
      </c>
      <c r="S175" s="87">
        <v>0.86</v>
      </c>
      <c r="T175" s="2">
        <v>37.5</v>
      </c>
      <c r="U175" s="88">
        <v>1</v>
      </c>
      <c r="V175" s="89">
        <v>39.5</v>
      </c>
      <c r="W175" s="90">
        <v>0.86027397260273974</v>
      </c>
      <c r="X175" s="79">
        <v>44.667249999999996</v>
      </c>
      <c r="Y175" s="90">
        <v>0.99726027397260286</v>
      </c>
      <c r="Z175" s="79">
        <f>VLOOKUP($B175,[1]Summary!$C$4:$S$301,17,0)</f>
        <v>38.212666666666671</v>
      </c>
      <c r="AA175" s="90">
        <f>VLOOKUP($B175,[1]Summary!$C$4:$S$301,14,0)/100</f>
        <v>1</v>
      </c>
    </row>
    <row r="176" spans="1:27">
      <c r="A176" s="91" t="s">
        <v>114</v>
      </c>
      <c r="B176" s="91" t="s">
        <v>455</v>
      </c>
      <c r="C176" s="4" t="s">
        <v>39</v>
      </c>
      <c r="D176" s="4" t="s">
        <v>456</v>
      </c>
      <c r="E176" s="4" t="s">
        <v>31</v>
      </c>
      <c r="F176" s="4" t="s">
        <v>32</v>
      </c>
      <c r="G176" s="5">
        <v>389007.65019999997</v>
      </c>
      <c r="H176" s="5">
        <v>412159.15529999998</v>
      </c>
      <c r="I176" s="1">
        <v>53.605873000000003</v>
      </c>
      <c r="J176" s="1">
        <v>-2.1676082999999999</v>
      </c>
      <c r="K176" s="5" t="s">
        <v>33</v>
      </c>
      <c r="L176" s="24">
        <v>1.9</v>
      </c>
      <c r="M176" s="140" t="s">
        <v>34</v>
      </c>
      <c r="N176" s="4" t="s">
        <v>41</v>
      </c>
      <c r="O176" s="23">
        <v>2.5</v>
      </c>
      <c r="P176" s="2" t="s">
        <v>36</v>
      </c>
      <c r="Q176" s="87" t="s">
        <v>36</v>
      </c>
      <c r="R176" s="2" t="s">
        <v>36</v>
      </c>
      <c r="S176" s="87" t="s">
        <v>36</v>
      </c>
      <c r="T176" s="2" t="s">
        <v>36</v>
      </c>
      <c r="U176" s="88" t="s">
        <v>36</v>
      </c>
      <c r="V176" s="89" t="s">
        <v>36</v>
      </c>
      <c r="W176" s="90" t="s">
        <v>36</v>
      </c>
      <c r="X176" s="79">
        <v>38.993136363636367</v>
      </c>
      <c r="Y176" s="90">
        <v>0.9068493150684932</v>
      </c>
      <c r="Z176" s="79">
        <f>VLOOKUP($B176,[1]Summary!$C$4:$S$301,17,0)</f>
        <v>38.215055555555551</v>
      </c>
      <c r="AA176" s="90">
        <f>VLOOKUP($B176,[1]Summary!$C$4:$S$301,14,0)/100</f>
        <v>1</v>
      </c>
    </row>
    <row r="177" spans="1:27">
      <c r="A177" s="91" t="s">
        <v>46</v>
      </c>
      <c r="B177" s="91" t="s">
        <v>457</v>
      </c>
      <c r="C177" s="4" t="s">
        <v>39</v>
      </c>
      <c r="D177" s="4" t="s">
        <v>458</v>
      </c>
      <c r="E177" s="4" t="s">
        <v>31</v>
      </c>
      <c r="F177" s="4" t="s">
        <v>32</v>
      </c>
      <c r="G177" s="5">
        <v>384527.26949500002</v>
      </c>
      <c r="H177" s="5">
        <v>398798.25336600002</v>
      </c>
      <c r="I177" s="1">
        <v>53.485666999999999</v>
      </c>
      <c r="J177" s="1">
        <v>-2.2346471999999999</v>
      </c>
      <c r="K177" s="5" t="s">
        <v>33</v>
      </c>
      <c r="L177" s="24">
        <v>1</v>
      </c>
      <c r="M177" s="140" t="s">
        <v>34</v>
      </c>
      <c r="N177" s="4" t="s">
        <v>41</v>
      </c>
      <c r="O177" s="23">
        <v>2.4</v>
      </c>
      <c r="P177" s="2" t="s">
        <v>36</v>
      </c>
      <c r="Q177" s="87" t="s">
        <v>36</v>
      </c>
      <c r="R177" s="2" t="s">
        <v>36</v>
      </c>
      <c r="S177" s="87" t="s">
        <v>36</v>
      </c>
      <c r="T177" s="2" t="s">
        <v>36</v>
      </c>
      <c r="U177" s="88" t="s">
        <v>36</v>
      </c>
      <c r="V177" s="89" t="s">
        <v>36</v>
      </c>
      <c r="W177" s="90" t="s">
        <v>36</v>
      </c>
      <c r="X177" s="79">
        <v>39.128250000000001</v>
      </c>
      <c r="Y177" s="90">
        <v>0.99726027397260286</v>
      </c>
      <c r="Z177" s="79">
        <f>VLOOKUP($B177,[1]Summary!$C$4:$S$301,17,0)</f>
        <v>38.250888888888895</v>
      </c>
      <c r="AA177" s="90">
        <f>VLOOKUP($B177,[1]Summary!$C$4:$S$301,14,0)/100</f>
        <v>1</v>
      </c>
    </row>
    <row r="178" spans="1:27">
      <c r="A178" s="91" t="s">
        <v>70</v>
      </c>
      <c r="B178" s="91" t="s">
        <v>459</v>
      </c>
      <c r="C178" s="4" t="s">
        <v>460</v>
      </c>
      <c r="D178" s="4" t="s">
        <v>461</v>
      </c>
      <c r="E178" s="4" t="s">
        <v>31</v>
      </c>
      <c r="F178" s="4" t="s">
        <v>32</v>
      </c>
      <c r="G178" s="5">
        <v>374345</v>
      </c>
      <c r="H178" s="5">
        <v>405361</v>
      </c>
      <c r="I178" s="1">
        <v>53.544255999999997</v>
      </c>
      <c r="J178" s="1">
        <v>-2.3886270999999999</v>
      </c>
      <c r="K178" s="5" t="s">
        <v>33</v>
      </c>
      <c r="L178" s="24" t="s">
        <v>267</v>
      </c>
      <c r="M178" s="140" t="s">
        <v>34</v>
      </c>
      <c r="N178" s="4" t="s">
        <v>41</v>
      </c>
      <c r="O178" s="23">
        <v>2</v>
      </c>
      <c r="P178" s="2" t="s">
        <v>36</v>
      </c>
      <c r="Q178" s="87" t="s">
        <v>36</v>
      </c>
      <c r="R178" s="2" t="s">
        <v>36</v>
      </c>
      <c r="S178" s="87" t="s">
        <v>36</v>
      </c>
      <c r="T178" s="2">
        <v>39.9</v>
      </c>
      <c r="U178" s="88">
        <v>1</v>
      </c>
      <c r="V178" s="89">
        <v>46.5</v>
      </c>
      <c r="W178" s="90">
        <v>0.72876712328767124</v>
      </c>
      <c r="X178" s="79">
        <v>43.647899999999993</v>
      </c>
      <c r="Y178" s="90">
        <v>0.83287671232876714</v>
      </c>
      <c r="Z178" s="79">
        <f>VLOOKUP($B178,[1]Summary!$C$4:$S$301,17,0)</f>
        <v>38.287199999999999</v>
      </c>
      <c r="AA178" s="90">
        <f>VLOOKUP($B178,[1]Summary!$C$4:$S$301,14,0)/100</f>
        <v>0.83333333333333348</v>
      </c>
    </row>
    <row r="179" spans="1:27">
      <c r="A179" s="91" t="s">
        <v>46</v>
      </c>
      <c r="B179" s="91" t="s">
        <v>462</v>
      </c>
      <c r="C179" s="4" t="s">
        <v>463</v>
      </c>
      <c r="D179" s="4" t="s">
        <v>49</v>
      </c>
      <c r="E179" s="4" t="s">
        <v>31</v>
      </c>
      <c r="F179" s="4" t="s">
        <v>32</v>
      </c>
      <c r="G179" s="5">
        <v>382854</v>
      </c>
      <c r="H179" s="5">
        <v>391602</v>
      </c>
      <c r="I179" s="1">
        <v>53.420934000000003</v>
      </c>
      <c r="J179" s="1">
        <v>-2.2594642</v>
      </c>
      <c r="K179" s="5" t="s">
        <v>33</v>
      </c>
      <c r="L179" s="24">
        <v>2</v>
      </c>
      <c r="M179" s="140" t="s">
        <v>34</v>
      </c>
      <c r="N179" s="4" t="s">
        <v>41</v>
      </c>
      <c r="O179" s="23">
        <v>2.15</v>
      </c>
      <c r="P179" s="2">
        <v>49.6</v>
      </c>
      <c r="Q179" s="87">
        <v>1</v>
      </c>
      <c r="R179" s="2">
        <v>50.1</v>
      </c>
      <c r="S179" s="87">
        <v>1</v>
      </c>
      <c r="T179" s="2">
        <v>34</v>
      </c>
      <c r="U179" s="88">
        <v>1</v>
      </c>
      <c r="V179" s="89">
        <v>35.700000000000003</v>
      </c>
      <c r="W179" s="90">
        <v>0.80273972602739729</v>
      </c>
      <c r="X179" s="79">
        <v>41.894454545454543</v>
      </c>
      <c r="Y179" s="90">
        <v>0.92054794520547945</v>
      </c>
      <c r="Z179" s="79">
        <f>VLOOKUP($B179,[1]Summary!$C$4:$S$301,17,0)</f>
        <v>38.413333333333334</v>
      </c>
      <c r="AA179" s="90">
        <f>VLOOKUP($B179,[1]Summary!$C$4:$S$301,14,0)/100</f>
        <v>1</v>
      </c>
    </row>
    <row r="180" spans="1:27">
      <c r="A180" s="91" t="s">
        <v>46</v>
      </c>
      <c r="B180" s="91" t="s">
        <v>464</v>
      </c>
      <c r="C180" s="4" t="s">
        <v>39</v>
      </c>
      <c r="D180" s="4" t="s">
        <v>355</v>
      </c>
      <c r="E180" s="4" t="s">
        <v>31</v>
      </c>
      <c r="F180" s="4" t="s">
        <v>32</v>
      </c>
      <c r="G180" s="5">
        <v>385918.46629999997</v>
      </c>
      <c r="H180" s="5">
        <v>397630.89860000001</v>
      </c>
      <c r="I180" s="1">
        <v>53.475208000000002</v>
      </c>
      <c r="J180" s="1">
        <v>-2.2136320999999999</v>
      </c>
      <c r="K180" s="5" t="s">
        <v>33</v>
      </c>
      <c r="L180" s="24">
        <v>4</v>
      </c>
      <c r="M180" s="140" t="s">
        <v>34</v>
      </c>
      <c r="N180" s="4" t="s">
        <v>41</v>
      </c>
      <c r="O180" s="23">
        <v>3</v>
      </c>
      <c r="P180" s="2" t="s">
        <v>36</v>
      </c>
      <c r="Q180" s="87" t="s">
        <v>36</v>
      </c>
      <c r="R180" s="2" t="s">
        <v>36</v>
      </c>
      <c r="S180" s="87" t="s">
        <v>36</v>
      </c>
      <c r="T180" s="2" t="s">
        <v>36</v>
      </c>
      <c r="U180" s="88" t="s">
        <v>36</v>
      </c>
      <c r="V180" s="89" t="s">
        <v>36</v>
      </c>
      <c r="W180" s="90" t="s">
        <v>36</v>
      </c>
      <c r="X180" s="79">
        <v>39.824250000000006</v>
      </c>
      <c r="Y180" s="90">
        <v>0.99726027397260286</v>
      </c>
      <c r="Z180" s="79">
        <f>VLOOKUP($B180,[1]Summary!$C$4:$S$301,17,0)</f>
        <v>38.43483333333333</v>
      </c>
      <c r="AA180" s="90">
        <f>VLOOKUP($B180,[1]Summary!$C$4:$S$301,14,0)/100</f>
        <v>1</v>
      </c>
    </row>
    <row r="181" spans="1:27">
      <c r="A181" s="91" t="s">
        <v>67</v>
      </c>
      <c r="B181" s="91" t="s">
        <v>465</v>
      </c>
      <c r="C181" s="4" t="s">
        <v>466</v>
      </c>
      <c r="D181" s="4" t="s">
        <v>249</v>
      </c>
      <c r="E181" s="4" t="s">
        <v>31</v>
      </c>
      <c r="F181" s="4" t="s">
        <v>32</v>
      </c>
      <c r="G181" s="5">
        <v>382135</v>
      </c>
      <c r="H181" s="5">
        <v>397839</v>
      </c>
      <c r="I181" s="1">
        <v>53.476970999999999</v>
      </c>
      <c r="J181" s="1">
        <v>-2.2706395000000001</v>
      </c>
      <c r="K181" s="5" t="s">
        <v>33</v>
      </c>
      <c r="L181" s="24">
        <v>1.8</v>
      </c>
      <c r="M181" s="140" t="s">
        <v>34</v>
      </c>
      <c r="N181" s="4" t="s">
        <v>41</v>
      </c>
      <c r="O181" s="23" t="s">
        <v>110</v>
      </c>
      <c r="P181" s="2" t="s">
        <v>36</v>
      </c>
      <c r="Q181" s="87" t="s">
        <v>36</v>
      </c>
      <c r="R181" s="2" t="s">
        <v>36</v>
      </c>
      <c r="S181" s="87" t="s">
        <v>36</v>
      </c>
      <c r="T181" s="2">
        <v>33</v>
      </c>
      <c r="U181" s="88">
        <v>0.75</v>
      </c>
      <c r="V181" s="89">
        <v>45.1</v>
      </c>
      <c r="W181" s="90">
        <v>0.95342465753424643</v>
      </c>
      <c r="X181" s="79">
        <v>45.300899999999992</v>
      </c>
      <c r="Y181" s="90">
        <v>0.83561643835616439</v>
      </c>
      <c r="Z181" s="79">
        <f>VLOOKUP($B181,[1]Summary!$C$4:$S$301,17,0)</f>
        <v>38.457636363636361</v>
      </c>
      <c r="AA181" s="90">
        <f>VLOOKUP($B181,[1]Summary!$C$4:$S$301,14,0)/100</f>
        <v>0.91666666666666652</v>
      </c>
    </row>
    <row r="182" spans="1:27">
      <c r="A182" s="91" t="s">
        <v>67</v>
      </c>
      <c r="B182" s="91" t="s">
        <v>467</v>
      </c>
      <c r="C182" s="4" t="s">
        <v>468</v>
      </c>
      <c r="D182" s="4" t="s">
        <v>249</v>
      </c>
      <c r="E182" s="4" t="s">
        <v>31</v>
      </c>
      <c r="F182" s="4" t="s">
        <v>32</v>
      </c>
      <c r="G182" s="5">
        <v>382407</v>
      </c>
      <c r="H182" s="5">
        <v>397762</v>
      </c>
      <c r="I182" s="1">
        <v>53.476287999999997</v>
      </c>
      <c r="J182" s="1">
        <v>-2.2665369000000002</v>
      </c>
      <c r="K182" s="5" t="s">
        <v>33</v>
      </c>
      <c r="L182" s="24">
        <v>2.6</v>
      </c>
      <c r="M182" s="140" t="s">
        <v>34</v>
      </c>
      <c r="N182" s="4" t="s">
        <v>41</v>
      </c>
      <c r="O182" s="23" t="s">
        <v>469</v>
      </c>
      <c r="P182" s="2">
        <v>47.4</v>
      </c>
      <c r="Q182" s="87">
        <v>0.92</v>
      </c>
      <c r="R182" s="2" t="s">
        <v>36</v>
      </c>
      <c r="S182" s="87" t="s">
        <v>36</v>
      </c>
      <c r="T182" s="2">
        <v>32.299999999999997</v>
      </c>
      <c r="U182" s="88">
        <v>0.57999999999999996</v>
      </c>
      <c r="V182" s="89">
        <v>40.9</v>
      </c>
      <c r="W182" s="90">
        <v>0.76438356164383559</v>
      </c>
      <c r="X182" s="79">
        <v>42.066916666666671</v>
      </c>
      <c r="Y182" s="90">
        <v>0.99726027397260286</v>
      </c>
      <c r="Z182" s="79">
        <f>VLOOKUP($B182,[1]Summary!$C$4:$S$301,17,0)</f>
        <v>38.55905555555556</v>
      </c>
      <c r="AA182" s="90">
        <f>VLOOKUP($B182,[1]Summary!$C$4:$S$301,14,0)/100</f>
        <v>1</v>
      </c>
    </row>
    <row r="183" spans="1:27">
      <c r="A183" s="91" t="s">
        <v>173</v>
      </c>
      <c r="B183" s="91" t="s">
        <v>470</v>
      </c>
      <c r="C183" s="4" t="s">
        <v>39</v>
      </c>
      <c r="D183" s="4" t="s">
        <v>471</v>
      </c>
      <c r="E183" s="4" t="s">
        <v>31</v>
      </c>
      <c r="F183" s="4" t="s">
        <v>32</v>
      </c>
      <c r="G183" s="5">
        <v>390617.69760000001</v>
      </c>
      <c r="H183" s="5">
        <v>402718.9621</v>
      </c>
      <c r="I183" s="1">
        <v>53.521045999999998</v>
      </c>
      <c r="J183" s="1">
        <v>-2.1429898000000001</v>
      </c>
      <c r="K183" s="5" t="s">
        <v>33</v>
      </c>
      <c r="L183" s="24">
        <v>1.1000000000000001</v>
      </c>
      <c r="M183" s="140" t="s">
        <v>34</v>
      </c>
      <c r="N183" s="4" t="s">
        <v>41</v>
      </c>
      <c r="O183" s="23">
        <v>1.85</v>
      </c>
      <c r="P183" s="2" t="s">
        <v>36</v>
      </c>
      <c r="Q183" s="87" t="s">
        <v>36</v>
      </c>
      <c r="R183" s="2" t="s">
        <v>36</v>
      </c>
      <c r="S183" s="87" t="s">
        <v>36</v>
      </c>
      <c r="T183" s="2" t="s">
        <v>36</v>
      </c>
      <c r="U183" s="88" t="s">
        <v>36</v>
      </c>
      <c r="V183" s="89" t="s">
        <v>36</v>
      </c>
      <c r="W183" s="90" t="s">
        <v>36</v>
      </c>
      <c r="X183" s="79">
        <v>41.257333333333328</v>
      </c>
      <c r="Y183" s="90">
        <v>0.99726027397260286</v>
      </c>
      <c r="Z183" s="79">
        <f>VLOOKUP($B183,[1]Summary!$C$4:$S$301,17,0)</f>
        <v>38.678499999999993</v>
      </c>
      <c r="AA183" s="90">
        <f>VLOOKUP($B183,[1]Summary!$C$4:$S$301,14,0)/100</f>
        <v>1</v>
      </c>
    </row>
    <row r="184" spans="1:27">
      <c r="A184" s="91" t="s">
        <v>27</v>
      </c>
      <c r="B184" s="91" t="s">
        <v>472</v>
      </c>
      <c r="C184" s="4" t="s">
        <v>473</v>
      </c>
      <c r="D184" s="4" t="s">
        <v>147</v>
      </c>
      <c r="E184" s="4" t="s">
        <v>31</v>
      </c>
      <c r="F184" s="4" t="s">
        <v>32</v>
      </c>
      <c r="G184" s="5">
        <v>385016</v>
      </c>
      <c r="H184" s="5">
        <v>388520</v>
      </c>
      <c r="I184" s="1">
        <v>53.393298000000001</v>
      </c>
      <c r="J184" s="1">
        <v>-2.226785</v>
      </c>
      <c r="K184" s="5" t="s">
        <v>33</v>
      </c>
      <c r="L184" s="24">
        <v>1.8</v>
      </c>
      <c r="M184" s="140" t="s">
        <v>34</v>
      </c>
      <c r="N184" s="4" t="s">
        <v>41</v>
      </c>
      <c r="O184" s="23">
        <v>2.4</v>
      </c>
      <c r="P184" s="2">
        <v>51.2</v>
      </c>
      <c r="Q184" s="87">
        <v>0.67</v>
      </c>
      <c r="R184" s="2">
        <v>53.7</v>
      </c>
      <c r="S184" s="87">
        <v>0.83</v>
      </c>
      <c r="T184" s="2">
        <v>37</v>
      </c>
      <c r="U184" s="88">
        <v>0.92</v>
      </c>
      <c r="V184" s="89">
        <v>38.799999999999997</v>
      </c>
      <c r="W184" s="90">
        <v>0.84657534246575339</v>
      </c>
      <c r="X184" s="79">
        <v>41.656083333333328</v>
      </c>
      <c r="Y184" s="90">
        <v>0.99726027397260286</v>
      </c>
      <c r="Z184" s="79">
        <f>VLOOKUP($B184,[1]Summary!$C$4:$S$301,17,0)</f>
        <v>38.981888888888889</v>
      </c>
      <c r="AA184" s="90">
        <f>VLOOKUP($B184,[1]Summary!$C$4:$S$301,14,0)/100</f>
        <v>1</v>
      </c>
    </row>
    <row r="185" spans="1:27">
      <c r="A185" s="91" t="s">
        <v>27</v>
      </c>
      <c r="B185" s="91" t="s">
        <v>474</v>
      </c>
      <c r="C185" s="4" t="s">
        <v>39</v>
      </c>
      <c r="D185" s="4" t="s">
        <v>399</v>
      </c>
      <c r="E185" s="4" t="s">
        <v>31</v>
      </c>
      <c r="F185" s="4" t="s">
        <v>32</v>
      </c>
      <c r="G185" s="5">
        <v>389477.36440000002</v>
      </c>
      <c r="H185" s="5">
        <v>390740.87079999998</v>
      </c>
      <c r="I185" s="1">
        <v>53.413361000000002</v>
      </c>
      <c r="J185" s="1">
        <v>-2.1597784</v>
      </c>
      <c r="K185" s="5" t="s">
        <v>33</v>
      </c>
      <c r="L185" s="24">
        <v>1.6</v>
      </c>
      <c r="M185" s="140" t="s">
        <v>34</v>
      </c>
      <c r="N185" s="4" t="s">
        <v>41</v>
      </c>
      <c r="O185" s="23">
        <v>2.35</v>
      </c>
      <c r="P185" s="2" t="s">
        <v>36</v>
      </c>
      <c r="Q185" s="87" t="s">
        <v>36</v>
      </c>
      <c r="R185" s="2" t="s">
        <v>36</v>
      </c>
      <c r="S185" s="87" t="s">
        <v>36</v>
      </c>
      <c r="T185" s="2" t="s">
        <v>36</v>
      </c>
      <c r="U185" s="88" t="s">
        <v>36</v>
      </c>
      <c r="V185" s="89" t="s">
        <v>36</v>
      </c>
      <c r="W185" s="90" t="s">
        <v>36</v>
      </c>
      <c r="X185" s="79">
        <v>39.63333333333334</v>
      </c>
      <c r="Y185" s="90">
        <v>0.99726027397260286</v>
      </c>
      <c r="Z185" s="79">
        <f>VLOOKUP($B185,[1]Summary!$C$4:$S$301,17,0)</f>
        <v>39.015333333333331</v>
      </c>
      <c r="AA185" s="90">
        <f>VLOOKUP($B185,[1]Summary!$C$4:$S$301,14,0)/100</f>
        <v>0.75</v>
      </c>
    </row>
    <row r="186" spans="1:27">
      <c r="A186" s="91" t="s">
        <v>46</v>
      </c>
      <c r="B186" s="91" t="s">
        <v>475</v>
      </c>
      <c r="C186" s="4" t="s">
        <v>39</v>
      </c>
      <c r="D186" s="4" t="s">
        <v>399</v>
      </c>
      <c r="E186" s="4" t="s">
        <v>31</v>
      </c>
      <c r="F186" s="4" t="s">
        <v>32</v>
      </c>
      <c r="G186" s="5">
        <v>382492.0955</v>
      </c>
      <c r="H186" s="5">
        <v>389126.76329999999</v>
      </c>
      <c r="I186" s="1">
        <v>53.398667000000003</v>
      </c>
      <c r="J186" s="1">
        <v>-2.2647729000000001</v>
      </c>
      <c r="K186" s="5" t="s">
        <v>33</v>
      </c>
      <c r="L186" s="24">
        <v>2</v>
      </c>
      <c r="M186" s="140" t="s">
        <v>34</v>
      </c>
      <c r="N186" s="4" t="s">
        <v>41</v>
      </c>
      <c r="O186" s="23">
        <v>2.1</v>
      </c>
      <c r="P186" s="2" t="s">
        <v>36</v>
      </c>
      <c r="Q186" s="87" t="s">
        <v>36</v>
      </c>
      <c r="R186" s="2" t="s">
        <v>36</v>
      </c>
      <c r="S186" s="87" t="s">
        <v>36</v>
      </c>
      <c r="T186" s="2" t="s">
        <v>36</v>
      </c>
      <c r="U186" s="88" t="s">
        <v>36</v>
      </c>
      <c r="V186" s="89" t="s">
        <v>36</v>
      </c>
      <c r="W186" s="90" t="s">
        <v>36</v>
      </c>
      <c r="X186" s="79">
        <v>38.877399999999994</v>
      </c>
      <c r="Y186" s="90">
        <v>0.82739726027397265</v>
      </c>
      <c r="Z186" s="79">
        <f>VLOOKUP($B186,[1]Summary!$C$4:$S$301,17,0)</f>
        <v>39.054495197406368</v>
      </c>
      <c r="AA186" s="90">
        <f>VLOOKUP($B186,[1]Summary!$C$4:$S$301,14,0)/100</f>
        <v>0.66666666666666652</v>
      </c>
    </row>
    <row r="187" spans="1:27">
      <c r="A187" s="91" t="s">
        <v>114</v>
      </c>
      <c r="B187" s="91" t="s">
        <v>476</v>
      </c>
      <c r="C187" s="4" t="s">
        <v>477</v>
      </c>
      <c r="D187" s="4" t="s">
        <v>260</v>
      </c>
      <c r="E187" s="4" t="s">
        <v>31</v>
      </c>
      <c r="F187" s="4" t="s">
        <v>32</v>
      </c>
      <c r="G187" s="5">
        <v>388944</v>
      </c>
      <c r="H187" s="5">
        <v>412072</v>
      </c>
      <c r="I187" s="1">
        <v>53.605089999999997</v>
      </c>
      <c r="J187" s="1">
        <v>-2.1685572999999998</v>
      </c>
      <c r="K187" s="5" t="s">
        <v>33</v>
      </c>
      <c r="L187" s="24" t="s">
        <v>478</v>
      </c>
      <c r="M187" s="140" t="s">
        <v>34</v>
      </c>
      <c r="N187" s="4" t="s">
        <v>41</v>
      </c>
      <c r="O187" s="23">
        <v>2</v>
      </c>
      <c r="P187" s="2" t="s">
        <v>36</v>
      </c>
      <c r="Q187" s="87" t="s">
        <v>36</v>
      </c>
      <c r="R187" s="2">
        <v>60.7</v>
      </c>
      <c r="S187" s="87">
        <v>0.86</v>
      </c>
      <c r="T187" s="2">
        <v>48.7</v>
      </c>
      <c r="U187" s="88">
        <v>0.92</v>
      </c>
      <c r="V187" s="89">
        <v>44.6</v>
      </c>
      <c r="W187" s="90">
        <v>0.95890410958904093</v>
      </c>
      <c r="X187" s="79">
        <v>38.147083333333335</v>
      </c>
      <c r="Y187" s="90">
        <v>0.99726027397260286</v>
      </c>
      <c r="Z187" s="79">
        <f>VLOOKUP($B187,[1]Summary!$C$4:$S$301,17,0)</f>
        <v>39.07266666666667</v>
      </c>
      <c r="AA187" s="90">
        <f>VLOOKUP($B187,[1]Summary!$C$4:$S$301,14,0)/100</f>
        <v>1</v>
      </c>
    </row>
    <row r="188" spans="1:27">
      <c r="A188" s="91" t="s">
        <v>70</v>
      </c>
      <c r="B188" s="91" t="s">
        <v>479</v>
      </c>
      <c r="C188" s="4" t="s">
        <v>480</v>
      </c>
      <c r="D188" s="4" t="s">
        <v>481</v>
      </c>
      <c r="E188" s="4" t="s">
        <v>31</v>
      </c>
      <c r="F188" s="4" t="s">
        <v>32</v>
      </c>
      <c r="G188" s="5">
        <v>373078</v>
      </c>
      <c r="H188" s="5">
        <v>407332</v>
      </c>
      <c r="I188" s="1">
        <v>53.561908000000003</v>
      </c>
      <c r="J188" s="1">
        <v>-2.4079171000000001</v>
      </c>
      <c r="K188" s="5" t="s">
        <v>33</v>
      </c>
      <c r="L188" s="24">
        <v>2.5</v>
      </c>
      <c r="M188" s="140" t="s">
        <v>34</v>
      </c>
      <c r="N188" s="4" t="s">
        <v>41</v>
      </c>
      <c r="O188" s="23">
        <v>1.7</v>
      </c>
      <c r="P188" s="152">
        <v>53.5</v>
      </c>
      <c r="Q188" s="87">
        <v>0.92</v>
      </c>
      <c r="R188" s="2">
        <v>49.3</v>
      </c>
      <c r="S188" s="87">
        <v>0.92</v>
      </c>
      <c r="T188" s="2">
        <v>38.200000000000003</v>
      </c>
      <c r="U188" s="88">
        <v>0.5</v>
      </c>
      <c r="V188" s="89">
        <v>39.799999999999997</v>
      </c>
      <c r="W188" s="90">
        <v>0.66027397260273968</v>
      </c>
      <c r="X188" s="79">
        <v>40.057458333333336</v>
      </c>
      <c r="Y188" s="90">
        <v>0.99726027397260286</v>
      </c>
      <c r="Z188" s="79">
        <f>VLOOKUP($B188,[1]Summary!$C$4:$S$301,17,0)</f>
        <v>39.152151515151516</v>
      </c>
      <c r="AA188" s="90">
        <f>VLOOKUP($B188,[1]Summary!$C$4:$S$301,14,0)/100</f>
        <v>0.91666666666666652</v>
      </c>
    </row>
    <row r="189" spans="1:27">
      <c r="A189" s="91" t="s">
        <v>27</v>
      </c>
      <c r="B189" s="91" t="s">
        <v>482</v>
      </c>
      <c r="C189" s="4" t="s">
        <v>483</v>
      </c>
      <c r="D189" s="4" t="s">
        <v>147</v>
      </c>
      <c r="E189" s="4" t="s">
        <v>31</v>
      </c>
      <c r="F189" s="4" t="s">
        <v>32</v>
      </c>
      <c r="G189" s="5">
        <v>385247</v>
      </c>
      <c r="H189" s="5">
        <v>387620</v>
      </c>
      <c r="I189" s="1">
        <v>53.385215000000002</v>
      </c>
      <c r="J189" s="1">
        <v>-2.2232690000000002</v>
      </c>
      <c r="K189" s="5" t="s">
        <v>33</v>
      </c>
      <c r="L189" s="24">
        <v>2.9</v>
      </c>
      <c r="M189" s="140" t="s">
        <v>34</v>
      </c>
      <c r="N189" s="4" t="s">
        <v>41</v>
      </c>
      <c r="O189" s="23">
        <v>2.5</v>
      </c>
      <c r="P189" s="2">
        <v>51.1</v>
      </c>
      <c r="Q189" s="87">
        <v>1</v>
      </c>
      <c r="R189" s="2">
        <v>53.7</v>
      </c>
      <c r="S189" s="87">
        <v>0.92</v>
      </c>
      <c r="T189" s="2">
        <v>35.200000000000003</v>
      </c>
      <c r="U189" s="88">
        <v>1</v>
      </c>
      <c r="V189" s="89">
        <v>37.299999999999997</v>
      </c>
      <c r="W189" s="90">
        <v>0.84657534246575339</v>
      </c>
      <c r="X189" s="79">
        <v>40.217727272727274</v>
      </c>
      <c r="Y189" s="90">
        <v>0.92054794520547945</v>
      </c>
      <c r="Z189" s="79">
        <f>VLOOKUP($B189,[1]Summary!$C$4:$S$301,17,0)</f>
        <v>39.165833333333346</v>
      </c>
      <c r="AA189" s="90">
        <f>VLOOKUP($B189,[1]Summary!$C$4:$S$301,14,0)/100</f>
        <v>1</v>
      </c>
    </row>
    <row r="190" spans="1:27">
      <c r="A190" s="91" t="s">
        <v>46</v>
      </c>
      <c r="B190" s="91" t="s">
        <v>484</v>
      </c>
      <c r="C190" s="4" t="s">
        <v>485</v>
      </c>
      <c r="D190" s="4" t="s">
        <v>402</v>
      </c>
      <c r="E190" s="4" t="s">
        <v>31</v>
      </c>
      <c r="F190" s="4" t="s">
        <v>32</v>
      </c>
      <c r="G190" s="5">
        <v>383370</v>
      </c>
      <c r="H190" s="5">
        <v>397133</v>
      </c>
      <c r="I190" s="1">
        <v>53.470666000000001</v>
      </c>
      <c r="J190" s="1">
        <v>-2.2519942999999998</v>
      </c>
      <c r="K190" s="5" t="s">
        <v>33</v>
      </c>
      <c r="L190" s="24">
        <v>2.5</v>
      </c>
      <c r="M190" s="140" t="s">
        <v>34</v>
      </c>
      <c r="N190" s="4" t="s">
        <v>41</v>
      </c>
      <c r="O190" s="23">
        <v>2.25</v>
      </c>
      <c r="P190" s="2">
        <v>49.6</v>
      </c>
      <c r="Q190" s="87">
        <v>1</v>
      </c>
      <c r="R190" s="2">
        <v>45.3</v>
      </c>
      <c r="S190" s="87">
        <v>1</v>
      </c>
      <c r="T190" s="2">
        <v>36.200000000000003</v>
      </c>
      <c r="U190" s="88">
        <v>0.83</v>
      </c>
      <c r="V190" s="89">
        <v>41.1</v>
      </c>
      <c r="W190" s="90">
        <v>0.95616438356164379</v>
      </c>
      <c r="X190" s="79">
        <v>40.389749999999992</v>
      </c>
      <c r="Y190" s="90">
        <v>0.99726027397260286</v>
      </c>
      <c r="Z190" s="79">
        <f>VLOOKUP($B190,[1]Summary!$C$4:$S$301,17,0)</f>
        <v>39.345000000000006</v>
      </c>
      <c r="AA190" s="90">
        <f>VLOOKUP($B190,[1]Summary!$C$4:$S$301,14,0)/100</f>
        <v>0.83333333333333348</v>
      </c>
    </row>
    <row r="191" spans="1:27">
      <c r="A191" s="91" t="s">
        <v>46</v>
      </c>
      <c r="B191" s="91" t="s">
        <v>486</v>
      </c>
      <c r="C191" s="4" t="s">
        <v>39</v>
      </c>
      <c r="D191" s="4" t="s">
        <v>487</v>
      </c>
      <c r="E191" s="4" t="s">
        <v>31</v>
      </c>
      <c r="F191" s="4" t="s">
        <v>32</v>
      </c>
      <c r="G191" s="5">
        <v>384076.09909999999</v>
      </c>
      <c r="H191" s="5">
        <v>397954.17609999998</v>
      </c>
      <c r="I191" s="1">
        <v>53.478067000000003</v>
      </c>
      <c r="J191" s="1">
        <v>-2.2414006</v>
      </c>
      <c r="K191" s="5" t="s">
        <v>33</v>
      </c>
      <c r="L191" s="24">
        <v>4</v>
      </c>
      <c r="M191" s="140" t="s">
        <v>34</v>
      </c>
      <c r="N191" s="4" t="s">
        <v>41</v>
      </c>
      <c r="O191" s="23">
        <v>2</v>
      </c>
      <c r="P191" s="2" t="s">
        <v>36</v>
      </c>
      <c r="Q191" s="87" t="s">
        <v>36</v>
      </c>
      <c r="R191" s="2" t="s">
        <v>36</v>
      </c>
      <c r="S191" s="87" t="s">
        <v>36</v>
      </c>
      <c r="T191" s="2" t="s">
        <v>36</v>
      </c>
      <c r="U191" s="88" t="s">
        <v>36</v>
      </c>
      <c r="V191" s="89" t="s">
        <v>36</v>
      </c>
      <c r="W191" s="90" t="s">
        <v>36</v>
      </c>
      <c r="X191" s="79">
        <v>39.949916666666667</v>
      </c>
      <c r="Y191" s="90">
        <v>0.99726027397260286</v>
      </c>
      <c r="Z191" s="79">
        <f>VLOOKUP($B191,[1]Summary!$C$4:$S$301,17,0)</f>
        <v>39.401030303030296</v>
      </c>
      <c r="AA191" s="90">
        <f>VLOOKUP($B191,[1]Summary!$C$4:$S$301,14,0)/100</f>
        <v>0.91666666666666652</v>
      </c>
    </row>
    <row r="192" spans="1:27">
      <c r="A192" s="91" t="s">
        <v>114</v>
      </c>
      <c r="B192" s="91" t="s">
        <v>488</v>
      </c>
      <c r="C192" s="4" t="s">
        <v>39</v>
      </c>
      <c r="D192" s="4" t="s">
        <v>456</v>
      </c>
      <c r="E192" s="4" t="s">
        <v>31</v>
      </c>
      <c r="F192" s="4" t="s">
        <v>32</v>
      </c>
      <c r="G192" s="5">
        <v>388931.98539999902</v>
      </c>
      <c r="H192" s="5">
        <v>412091.14689999999</v>
      </c>
      <c r="I192" s="1">
        <v>53.605260000000001</v>
      </c>
      <c r="J192" s="1">
        <v>-2.1687544000000001</v>
      </c>
      <c r="K192" s="5" t="s">
        <v>33</v>
      </c>
      <c r="L192" s="24">
        <v>2</v>
      </c>
      <c r="M192" s="140" t="s">
        <v>34</v>
      </c>
      <c r="N192" s="4" t="s">
        <v>41</v>
      </c>
      <c r="O192" s="23">
        <v>2.4</v>
      </c>
      <c r="P192" s="2" t="s">
        <v>36</v>
      </c>
      <c r="Q192" s="87" t="s">
        <v>36</v>
      </c>
      <c r="R192" s="2" t="s">
        <v>36</v>
      </c>
      <c r="S192" s="87" t="s">
        <v>36</v>
      </c>
      <c r="T192" s="2" t="s">
        <v>36</v>
      </c>
      <c r="U192" s="88" t="s">
        <v>36</v>
      </c>
      <c r="V192" s="89" t="s">
        <v>36</v>
      </c>
      <c r="W192" s="90" t="s">
        <v>36</v>
      </c>
      <c r="X192" s="79">
        <v>41.462750000000007</v>
      </c>
      <c r="Y192" s="90">
        <v>0.99726027397260286</v>
      </c>
      <c r="Z192" s="79">
        <f>VLOOKUP($B192,[1]Summary!$C$4:$S$301,17,0)</f>
        <v>39.422638888888883</v>
      </c>
      <c r="AA192" s="90">
        <f>VLOOKUP($B192,[1]Summary!$C$4:$S$301,14,0)/100</f>
        <v>1</v>
      </c>
    </row>
    <row r="193" spans="1:27">
      <c r="A193" s="91" t="s">
        <v>37</v>
      </c>
      <c r="B193" s="91" t="s">
        <v>489</v>
      </c>
      <c r="C193" s="4" t="s">
        <v>39</v>
      </c>
      <c r="D193" s="4" t="s">
        <v>40</v>
      </c>
      <c r="E193" s="4" t="s">
        <v>31</v>
      </c>
      <c r="F193" s="4" t="s">
        <v>32</v>
      </c>
      <c r="G193" s="5">
        <v>400424.763928</v>
      </c>
      <c r="H193" s="5">
        <v>395964.30474699999</v>
      </c>
      <c r="I193" s="1">
        <v>53.460424000000003</v>
      </c>
      <c r="J193" s="1">
        <v>-1.9950813999999999</v>
      </c>
      <c r="K193" s="5" t="s">
        <v>33</v>
      </c>
      <c r="L193" s="24">
        <v>2</v>
      </c>
      <c r="M193" s="140" t="s">
        <v>34</v>
      </c>
      <c r="N193" s="4" t="s">
        <v>41</v>
      </c>
      <c r="O193" s="23">
        <v>2.5</v>
      </c>
      <c r="P193" s="2" t="s">
        <v>36</v>
      </c>
      <c r="Q193" s="87" t="s">
        <v>36</v>
      </c>
      <c r="R193" s="2" t="s">
        <v>36</v>
      </c>
      <c r="S193" s="87" t="s">
        <v>36</v>
      </c>
      <c r="T193" s="2" t="s">
        <v>36</v>
      </c>
      <c r="U193" s="88" t="s">
        <v>36</v>
      </c>
      <c r="V193" s="89" t="s">
        <v>36</v>
      </c>
      <c r="W193" s="90" t="s">
        <v>36</v>
      </c>
      <c r="X193" s="79">
        <v>41.314454545454552</v>
      </c>
      <c r="Y193" s="90">
        <v>0.9068493150684932</v>
      </c>
      <c r="Z193" s="79">
        <f>VLOOKUP($B193,[1]Summary!$C$4:$S$301,17,0)</f>
        <v>39.44012121212122</v>
      </c>
      <c r="AA193" s="90">
        <f>VLOOKUP($B193,[1]Summary!$C$4:$S$301,14,0)/100</f>
        <v>0.91666666666666652</v>
      </c>
    </row>
    <row r="194" spans="1:27">
      <c r="A194" s="91" t="s">
        <v>46</v>
      </c>
      <c r="B194" s="91" t="s">
        <v>490</v>
      </c>
      <c r="C194" s="4" t="s">
        <v>491</v>
      </c>
      <c r="D194" s="4" t="s">
        <v>405</v>
      </c>
      <c r="E194" s="4" t="s">
        <v>31</v>
      </c>
      <c r="F194" s="4" t="s">
        <v>32</v>
      </c>
      <c r="G194" s="5">
        <v>384837</v>
      </c>
      <c r="H194" s="5">
        <v>398538</v>
      </c>
      <c r="I194" s="1">
        <v>53.483339000000001</v>
      </c>
      <c r="J194" s="1">
        <v>-2.2299628999999999</v>
      </c>
      <c r="K194" s="5" t="s">
        <v>33</v>
      </c>
      <c r="L194" s="24" t="s">
        <v>261</v>
      </c>
      <c r="M194" s="140" t="s">
        <v>34</v>
      </c>
      <c r="N194" s="4" t="s">
        <v>41</v>
      </c>
      <c r="O194" s="23">
        <v>2</v>
      </c>
      <c r="P194" s="2" t="s">
        <v>36</v>
      </c>
      <c r="Q194" s="87" t="s">
        <v>36</v>
      </c>
      <c r="R194" s="2">
        <v>61.6</v>
      </c>
      <c r="S194" s="87">
        <v>1</v>
      </c>
      <c r="T194" s="2">
        <v>35.1</v>
      </c>
      <c r="U194" s="88">
        <v>0.57999999999999996</v>
      </c>
      <c r="V194" s="89">
        <v>40</v>
      </c>
      <c r="W194" s="90">
        <v>0.87671232876712324</v>
      </c>
      <c r="X194" s="79">
        <v>42.95427272727273</v>
      </c>
      <c r="Y194" s="90">
        <v>0.92054794520547945</v>
      </c>
      <c r="Z194" s="79">
        <f>VLOOKUP($B194,[1]Summary!$C$4:$S$301,17,0)</f>
        <v>39.474000000000004</v>
      </c>
      <c r="AA194" s="90">
        <f>VLOOKUP($B194,[1]Summary!$C$4:$S$301,14,0)/100</f>
        <v>1</v>
      </c>
    </row>
    <row r="195" spans="1:27">
      <c r="A195" s="91" t="s">
        <v>46</v>
      </c>
      <c r="B195" s="91" t="s">
        <v>492</v>
      </c>
      <c r="C195" s="4" t="s">
        <v>39</v>
      </c>
      <c r="D195" s="4" t="s">
        <v>493</v>
      </c>
      <c r="E195" s="4" t="s">
        <v>31</v>
      </c>
      <c r="F195" s="4" t="s">
        <v>32</v>
      </c>
      <c r="G195" s="5">
        <v>384156.83529999998</v>
      </c>
      <c r="H195" s="5">
        <v>397474.40220000001</v>
      </c>
      <c r="I195" s="1">
        <v>53.473754999999997</v>
      </c>
      <c r="J195" s="1">
        <v>-2.2401708999999999</v>
      </c>
      <c r="K195" s="5" t="s">
        <v>33</v>
      </c>
      <c r="L195" s="24">
        <v>6</v>
      </c>
      <c r="M195" s="140" t="s">
        <v>34</v>
      </c>
      <c r="N195" s="4" t="s">
        <v>41</v>
      </c>
      <c r="O195" s="23">
        <v>2.5</v>
      </c>
      <c r="P195" s="2" t="s">
        <v>36</v>
      </c>
      <c r="Q195" s="87" t="s">
        <v>36</v>
      </c>
      <c r="R195" s="2" t="s">
        <v>36</v>
      </c>
      <c r="S195" s="87" t="s">
        <v>36</v>
      </c>
      <c r="T195" s="2" t="s">
        <v>36</v>
      </c>
      <c r="U195" s="88" t="s">
        <v>36</v>
      </c>
      <c r="V195" s="89" t="s">
        <v>36</v>
      </c>
      <c r="W195" s="90" t="s">
        <v>36</v>
      </c>
      <c r="X195" s="79">
        <v>41.080916666666667</v>
      </c>
      <c r="Y195" s="90">
        <v>0.99726027397260286</v>
      </c>
      <c r="Z195" s="79">
        <f>VLOOKUP($B195,[1]Summary!$C$4:$S$301,17,0)</f>
        <v>39.481818181818177</v>
      </c>
      <c r="AA195" s="90">
        <f>VLOOKUP($B195,[1]Summary!$C$4:$S$301,14,0)/100</f>
        <v>0.91666666666666652</v>
      </c>
    </row>
    <row r="196" spans="1:27">
      <c r="A196" s="91" t="s">
        <v>173</v>
      </c>
      <c r="B196" s="91" t="s">
        <v>494</v>
      </c>
      <c r="C196" s="4" t="s">
        <v>39</v>
      </c>
      <c r="D196" s="4" t="s">
        <v>298</v>
      </c>
      <c r="E196" s="4" t="s">
        <v>31</v>
      </c>
      <c r="F196" s="4" t="s">
        <v>32</v>
      </c>
      <c r="G196" s="5">
        <v>393487.04775199998</v>
      </c>
      <c r="H196" s="5">
        <v>405222.50749300001</v>
      </c>
      <c r="I196" s="1">
        <v>53.543596999999998</v>
      </c>
      <c r="J196" s="1">
        <v>-2.0997558999999999</v>
      </c>
      <c r="K196" s="5" t="s">
        <v>33</v>
      </c>
      <c r="L196" s="24">
        <v>0.6</v>
      </c>
      <c r="M196" s="140" t="s">
        <v>34</v>
      </c>
      <c r="N196" s="4" t="s">
        <v>41</v>
      </c>
      <c r="O196" s="23">
        <v>2.2999999999999998</v>
      </c>
      <c r="P196" s="2" t="s">
        <v>36</v>
      </c>
      <c r="Q196" s="87" t="s">
        <v>36</v>
      </c>
      <c r="R196" s="2" t="s">
        <v>36</v>
      </c>
      <c r="S196" s="87" t="s">
        <v>36</v>
      </c>
      <c r="T196" s="2" t="s">
        <v>36</v>
      </c>
      <c r="U196" s="88" t="s">
        <v>36</v>
      </c>
      <c r="V196" s="89" t="s">
        <v>36</v>
      </c>
      <c r="W196" s="90" t="s">
        <v>36</v>
      </c>
      <c r="X196" s="79">
        <v>39.381999999999998</v>
      </c>
      <c r="Y196" s="90">
        <v>0.9068493150684932</v>
      </c>
      <c r="Z196" s="79">
        <f>VLOOKUP($B196,[1]Summary!$C$4:$S$301,17,0)</f>
        <v>39.597027777777782</v>
      </c>
      <c r="AA196" s="90">
        <f>VLOOKUP($B196,[1]Summary!$C$4:$S$301,14,0)/100</f>
        <v>1</v>
      </c>
    </row>
    <row r="197" spans="1:27">
      <c r="A197" s="91" t="s">
        <v>67</v>
      </c>
      <c r="B197" s="91" t="s">
        <v>495</v>
      </c>
      <c r="C197" s="4" t="s">
        <v>496</v>
      </c>
      <c r="D197" s="4" t="s">
        <v>249</v>
      </c>
      <c r="E197" s="4" t="s">
        <v>31</v>
      </c>
      <c r="F197" s="4" t="s">
        <v>32</v>
      </c>
      <c r="G197" s="5">
        <v>382397</v>
      </c>
      <c r="H197" s="5">
        <v>397738</v>
      </c>
      <c r="I197" s="1">
        <v>53.476072000000002</v>
      </c>
      <c r="J197" s="1">
        <v>-2.2666862999999999</v>
      </c>
      <c r="K197" s="5" t="s">
        <v>33</v>
      </c>
      <c r="L197" s="24">
        <v>2.5</v>
      </c>
      <c r="M197" s="140" t="s">
        <v>34</v>
      </c>
      <c r="N197" s="4" t="s">
        <v>41</v>
      </c>
      <c r="O197" s="23" t="s">
        <v>497</v>
      </c>
      <c r="P197" s="2">
        <v>53</v>
      </c>
      <c r="Q197" s="87">
        <v>0.33</v>
      </c>
      <c r="R197" s="2" t="s">
        <v>36</v>
      </c>
      <c r="S197" s="87" t="s">
        <v>36</v>
      </c>
      <c r="T197" s="2">
        <v>33.4</v>
      </c>
      <c r="U197" s="88">
        <v>0.5</v>
      </c>
      <c r="V197" s="89">
        <v>36.299999999999997</v>
      </c>
      <c r="W197" s="90">
        <v>0.65479452054794518</v>
      </c>
      <c r="X197" s="79">
        <v>41.851833333333332</v>
      </c>
      <c r="Y197" s="90">
        <v>0.99726027397260286</v>
      </c>
      <c r="Z197" s="79">
        <f>VLOOKUP($B197,[1]Summary!$C$4:$S$301,17,0)</f>
        <v>39.645999999999987</v>
      </c>
      <c r="AA197" s="90">
        <f>VLOOKUP($B197,[1]Summary!$C$4:$S$301,14,0)/100</f>
        <v>1</v>
      </c>
    </row>
    <row r="198" spans="1:27">
      <c r="A198" s="91" t="s">
        <v>70</v>
      </c>
      <c r="B198" s="91" t="s">
        <v>498</v>
      </c>
      <c r="C198" s="4" t="s">
        <v>39</v>
      </c>
      <c r="D198" s="4" t="s">
        <v>79</v>
      </c>
      <c r="E198" s="4" t="s">
        <v>31</v>
      </c>
      <c r="F198" s="4" t="s">
        <v>32</v>
      </c>
      <c r="G198" s="5">
        <v>372372.62563348003</v>
      </c>
      <c r="H198" s="5">
        <v>408943.725213709</v>
      </c>
      <c r="I198" s="1">
        <v>53.576351000000003</v>
      </c>
      <c r="J198" s="1">
        <v>-2.4187185000000002</v>
      </c>
      <c r="K198" s="5" t="s">
        <v>33</v>
      </c>
      <c r="L198" s="24">
        <v>2.1</v>
      </c>
      <c r="M198" s="140" t="s">
        <v>34</v>
      </c>
      <c r="N198" s="4" t="s">
        <v>41</v>
      </c>
      <c r="O198" s="23">
        <v>2.04</v>
      </c>
      <c r="P198" s="2" t="s">
        <v>36</v>
      </c>
      <c r="Q198" s="87" t="s">
        <v>36</v>
      </c>
      <c r="R198" s="2" t="s">
        <v>36</v>
      </c>
      <c r="S198" s="87" t="s">
        <v>36</v>
      </c>
      <c r="T198" s="2" t="s">
        <v>36</v>
      </c>
      <c r="U198" s="88" t="s">
        <v>36</v>
      </c>
      <c r="V198" s="89" t="s">
        <v>36</v>
      </c>
      <c r="W198" s="90" t="s">
        <v>36</v>
      </c>
      <c r="X198" s="79">
        <v>42.126159791790251</v>
      </c>
      <c r="Y198" s="90">
        <v>0.57808219178082187</v>
      </c>
      <c r="Z198" s="79">
        <f>VLOOKUP($B198,[1]Summary!$C$4:$S$301,17,0)</f>
        <v>39.700944444444438</v>
      </c>
      <c r="AA198" s="90">
        <f>VLOOKUP($B198,[1]Summary!$C$4:$S$301,14,0)/100</f>
        <v>1</v>
      </c>
    </row>
    <row r="199" spans="1:27">
      <c r="A199" s="91" t="s">
        <v>46</v>
      </c>
      <c r="B199" s="91" t="s">
        <v>499</v>
      </c>
      <c r="C199" s="4" t="s">
        <v>500</v>
      </c>
      <c r="D199" s="4" t="s">
        <v>49</v>
      </c>
      <c r="E199" s="4" t="s">
        <v>31</v>
      </c>
      <c r="F199" s="4" t="s">
        <v>32</v>
      </c>
      <c r="G199" s="5">
        <v>382321</v>
      </c>
      <c r="H199" s="5">
        <v>390246</v>
      </c>
      <c r="I199" s="1">
        <v>53.408728000000004</v>
      </c>
      <c r="J199" s="1">
        <v>-2.2674077000000001</v>
      </c>
      <c r="K199" s="5" t="s">
        <v>33</v>
      </c>
      <c r="L199" s="24" t="s">
        <v>478</v>
      </c>
      <c r="M199" s="140" t="s">
        <v>34</v>
      </c>
      <c r="N199" s="4" t="s">
        <v>41</v>
      </c>
      <c r="O199" s="23">
        <v>2</v>
      </c>
      <c r="P199" s="2" t="s">
        <v>36</v>
      </c>
      <c r="Q199" s="87" t="s">
        <v>36</v>
      </c>
      <c r="R199" s="2">
        <v>60.6</v>
      </c>
      <c r="S199" s="87">
        <v>1</v>
      </c>
      <c r="T199" s="2">
        <v>36.5</v>
      </c>
      <c r="U199" s="88">
        <v>1</v>
      </c>
      <c r="V199" s="89">
        <v>41.2</v>
      </c>
      <c r="W199" s="90">
        <v>0.55890410958904113</v>
      </c>
      <c r="X199" s="79">
        <v>40.029666666666671</v>
      </c>
      <c r="Y199" s="90">
        <v>0.99726027397260286</v>
      </c>
      <c r="Z199" s="79">
        <f>VLOOKUP($B199,[1]Summary!$C$4:$S$301,17,0)</f>
        <v>39.723638888888885</v>
      </c>
      <c r="AA199" s="90">
        <f>VLOOKUP($B199,[1]Summary!$C$4:$S$301,14,0)/100</f>
        <v>1</v>
      </c>
    </row>
    <row r="200" spans="1:27">
      <c r="A200" s="91" t="s">
        <v>67</v>
      </c>
      <c r="B200" s="91" t="s">
        <v>501</v>
      </c>
      <c r="C200" s="4" t="s">
        <v>502</v>
      </c>
      <c r="D200" s="4" t="s">
        <v>307</v>
      </c>
      <c r="E200" s="4" t="s">
        <v>31</v>
      </c>
      <c r="F200" s="4" t="s">
        <v>32</v>
      </c>
      <c r="G200" s="5">
        <v>382977</v>
      </c>
      <c r="H200" s="5">
        <v>398468</v>
      </c>
      <c r="I200" s="1">
        <v>53.482652000000002</v>
      </c>
      <c r="J200" s="1">
        <v>-2.2579875</v>
      </c>
      <c r="K200" s="5" t="s">
        <v>33</v>
      </c>
      <c r="L200" s="24">
        <v>2.5</v>
      </c>
      <c r="M200" s="140" t="s">
        <v>34</v>
      </c>
      <c r="N200" s="4" t="s">
        <v>41</v>
      </c>
      <c r="O200" s="23">
        <v>2.06</v>
      </c>
      <c r="P200" s="2" t="s">
        <v>36</v>
      </c>
      <c r="Q200" s="87" t="s">
        <v>36</v>
      </c>
      <c r="R200" s="2" t="s">
        <v>36</v>
      </c>
      <c r="S200" s="87" t="s">
        <v>36</v>
      </c>
      <c r="T200" s="2">
        <v>34.5</v>
      </c>
      <c r="U200" s="88">
        <v>1</v>
      </c>
      <c r="V200" s="89">
        <v>40</v>
      </c>
      <c r="W200" s="90">
        <v>0.95616438356164379</v>
      </c>
      <c r="X200" s="79">
        <v>41.87863636363636</v>
      </c>
      <c r="Y200" s="90">
        <v>0.91506849315068495</v>
      </c>
      <c r="Z200" s="79">
        <f>VLOOKUP($B200,[1]Summary!$C$4:$S$301,17,0)</f>
        <v>39.740599999999993</v>
      </c>
      <c r="AA200" s="90">
        <f>VLOOKUP($B200,[1]Summary!$C$4:$S$301,14,0)/100</f>
        <v>0.83333333333333348</v>
      </c>
    </row>
    <row r="201" spans="1:27">
      <c r="A201" s="91" t="s">
        <v>27</v>
      </c>
      <c r="B201" s="91" t="s">
        <v>503</v>
      </c>
      <c r="C201" s="4" t="s">
        <v>504</v>
      </c>
      <c r="D201" s="4" t="s">
        <v>147</v>
      </c>
      <c r="E201" s="4" t="s">
        <v>31</v>
      </c>
      <c r="F201" s="4" t="s">
        <v>32</v>
      </c>
      <c r="G201" s="5">
        <v>385324</v>
      </c>
      <c r="H201" s="5">
        <v>387412</v>
      </c>
      <c r="I201" s="1">
        <v>53.383347000000001</v>
      </c>
      <c r="J201" s="1">
        <v>-2.2221015999999998</v>
      </c>
      <c r="K201" s="5" t="s">
        <v>33</v>
      </c>
      <c r="L201" s="24">
        <v>2.8</v>
      </c>
      <c r="M201" s="140" t="s">
        <v>34</v>
      </c>
      <c r="N201" s="4" t="s">
        <v>41</v>
      </c>
      <c r="O201" s="23">
        <v>2.4</v>
      </c>
      <c r="P201" s="2">
        <v>45.1</v>
      </c>
      <c r="Q201" s="87">
        <v>1</v>
      </c>
      <c r="R201" s="2">
        <v>53.9</v>
      </c>
      <c r="S201" s="87">
        <v>1</v>
      </c>
      <c r="T201" s="2">
        <v>41.5</v>
      </c>
      <c r="U201" s="88">
        <v>1</v>
      </c>
      <c r="V201" s="89">
        <v>45.1</v>
      </c>
      <c r="W201" s="90">
        <v>0.8684931506849316</v>
      </c>
      <c r="X201" s="79">
        <v>45.819999999999993</v>
      </c>
      <c r="Y201" s="90">
        <v>0.99726027397260286</v>
      </c>
      <c r="Z201" s="79">
        <f>VLOOKUP($B201,[1]Summary!$C$4:$S$301,17,0)</f>
        <v>39.750215238763602</v>
      </c>
      <c r="AA201" s="90">
        <f>VLOOKUP($B201,[1]Summary!$C$4:$S$301,14,0)/100</f>
        <v>0.41666666666666674</v>
      </c>
    </row>
    <row r="202" spans="1:27">
      <c r="A202" s="91" t="s">
        <v>53</v>
      </c>
      <c r="B202" s="91" t="s">
        <v>505</v>
      </c>
      <c r="C202" s="4" t="s">
        <v>39</v>
      </c>
      <c r="D202" s="4" t="s">
        <v>327</v>
      </c>
      <c r="E202" s="4" t="s">
        <v>31</v>
      </c>
      <c r="F202" s="4" t="s">
        <v>32</v>
      </c>
      <c r="G202" s="5">
        <v>381807.81459999998</v>
      </c>
      <c r="H202" s="5">
        <v>410708.29979999998</v>
      </c>
      <c r="I202" s="1">
        <v>53.592629000000002</v>
      </c>
      <c r="J202" s="1">
        <v>-2.2763341000000001</v>
      </c>
      <c r="K202" s="5" t="s">
        <v>33</v>
      </c>
      <c r="L202" s="24">
        <v>1.1599999999999997</v>
      </c>
      <c r="M202" s="140" t="s">
        <v>34</v>
      </c>
      <c r="N202" s="4" t="s">
        <v>41</v>
      </c>
      <c r="O202" s="23">
        <v>2.3199999999999994</v>
      </c>
      <c r="P202" s="2" t="s">
        <v>36</v>
      </c>
      <c r="Q202" s="87" t="s">
        <v>36</v>
      </c>
      <c r="R202" s="2" t="s">
        <v>36</v>
      </c>
      <c r="S202" s="87" t="s">
        <v>36</v>
      </c>
      <c r="T202" s="2" t="s">
        <v>36</v>
      </c>
      <c r="U202" s="88" t="s">
        <v>36</v>
      </c>
      <c r="V202" s="89" t="s">
        <v>36</v>
      </c>
      <c r="W202" s="90" t="s">
        <v>36</v>
      </c>
      <c r="X202" s="79">
        <v>40.795750000000005</v>
      </c>
      <c r="Y202" s="90">
        <v>0.99726027397260286</v>
      </c>
      <c r="Z202" s="79">
        <f>VLOOKUP($B202,[1]Summary!$C$4:$S$301,17,0)</f>
        <v>39.896181818181816</v>
      </c>
      <c r="AA202" s="90">
        <f>VLOOKUP($B202,[1]Summary!$C$4:$S$301,14,0)/100</f>
        <v>0.91666666666666652</v>
      </c>
    </row>
    <row r="203" spans="1:27">
      <c r="A203" s="91" t="s">
        <v>67</v>
      </c>
      <c r="B203" s="91" t="s">
        <v>506</v>
      </c>
      <c r="C203" s="4" t="s">
        <v>507</v>
      </c>
      <c r="D203" s="4" t="s">
        <v>307</v>
      </c>
      <c r="E203" s="4" t="s">
        <v>31</v>
      </c>
      <c r="F203" s="4" t="s">
        <v>32</v>
      </c>
      <c r="G203" s="5">
        <v>383347</v>
      </c>
      <c r="H203" s="5">
        <v>399006</v>
      </c>
      <c r="I203" s="1">
        <v>53.487499999999997</v>
      </c>
      <c r="J203" s="1">
        <v>-2.2524408</v>
      </c>
      <c r="K203" s="5" t="s">
        <v>33</v>
      </c>
      <c r="L203" s="24">
        <v>2.7</v>
      </c>
      <c r="M203" s="140" t="s">
        <v>34</v>
      </c>
      <c r="N203" s="4" t="s">
        <v>41</v>
      </c>
      <c r="O203" s="23">
        <v>2.5</v>
      </c>
      <c r="P203" s="2" t="s">
        <v>36</v>
      </c>
      <c r="Q203" s="87" t="s">
        <v>36</v>
      </c>
      <c r="R203" s="2">
        <v>63.5</v>
      </c>
      <c r="S203" s="87">
        <v>1</v>
      </c>
      <c r="T203" s="2">
        <v>39.700000000000003</v>
      </c>
      <c r="U203" s="88">
        <v>0.92</v>
      </c>
      <c r="V203" s="89">
        <v>43.9</v>
      </c>
      <c r="W203" s="90">
        <v>0.95616438356164379</v>
      </c>
      <c r="X203" s="79">
        <v>42.622090909090907</v>
      </c>
      <c r="Y203" s="90">
        <v>0.92054794520547945</v>
      </c>
      <c r="Z203" s="79">
        <f>VLOOKUP($B203,[1]Summary!$C$4:$S$301,17,0)</f>
        <v>39.927454545454545</v>
      </c>
      <c r="AA203" s="90">
        <f>VLOOKUP($B203,[1]Summary!$C$4:$S$301,14,0)/100</f>
        <v>0.91666666666666652</v>
      </c>
    </row>
    <row r="204" spans="1:27">
      <c r="A204" s="91" t="s">
        <v>53</v>
      </c>
      <c r="B204" s="91" t="s">
        <v>508</v>
      </c>
      <c r="C204" s="4" t="s">
        <v>39</v>
      </c>
      <c r="D204" s="4" t="s">
        <v>315</v>
      </c>
      <c r="E204" s="4" t="s">
        <v>31</v>
      </c>
      <c r="F204" s="4" t="s">
        <v>32</v>
      </c>
      <c r="G204" s="5">
        <v>380895.68219999998</v>
      </c>
      <c r="H204" s="5">
        <v>404888.1912</v>
      </c>
      <c r="I204" s="1">
        <v>53.540284999999997</v>
      </c>
      <c r="J204" s="1">
        <v>-2.2897544000000001</v>
      </c>
      <c r="K204" s="5" t="s">
        <v>33</v>
      </c>
      <c r="L204" s="24">
        <v>2.4300000000000002</v>
      </c>
      <c r="M204" s="140" t="s">
        <v>34</v>
      </c>
      <c r="N204" s="4" t="s">
        <v>41</v>
      </c>
      <c r="O204" s="23">
        <v>2.3099999999999996</v>
      </c>
      <c r="P204" s="2" t="s">
        <v>36</v>
      </c>
      <c r="Q204" s="87" t="s">
        <v>36</v>
      </c>
      <c r="R204" s="2" t="s">
        <v>36</v>
      </c>
      <c r="S204" s="87" t="s">
        <v>36</v>
      </c>
      <c r="T204" s="2" t="s">
        <v>36</v>
      </c>
      <c r="U204" s="88" t="s">
        <v>36</v>
      </c>
      <c r="V204" s="89" t="s">
        <v>36</v>
      </c>
      <c r="W204" s="90" t="s">
        <v>36</v>
      </c>
      <c r="X204" s="79">
        <v>42.396791666666665</v>
      </c>
      <c r="Y204" s="90">
        <v>0.99726027397260286</v>
      </c>
      <c r="Z204" s="79">
        <f>VLOOKUP($B204,[1]Summary!$C$4:$S$301,17,0)</f>
        <v>39.932666666666663</v>
      </c>
      <c r="AA204" s="90">
        <f>VLOOKUP($B204,[1]Summary!$C$4:$S$301,14,0)/100</f>
        <v>1</v>
      </c>
    </row>
    <row r="205" spans="1:27">
      <c r="A205" s="91" t="s">
        <v>53</v>
      </c>
      <c r="B205" s="91" t="s">
        <v>509</v>
      </c>
      <c r="C205" s="4" t="s">
        <v>39</v>
      </c>
      <c r="D205" s="4" t="s">
        <v>304</v>
      </c>
      <c r="E205" s="4" t="s">
        <v>31</v>
      </c>
      <c r="F205" s="4" t="s">
        <v>32</v>
      </c>
      <c r="G205" s="5">
        <v>381341.6937</v>
      </c>
      <c r="H205" s="5">
        <v>410747.47129999998</v>
      </c>
      <c r="I205" s="1">
        <v>53.592962999999997</v>
      </c>
      <c r="J205" s="1">
        <v>-2.2833768000000001</v>
      </c>
      <c r="K205" s="5" t="s">
        <v>33</v>
      </c>
      <c r="L205" s="24">
        <v>0.44999999999999996</v>
      </c>
      <c r="M205" s="140" t="s">
        <v>34</v>
      </c>
      <c r="N205" s="4" t="s">
        <v>41</v>
      </c>
      <c r="O205" s="23">
        <v>2.2999999999999994</v>
      </c>
      <c r="P205" s="2" t="s">
        <v>36</v>
      </c>
      <c r="Q205" s="87" t="s">
        <v>36</v>
      </c>
      <c r="R205" s="2" t="s">
        <v>36</v>
      </c>
      <c r="S205" s="87" t="s">
        <v>36</v>
      </c>
      <c r="T205" s="2" t="s">
        <v>36</v>
      </c>
      <c r="U205" s="88" t="s">
        <v>36</v>
      </c>
      <c r="V205" s="89" t="s">
        <v>36</v>
      </c>
      <c r="W205" s="90" t="s">
        <v>36</v>
      </c>
      <c r="X205" s="79">
        <v>40.79494444444444</v>
      </c>
      <c r="Y205" s="90">
        <v>0.73698630136986298</v>
      </c>
      <c r="Z205" s="79">
        <f>VLOOKUP($B205,[1]Summary!$C$4:$S$301,17,0)</f>
        <v>40.034194444444445</v>
      </c>
      <c r="AA205" s="90">
        <f>VLOOKUP($B205,[1]Summary!$C$4:$S$301,14,0)/100</f>
        <v>1</v>
      </c>
    </row>
    <row r="206" spans="1:27">
      <c r="A206" s="91" t="s">
        <v>37</v>
      </c>
      <c r="B206" s="91" t="s">
        <v>510</v>
      </c>
      <c r="C206" s="4" t="s">
        <v>39</v>
      </c>
      <c r="D206" s="4" t="s">
        <v>106</v>
      </c>
      <c r="E206" s="4" t="s">
        <v>31</v>
      </c>
      <c r="F206" s="4" t="s">
        <v>32</v>
      </c>
      <c r="G206" s="5">
        <v>399126.95792100002</v>
      </c>
      <c r="H206" s="5">
        <v>395579.31144700001</v>
      </c>
      <c r="I206" s="1">
        <v>53.456963000000002</v>
      </c>
      <c r="J206" s="1">
        <v>-2.0146294999999999</v>
      </c>
      <c r="K206" s="5" t="s">
        <v>33</v>
      </c>
      <c r="L206" s="24">
        <v>1.7</v>
      </c>
      <c r="M206" s="140" t="s">
        <v>34</v>
      </c>
      <c r="N206" s="4" t="s">
        <v>41</v>
      </c>
      <c r="O206" s="23">
        <v>2.5</v>
      </c>
      <c r="P206" s="2" t="s">
        <v>36</v>
      </c>
      <c r="Q206" s="87" t="s">
        <v>36</v>
      </c>
      <c r="R206" s="2" t="s">
        <v>36</v>
      </c>
      <c r="S206" s="87" t="s">
        <v>36</v>
      </c>
      <c r="T206" s="2" t="s">
        <v>36</v>
      </c>
      <c r="U206" s="88" t="s">
        <v>36</v>
      </c>
      <c r="V206" s="89" t="s">
        <v>36</v>
      </c>
      <c r="W206" s="90" t="s">
        <v>36</v>
      </c>
      <c r="X206" s="79">
        <v>42.904181818181819</v>
      </c>
      <c r="Y206" s="90">
        <v>0.9068493150684932</v>
      </c>
      <c r="Z206" s="79">
        <f>VLOOKUP($B206,[1]Summary!$C$4:$S$301,17,0)</f>
        <v>40.049722222222229</v>
      </c>
      <c r="AA206" s="90">
        <f>VLOOKUP($B206,[1]Summary!$C$4:$S$301,14,0)/100</f>
        <v>1</v>
      </c>
    </row>
    <row r="207" spans="1:27">
      <c r="A207" s="91" t="s">
        <v>27</v>
      </c>
      <c r="B207" s="91" t="s">
        <v>511</v>
      </c>
      <c r="C207" s="4" t="s">
        <v>512</v>
      </c>
      <c r="D207" s="4" t="s">
        <v>147</v>
      </c>
      <c r="E207" s="4" t="s">
        <v>31</v>
      </c>
      <c r="F207" s="4" t="s">
        <v>32</v>
      </c>
      <c r="G207" s="5">
        <v>385380</v>
      </c>
      <c r="H207" s="5">
        <v>387258</v>
      </c>
      <c r="I207" s="1">
        <v>53.381965000000001</v>
      </c>
      <c r="J207" s="1">
        <v>-2.2212526000000001</v>
      </c>
      <c r="K207" s="5" t="s">
        <v>33</v>
      </c>
      <c r="L207" s="24">
        <v>2.2999999999999998</v>
      </c>
      <c r="M207" s="140" t="s">
        <v>34</v>
      </c>
      <c r="N207" s="4" t="s">
        <v>41</v>
      </c>
      <c r="O207" s="23">
        <v>2.1</v>
      </c>
      <c r="P207" s="2">
        <v>54.7</v>
      </c>
      <c r="Q207" s="87">
        <v>0.92</v>
      </c>
      <c r="R207" s="2">
        <v>53.3</v>
      </c>
      <c r="S207" s="87">
        <v>1</v>
      </c>
      <c r="T207" s="2">
        <v>36.700000000000003</v>
      </c>
      <c r="U207" s="88">
        <v>1</v>
      </c>
      <c r="V207" s="89">
        <v>37.1</v>
      </c>
      <c r="W207" s="90">
        <v>0.84657534246575339</v>
      </c>
      <c r="X207" s="79">
        <v>41.723750000000003</v>
      </c>
      <c r="Y207" s="90">
        <v>0.99726027397260286</v>
      </c>
      <c r="Z207" s="79">
        <f>VLOOKUP($B207,[1]Summary!$C$4:$S$301,17,0)</f>
        <v>40.068181818181806</v>
      </c>
      <c r="AA207" s="90">
        <f>VLOOKUP($B207,[1]Summary!$C$4:$S$301,14,0)/100</f>
        <v>0.91666666666666652</v>
      </c>
    </row>
    <row r="208" spans="1:27">
      <c r="A208" s="91" t="s">
        <v>46</v>
      </c>
      <c r="B208" s="91" t="s">
        <v>513</v>
      </c>
      <c r="C208" s="4" t="s">
        <v>39</v>
      </c>
      <c r="D208" s="4" t="s">
        <v>391</v>
      </c>
      <c r="E208" s="4" t="s">
        <v>31</v>
      </c>
      <c r="F208" s="4" t="s">
        <v>32</v>
      </c>
      <c r="G208" s="5">
        <v>382308.8334</v>
      </c>
      <c r="H208" s="5">
        <v>385568.04979999998</v>
      </c>
      <c r="I208" s="1">
        <v>53.366680000000002</v>
      </c>
      <c r="J208" s="1">
        <v>-2.2673394999999998</v>
      </c>
      <c r="K208" s="5" t="s">
        <v>33</v>
      </c>
      <c r="L208" s="24">
        <v>2.5</v>
      </c>
      <c r="M208" s="140" t="s">
        <v>34</v>
      </c>
      <c r="N208" s="4" t="s">
        <v>41</v>
      </c>
      <c r="O208" s="23">
        <v>2.42</v>
      </c>
      <c r="P208" s="2" t="s">
        <v>36</v>
      </c>
      <c r="Q208" s="87" t="s">
        <v>36</v>
      </c>
      <c r="R208" s="2" t="s">
        <v>36</v>
      </c>
      <c r="S208" s="87" t="s">
        <v>36</v>
      </c>
      <c r="T208" s="2" t="s">
        <v>36</v>
      </c>
      <c r="U208" s="88" t="s">
        <v>36</v>
      </c>
      <c r="V208" s="89" t="s">
        <v>36</v>
      </c>
      <c r="W208" s="90" t="s">
        <v>36</v>
      </c>
      <c r="X208" s="79">
        <v>41.380583333333341</v>
      </c>
      <c r="Y208" s="90">
        <v>0.99726027397260286</v>
      </c>
      <c r="Z208" s="79">
        <f>VLOOKUP($B208,[1]Summary!$C$4:$S$301,17,0)</f>
        <v>40.269499999999994</v>
      </c>
      <c r="AA208" s="90">
        <f>VLOOKUP($B208,[1]Summary!$C$4:$S$301,14,0)/100</f>
        <v>1</v>
      </c>
    </row>
    <row r="209" spans="1:27">
      <c r="A209" s="91" t="s">
        <v>67</v>
      </c>
      <c r="B209" s="91" t="s">
        <v>514</v>
      </c>
      <c r="C209" s="4" t="s">
        <v>39</v>
      </c>
      <c r="D209" s="4" t="s">
        <v>515</v>
      </c>
      <c r="E209" s="4" t="s">
        <v>31</v>
      </c>
      <c r="F209" s="4" t="s">
        <v>32</v>
      </c>
      <c r="G209" s="5">
        <v>375423.46039999998</v>
      </c>
      <c r="H209" s="5">
        <v>397822.9547</v>
      </c>
      <c r="I209" s="1">
        <v>53.476545999999999</v>
      </c>
      <c r="J209" s="1">
        <v>-2.3717655999999998</v>
      </c>
      <c r="K209" s="5" t="s">
        <v>33</v>
      </c>
      <c r="L209" s="24">
        <v>1.35</v>
      </c>
      <c r="M209" s="140" t="s">
        <v>34</v>
      </c>
      <c r="N209" s="4" t="s">
        <v>41</v>
      </c>
      <c r="O209" s="23">
        <v>2.5</v>
      </c>
      <c r="P209" s="2" t="s">
        <v>36</v>
      </c>
      <c r="Q209" s="87" t="s">
        <v>36</v>
      </c>
      <c r="R209" s="2" t="s">
        <v>36</v>
      </c>
      <c r="S209" s="87" t="s">
        <v>36</v>
      </c>
      <c r="T209" s="2" t="s">
        <v>36</v>
      </c>
      <c r="U209" s="88" t="s">
        <v>36</v>
      </c>
      <c r="V209" s="89" t="s">
        <v>36</v>
      </c>
      <c r="W209" s="90" t="s">
        <v>36</v>
      </c>
      <c r="X209" s="79">
        <v>42.105583333333328</v>
      </c>
      <c r="Y209" s="90">
        <v>0.99726027397260286</v>
      </c>
      <c r="Z209" s="79">
        <f>VLOOKUP($B209,[1]Summary!$C$4:$S$301,17,0)</f>
        <v>40.301749999999991</v>
      </c>
      <c r="AA209" s="90">
        <f>VLOOKUP($B209,[1]Summary!$C$4:$S$301,14,0)/100</f>
        <v>1</v>
      </c>
    </row>
    <row r="210" spans="1:27">
      <c r="A210" s="91" t="s">
        <v>67</v>
      </c>
      <c r="B210" s="91" t="s">
        <v>516</v>
      </c>
      <c r="C210" s="4" t="s">
        <v>39</v>
      </c>
      <c r="D210" s="4" t="s">
        <v>300</v>
      </c>
      <c r="E210" s="4" t="s">
        <v>31</v>
      </c>
      <c r="F210" s="4" t="s">
        <v>32</v>
      </c>
      <c r="G210" s="5">
        <v>382093.54940000002</v>
      </c>
      <c r="H210" s="5">
        <v>397852.6151</v>
      </c>
      <c r="I210" s="1">
        <v>53.477086</v>
      </c>
      <c r="J210" s="1">
        <v>-2.2712729999999999</v>
      </c>
      <c r="K210" s="5" t="s">
        <v>33</v>
      </c>
      <c r="L210" s="24">
        <v>2.2000000000000002</v>
      </c>
      <c r="M210" s="140" t="s">
        <v>34</v>
      </c>
      <c r="N210" s="4" t="s">
        <v>41</v>
      </c>
      <c r="O210" s="23">
        <v>2.2999999999999998</v>
      </c>
      <c r="P210" s="2" t="s">
        <v>36</v>
      </c>
      <c r="Q210" s="87" t="s">
        <v>36</v>
      </c>
      <c r="R210" s="2" t="s">
        <v>36</v>
      </c>
      <c r="S210" s="87" t="s">
        <v>36</v>
      </c>
      <c r="T210" s="2" t="s">
        <v>36</v>
      </c>
      <c r="U210" s="88" t="s">
        <v>36</v>
      </c>
      <c r="V210" s="89" t="s">
        <v>36</v>
      </c>
      <c r="W210" s="90" t="s">
        <v>36</v>
      </c>
      <c r="X210" s="79">
        <v>43.570083333333336</v>
      </c>
      <c r="Y210" s="90">
        <v>0.99726027397260286</v>
      </c>
      <c r="Z210" s="79">
        <f>VLOOKUP($B210,[1]Summary!$C$4:$S$301,17,0)</f>
        <v>40.354848484848482</v>
      </c>
      <c r="AA210" s="90">
        <f>VLOOKUP($B210,[1]Summary!$C$4:$S$301,14,0)/100</f>
        <v>0.91666666666666652</v>
      </c>
    </row>
    <row r="211" spans="1:27">
      <c r="A211" s="91" t="s">
        <v>37</v>
      </c>
      <c r="B211" s="91" t="s">
        <v>517</v>
      </c>
      <c r="C211" s="4" t="s">
        <v>39</v>
      </c>
      <c r="D211" s="4" t="s">
        <v>77</v>
      </c>
      <c r="E211" s="4" t="s">
        <v>31</v>
      </c>
      <c r="F211" s="4" t="s">
        <v>32</v>
      </c>
      <c r="G211" s="5">
        <v>399556.53697800002</v>
      </c>
      <c r="H211" s="5">
        <v>395781.62057600002</v>
      </c>
      <c r="I211" s="1">
        <v>53.458779</v>
      </c>
      <c r="J211" s="1">
        <v>-2.0081541999999999</v>
      </c>
      <c r="K211" s="5" t="s">
        <v>33</v>
      </c>
      <c r="L211" s="24">
        <v>1.8</v>
      </c>
      <c r="M211" s="140" t="s">
        <v>34</v>
      </c>
      <c r="N211" s="4" t="s">
        <v>41</v>
      </c>
      <c r="O211" s="23">
        <v>2.5</v>
      </c>
      <c r="P211" s="2" t="s">
        <v>36</v>
      </c>
      <c r="Q211" s="87" t="s">
        <v>36</v>
      </c>
      <c r="R211" s="2" t="s">
        <v>36</v>
      </c>
      <c r="S211" s="87" t="s">
        <v>36</v>
      </c>
      <c r="T211" s="2" t="s">
        <v>36</v>
      </c>
      <c r="U211" s="88" t="s">
        <v>36</v>
      </c>
      <c r="V211" s="89" t="s">
        <v>36</v>
      </c>
      <c r="W211" s="90" t="s">
        <v>36</v>
      </c>
      <c r="X211" s="79">
        <v>41.170333333333339</v>
      </c>
      <c r="Y211" s="90">
        <v>0.99726027397260286</v>
      </c>
      <c r="Z211" s="79">
        <f>VLOOKUP($B211,[1]Summary!$C$4:$S$301,17,0)</f>
        <v>40.520333333333333</v>
      </c>
      <c r="AA211" s="90">
        <f>VLOOKUP($B211,[1]Summary!$C$4:$S$301,14,0)/100</f>
        <v>1</v>
      </c>
    </row>
    <row r="212" spans="1:27">
      <c r="A212" s="91" t="s">
        <v>27</v>
      </c>
      <c r="B212" s="91" t="s">
        <v>518</v>
      </c>
      <c r="C212" s="4" t="s">
        <v>519</v>
      </c>
      <c r="D212" s="4" t="s">
        <v>147</v>
      </c>
      <c r="E212" s="4" t="s">
        <v>31</v>
      </c>
      <c r="F212" s="4" t="s">
        <v>32</v>
      </c>
      <c r="G212" s="5">
        <v>385043</v>
      </c>
      <c r="H212" s="5">
        <v>388635</v>
      </c>
      <c r="I212" s="1">
        <v>53.394331999999999</v>
      </c>
      <c r="J212" s="1">
        <v>-2.2263845</v>
      </c>
      <c r="K212" s="5" t="s">
        <v>33</v>
      </c>
      <c r="L212" s="24">
        <v>1.8</v>
      </c>
      <c r="M212" s="140" t="s">
        <v>34</v>
      </c>
      <c r="N212" s="4" t="s">
        <v>41</v>
      </c>
      <c r="O212" s="23">
        <v>2.2999999999999998</v>
      </c>
      <c r="P212" s="2">
        <v>54.5</v>
      </c>
      <c r="Q212" s="87">
        <v>1</v>
      </c>
      <c r="R212" s="2">
        <v>51.3</v>
      </c>
      <c r="S212" s="87">
        <v>1</v>
      </c>
      <c r="T212" s="2">
        <v>38</v>
      </c>
      <c r="U212" s="88">
        <v>1</v>
      </c>
      <c r="V212" s="89">
        <v>41.5</v>
      </c>
      <c r="W212" s="90">
        <v>0.95616438356164379</v>
      </c>
      <c r="X212" s="79">
        <v>41.100249999999988</v>
      </c>
      <c r="Y212" s="90">
        <v>0.99726027397260286</v>
      </c>
      <c r="Z212" s="79">
        <f>VLOOKUP($B212,[1]Summary!$C$4:$S$301,17,0)</f>
        <v>40.549000000000007</v>
      </c>
      <c r="AA212" s="90">
        <f>VLOOKUP($B212,[1]Summary!$C$4:$S$301,14,0)/100</f>
        <v>1</v>
      </c>
    </row>
    <row r="213" spans="1:27">
      <c r="A213" s="91" t="s">
        <v>46</v>
      </c>
      <c r="B213" s="91" t="s">
        <v>520</v>
      </c>
      <c r="C213" s="4" t="s">
        <v>39</v>
      </c>
      <c r="D213" s="4" t="s">
        <v>521</v>
      </c>
      <c r="E213" s="4" t="s">
        <v>31</v>
      </c>
      <c r="F213" s="4" t="s">
        <v>32</v>
      </c>
      <c r="G213" s="5">
        <v>384405.06060000003</v>
      </c>
      <c r="H213" s="5">
        <v>398839.91249999998</v>
      </c>
      <c r="I213" s="1">
        <v>53.486032000000002</v>
      </c>
      <c r="J213" s="1">
        <v>-2.2364877999999999</v>
      </c>
      <c r="K213" s="5" t="s">
        <v>33</v>
      </c>
      <c r="L213" s="24">
        <v>2.6</v>
      </c>
      <c r="M213" s="140" t="s">
        <v>34</v>
      </c>
      <c r="N213" s="4" t="s">
        <v>41</v>
      </c>
      <c r="O213" s="23">
        <v>2.1</v>
      </c>
      <c r="P213" s="2" t="s">
        <v>36</v>
      </c>
      <c r="Q213" s="87" t="s">
        <v>36</v>
      </c>
      <c r="R213" s="2" t="s">
        <v>36</v>
      </c>
      <c r="S213" s="87" t="s">
        <v>36</v>
      </c>
      <c r="T213" s="2" t="s">
        <v>36</v>
      </c>
      <c r="U213" s="88" t="s">
        <v>36</v>
      </c>
      <c r="V213" s="89" t="s">
        <v>36</v>
      </c>
      <c r="W213" s="90" t="s">
        <v>36</v>
      </c>
      <c r="X213" s="79">
        <v>43.232409090909094</v>
      </c>
      <c r="Y213" s="90">
        <v>0.92054794520547945</v>
      </c>
      <c r="Z213" s="79">
        <f>VLOOKUP($B213,[1]Summary!$C$4:$S$301,17,0)</f>
        <v>40.559424242424235</v>
      </c>
      <c r="AA213" s="90">
        <f>VLOOKUP($B213,[1]Summary!$C$4:$S$301,14,0)/100</f>
        <v>0.91666666666666652</v>
      </c>
    </row>
    <row r="214" spans="1:27">
      <c r="A214" s="91" t="s">
        <v>53</v>
      </c>
      <c r="B214" s="91" t="s">
        <v>522</v>
      </c>
      <c r="C214" s="4" t="s">
        <v>523</v>
      </c>
      <c r="D214" s="4" t="s">
        <v>241</v>
      </c>
      <c r="E214" s="4" t="s">
        <v>31</v>
      </c>
      <c r="F214" s="4" t="s">
        <v>32</v>
      </c>
      <c r="G214" s="5">
        <v>380877</v>
      </c>
      <c r="H214" s="5">
        <v>405085</v>
      </c>
      <c r="I214" s="1">
        <v>53.542054999999998</v>
      </c>
      <c r="J214" s="1">
        <v>-2.2900382000000001</v>
      </c>
      <c r="K214" s="5" t="s">
        <v>33</v>
      </c>
      <c r="L214" s="24" t="s">
        <v>66</v>
      </c>
      <c r="M214" s="140" t="s">
        <v>34</v>
      </c>
      <c r="N214" s="4" t="s">
        <v>41</v>
      </c>
      <c r="O214" s="23" t="s">
        <v>110</v>
      </c>
      <c r="P214" s="2" t="s">
        <v>36</v>
      </c>
      <c r="Q214" s="87" t="s">
        <v>36</v>
      </c>
      <c r="R214" s="2">
        <v>55.3</v>
      </c>
      <c r="S214" s="87">
        <v>1</v>
      </c>
      <c r="T214" s="2">
        <v>37.299999999999997</v>
      </c>
      <c r="U214" s="88">
        <v>0.5</v>
      </c>
      <c r="V214" s="89">
        <v>41.2</v>
      </c>
      <c r="W214" s="90">
        <v>0.95890410958904093</v>
      </c>
      <c r="X214" s="79">
        <v>42.663833333333329</v>
      </c>
      <c r="Y214" s="90">
        <v>0.99726027397260286</v>
      </c>
      <c r="Z214" s="79">
        <f>VLOOKUP($B214,[1]Summary!$C$4:$S$301,17,0)</f>
        <v>40.676566666666666</v>
      </c>
      <c r="AA214" s="90">
        <f>VLOOKUP($B214,[1]Summary!$C$4:$S$301,14,0)/100</f>
        <v>0.83333333333333348</v>
      </c>
    </row>
    <row r="215" spans="1:27">
      <c r="A215" s="91" t="s">
        <v>67</v>
      </c>
      <c r="B215" s="91" t="s">
        <v>524</v>
      </c>
      <c r="C215" s="4" t="s">
        <v>525</v>
      </c>
      <c r="D215" s="4" t="s">
        <v>249</v>
      </c>
      <c r="E215" s="4" t="s">
        <v>31</v>
      </c>
      <c r="F215" s="4" t="s">
        <v>32</v>
      </c>
      <c r="G215" s="5">
        <v>382571</v>
      </c>
      <c r="H215" s="5">
        <v>397719</v>
      </c>
      <c r="I215" s="1">
        <v>53.475906999999999</v>
      </c>
      <c r="J215" s="1">
        <v>-2.2640636000000001</v>
      </c>
      <c r="K215" s="5" t="s">
        <v>33</v>
      </c>
      <c r="L215" s="24">
        <v>1.5</v>
      </c>
      <c r="M215" s="140" t="s">
        <v>34</v>
      </c>
      <c r="N215" s="4" t="s">
        <v>41</v>
      </c>
      <c r="O215" s="23" t="s">
        <v>433</v>
      </c>
      <c r="P215" s="2">
        <v>49.3</v>
      </c>
      <c r="Q215" s="87">
        <v>0.67</v>
      </c>
      <c r="R215" s="2" t="s">
        <v>36</v>
      </c>
      <c r="S215" s="87" t="s">
        <v>36</v>
      </c>
      <c r="T215" s="2">
        <v>36</v>
      </c>
      <c r="U215" s="88">
        <v>0.83</v>
      </c>
      <c r="V215" s="89">
        <v>43.1</v>
      </c>
      <c r="W215" s="90">
        <v>0.95616438356164379</v>
      </c>
      <c r="X215" s="79">
        <v>43.393666666666661</v>
      </c>
      <c r="Y215" s="90">
        <v>0.99726027397260286</v>
      </c>
      <c r="Z215" s="79">
        <f>VLOOKUP($B215,[1]Summary!$C$4:$S$301,17,0)</f>
        <v>40.689944444444443</v>
      </c>
      <c r="AA215" s="90">
        <f>VLOOKUP($B215,[1]Summary!$C$4:$S$301,14,0)/100</f>
        <v>1</v>
      </c>
    </row>
    <row r="216" spans="1:27">
      <c r="A216" s="91" t="s">
        <v>46</v>
      </c>
      <c r="B216" s="91" t="s">
        <v>526</v>
      </c>
      <c r="C216" s="4" t="s">
        <v>527</v>
      </c>
      <c r="D216" s="4" t="s">
        <v>528</v>
      </c>
      <c r="E216" s="4" t="s">
        <v>31</v>
      </c>
      <c r="F216" s="4" t="s">
        <v>32</v>
      </c>
      <c r="G216" s="5">
        <v>383518</v>
      </c>
      <c r="H216" s="5">
        <v>398289</v>
      </c>
      <c r="I216" s="1">
        <v>53.481060999999997</v>
      </c>
      <c r="J216" s="1">
        <v>-2.2498258</v>
      </c>
      <c r="K216" s="5" t="s">
        <v>33</v>
      </c>
      <c r="L216" s="24">
        <v>1.4</v>
      </c>
      <c r="M216" s="140" t="s">
        <v>34</v>
      </c>
      <c r="N216" s="4" t="s">
        <v>41</v>
      </c>
      <c r="O216" s="23">
        <v>2.21</v>
      </c>
      <c r="P216" s="2" t="s">
        <v>36</v>
      </c>
      <c r="Q216" s="87" t="s">
        <v>36</v>
      </c>
      <c r="R216" s="2" t="s">
        <v>36</v>
      </c>
      <c r="S216" s="87" t="s">
        <v>36</v>
      </c>
      <c r="T216" s="2">
        <v>36.9</v>
      </c>
      <c r="U216" s="88">
        <v>0.92</v>
      </c>
      <c r="V216" s="89">
        <v>40.200000000000003</v>
      </c>
      <c r="W216" s="90">
        <v>0.95342465753424643</v>
      </c>
      <c r="X216" s="79">
        <v>44.457000000000008</v>
      </c>
      <c r="Y216" s="90">
        <v>0.81369863013698629</v>
      </c>
      <c r="Z216" s="79">
        <f>VLOOKUP($B216,[1]Summary!$C$4:$S$301,17,0)</f>
        <v>40.830888888888893</v>
      </c>
      <c r="AA216" s="90">
        <f>VLOOKUP($B216,[1]Summary!$C$4:$S$301,14,0)/100</f>
        <v>1</v>
      </c>
    </row>
    <row r="217" spans="1:27">
      <c r="A217" s="91" t="s">
        <v>46</v>
      </c>
      <c r="B217" s="91" t="s">
        <v>529</v>
      </c>
      <c r="C217" s="4" t="s">
        <v>39</v>
      </c>
      <c r="D217" s="4" t="s">
        <v>530</v>
      </c>
      <c r="E217" s="4" t="s">
        <v>31</v>
      </c>
      <c r="F217" s="4" t="s">
        <v>32</v>
      </c>
      <c r="G217" s="5">
        <v>386557.06270000001</v>
      </c>
      <c r="H217" s="5">
        <v>395872.39199999999</v>
      </c>
      <c r="I217" s="1">
        <v>53.459423000000001</v>
      </c>
      <c r="J217" s="1">
        <v>-2.203929</v>
      </c>
      <c r="K217" s="5" t="s">
        <v>33</v>
      </c>
      <c r="L217" s="24">
        <v>4</v>
      </c>
      <c r="M217" s="140" t="s">
        <v>34</v>
      </c>
      <c r="N217" s="4" t="s">
        <v>41</v>
      </c>
      <c r="O217" s="23">
        <v>3</v>
      </c>
      <c r="P217" s="2" t="s">
        <v>36</v>
      </c>
      <c r="Q217" s="87" t="s">
        <v>36</v>
      </c>
      <c r="R217" s="2" t="s">
        <v>36</v>
      </c>
      <c r="S217" s="87" t="s">
        <v>36</v>
      </c>
      <c r="T217" s="2" t="s">
        <v>36</v>
      </c>
      <c r="U217" s="88" t="s">
        <v>36</v>
      </c>
      <c r="V217" s="89" t="s">
        <v>36</v>
      </c>
      <c r="W217" s="90" t="s">
        <v>36</v>
      </c>
      <c r="X217" s="79">
        <v>41.936416666666666</v>
      </c>
      <c r="Y217" s="90">
        <v>0.99726027397260286</v>
      </c>
      <c r="Z217" s="79">
        <f>VLOOKUP($B217,[1]Summary!$C$4:$S$301,17,0)</f>
        <v>40.886484848484848</v>
      </c>
      <c r="AA217" s="90">
        <f>VLOOKUP($B217,[1]Summary!$C$4:$S$301,14,0)/100</f>
        <v>0.91666666666666652</v>
      </c>
    </row>
    <row r="218" spans="1:27">
      <c r="A218" s="91" t="s">
        <v>67</v>
      </c>
      <c r="B218" s="91" t="s">
        <v>531</v>
      </c>
      <c r="C218" s="4" t="s">
        <v>39</v>
      </c>
      <c r="D218" s="4" t="s">
        <v>532</v>
      </c>
      <c r="E218" s="4" t="s">
        <v>31</v>
      </c>
      <c r="F218" s="4" t="s">
        <v>32</v>
      </c>
      <c r="G218" s="5">
        <v>383051.75750000001</v>
      </c>
      <c r="H218" s="5">
        <v>398616.6764</v>
      </c>
      <c r="I218" s="1">
        <v>53.483984999999997</v>
      </c>
      <c r="J218" s="1">
        <v>-2.2568804999999998</v>
      </c>
      <c r="K218" s="5" t="s">
        <v>33</v>
      </c>
      <c r="L218" s="24">
        <v>1.2</v>
      </c>
      <c r="M218" s="140" t="s">
        <v>34</v>
      </c>
      <c r="N218" s="4" t="s">
        <v>41</v>
      </c>
      <c r="O218" s="23">
        <v>2.2000000000000002</v>
      </c>
      <c r="P218" s="2" t="s">
        <v>36</v>
      </c>
      <c r="Q218" s="87" t="s">
        <v>36</v>
      </c>
      <c r="R218" s="2" t="s">
        <v>36</v>
      </c>
      <c r="S218" s="87" t="s">
        <v>36</v>
      </c>
      <c r="T218" s="2" t="s">
        <v>36</v>
      </c>
      <c r="U218" s="88" t="s">
        <v>36</v>
      </c>
      <c r="V218" s="89" t="s">
        <v>36</v>
      </c>
      <c r="W218" s="90" t="s">
        <v>36</v>
      </c>
      <c r="X218" s="79">
        <v>42.956250000000004</v>
      </c>
      <c r="Y218" s="90">
        <v>0.99726027397260286</v>
      </c>
      <c r="Z218" s="79">
        <f>VLOOKUP($B218,[1]Summary!$C$4:$S$301,17,0)</f>
        <v>40.895388888888888</v>
      </c>
      <c r="AA218" s="90">
        <f>VLOOKUP($B218,[1]Summary!$C$4:$S$301,14,0)/100</f>
        <v>1</v>
      </c>
    </row>
    <row r="219" spans="1:27">
      <c r="A219" s="91" t="s">
        <v>46</v>
      </c>
      <c r="B219" s="91" t="s">
        <v>533</v>
      </c>
      <c r="C219" s="4" t="s">
        <v>534</v>
      </c>
      <c r="D219" s="4" t="s">
        <v>402</v>
      </c>
      <c r="E219" s="4" t="s">
        <v>31</v>
      </c>
      <c r="F219" s="4" t="s">
        <v>32</v>
      </c>
      <c r="G219" s="5">
        <v>382884</v>
      </c>
      <c r="H219" s="5">
        <v>397414</v>
      </c>
      <c r="I219" s="1">
        <v>53.473176000000002</v>
      </c>
      <c r="J219" s="1">
        <v>-2.2593310999999998</v>
      </c>
      <c r="K219" s="5" t="s">
        <v>33</v>
      </c>
      <c r="L219" s="24">
        <v>0.2</v>
      </c>
      <c r="M219" s="140" t="s">
        <v>34</v>
      </c>
      <c r="N219" s="4" t="s">
        <v>41</v>
      </c>
      <c r="O219" s="23">
        <v>2.2999999999999998</v>
      </c>
      <c r="P219" s="2">
        <v>46.6</v>
      </c>
      <c r="Q219" s="87">
        <v>0.75</v>
      </c>
      <c r="R219" s="2">
        <v>43.4</v>
      </c>
      <c r="S219" s="87">
        <v>0.92</v>
      </c>
      <c r="T219" s="2">
        <v>34.5</v>
      </c>
      <c r="U219" s="88">
        <v>0.83</v>
      </c>
      <c r="V219" s="89">
        <v>41.8</v>
      </c>
      <c r="W219" s="90">
        <v>0.95616438356164379</v>
      </c>
      <c r="X219" s="79">
        <v>45.102249999999998</v>
      </c>
      <c r="Y219" s="90">
        <v>0.99726027397260286</v>
      </c>
      <c r="Z219" s="79">
        <f>VLOOKUP($B219,[1]Summary!$C$4:$S$301,17,0)</f>
        <v>40.900166666666671</v>
      </c>
      <c r="AA219" s="90">
        <f>VLOOKUP($B219,[1]Summary!$C$4:$S$301,14,0)/100</f>
        <v>1</v>
      </c>
    </row>
    <row r="220" spans="1:27">
      <c r="A220" s="91" t="s">
        <v>37</v>
      </c>
      <c r="B220" s="91" t="s">
        <v>535</v>
      </c>
      <c r="C220" s="4" t="s">
        <v>39</v>
      </c>
      <c r="D220" s="4" t="s">
        <v>77</v>
      </c>
      <c r="E220" s="4" t="s">
        <v>31</v>
      </c>
      <c r="F220" s="4" t="s">
        <v>32</v>
      </c>
      <c r="G220" s="5">
        <v>399718.54491599998</v>
      </c>
      <c r="H220" s="5">
        <v>395806.31895099999</v>
      </c>
      <c r="I220" s="1">
        <v>53.459004</v>
      </c>
      <c r="J220" s="1">
        <v>-2.0057144</v>
      </c>
      <c r="K220" s="5" t="s">
        <v>33</v>
      </c>
      <c r="L220" s="24">
        <v>1.9</v>
      </c>
      <c r="M220" s="140" t="s">
        <v>34</v>
      </c>
      <c r="N220" s="4" t="s">
        <v>35</v>
      </c>
      <c r="O220" s="23">
        <v>3.6</v>
      </c>
      <c r="P220" s="2" t="s">
        <v>36</v>
      </c>
      <c r="Q220" s="87" t="s">
        <v>36</v>
      </c>
      <c r="R220" s="2" t="s">
        <v>36</v>
      </c>
      <c r="S220" s="87" t="s">
        <v>36</v>
      </c>
      <c r="T220" s="2" t="s">
        <v>36</v>
      </c>
      <c r="U220" s="88" t="s">
        <v>36</v>
      </c>
      <c r="V220" s="89" t="s">
        <v>36</v>
      </c>
      <c r="W220" s="90" t="s">
        <v>36</v>
      </c>
      <c r="X220" s="79">
        <v>39.469000000000001</v>
      </c>
      <c r="Y220" s="90">
        <v>0.81643835616438354</v>
      </c>
      <c r="Z220" s="79">
        <f>VLOOKUP($B220,[1]Summary!$C$4:$S$301,17,0)</f>
        <v>40.984733333333338</v>
      </c>
      <c r="AA220" s="90">
        <f>VLOOKUP($B220,[1]Summary!$C$4:$S$301,14,0)/100</f>
        <v>0.83333333333333348</v>
      </c>
    </row>
    <row r="221" spans="1:27">
      <c r="A221" s="91" t="s">
        <v>53</v>
      </c>
      <c r="B221" s="91" t="s">
        <v>536</v>
      </c>
      <c r="C221" s="4" t="s">
        <v>537</v>
      </c>
      <c r="D221" s="4" t="s">
        <v>55</v>
      </c>
      <c r="E221" s="4" t="s">
        <v>31</v>
      </c>
      <c r="F221" s="4" t="s">
        <v>32</v>
      </c>
      <c r="G221" s="5">
        <v>379549</v>
      </c>
      <c r="H221" s="5">
        <v>410802</v>
      </c>
      <c r="I221" s="1">
        <v>53.593389999999999</v>
      </c>
      <c r="J221" s="1">
        <v>-2.3104539000000002</v>
      </c>
      <c r="K221" s="5" t="s">
        <v>33</v>
      </c>
      <c r="L221" s="24">
        <v>2</v>
      </c>
      <c r="M221" s="140" t="s">
        <v>34</v>
      </c>
      <c r="N221" s="4" t="s">
        <v>41</v>
      </c>
      <c r="O221" s="23" t="s">
        <v>538</v>
      </c>
      <c r="P221" s="2">
        <v>38.6</v>
      </c>
      <c r="Q221" s="87">
        <v>1</v>
      </c>
      <c r="R221" s="2">
        <v>43.6</v>
      </c>
      <c r="S221" s="87">
        <v>0.83</v>
      </c>
      <c r="T221" s="2">
        <v>36.299999999999997</v>
      </c>
      <c r="U221" s="88">
        <v>1</v>
      </c>
      <c r="V221" s="89">
        <v>38.299999999999997</v>
      </c>
      <c r="W221" s="90">
        <v>0.8684931506849316</v>
      </c>
      <c r="X221" s="79">
        <v>39.901363636363634</v>
      </c>
      <c r="Y221" s="90">
        <v>0.9068493150684932</v>
      </c>
      <c r="Z221" s="79">
        <f>VLOOKUP($B221,[1]Summary!$C$4:$S$301,17,0)</f>
        <v>41.056399999999996</v>
      </c>
      <c r="AA221" s="90">
        <f>VLOOKUP($B221,[1]Summary!$C$4:$S$301,14,0)/100</f>
        <v>0.83333333333333348</v>
      </c>
    </row>
    <row r="222" spans="1:27">
      <c r="A222" s="91" t="s">
        <v>67</v>
      </c>
      <c r="B222" s="91" t="s">
        <v>539</v>
      </c>
      <c r="C222" s="4" t="s">
        <v>540</v>
      </c>
      <c r="D222" s="4" t="s">
        <v>249</v>
      </c>
      <c r="E222" s="4" t="s">
        <v>31</v>
      </c>
      <c r="F222" s="4" t="s">
        <v>32</v>
      </c>
      <c r="G222" s="5">
        <v>382592</v>
      </c>
      <c r="H222" s="5">
        <v>397688</v>
      </c>
      <c r="I222" s="1">
        <v>53.475628999999998</v>
      </c>
      <c r="J222" s="1">
        <v>-2.2637455000000002</v>
      </c>
      <c r="K222" s="5" t="s">
        <v>33</v>
      </c>
      <c r="L222" s="24">
        <v>2.5</v>
      </c>
      <c r="M222" s="140" t="s">
        <v>34</v>
      </c>
      <c r="N222" s="4" t="s">
        <v>41</v>
      </c>
      <c r="O222" s="23" t="s">
        <v>541</v>
      </c>
      <c r="P222" s="2">
        <v>48.2</v>
      </c>
      <c r="Q222" s="87">
        <v>0.67</v>
      </c>
      <c r="R222" s="2">
        <v>44.4</v>
      </c>
      <c r="S222" s="87">
        <v>0.92</v>
      </c>
      <c r="T222" s="2">
        <v>34.9</v>
      </c>
      <c r="U222" s="88">
        <v>0.75</v>
      </c>
      <c r="V222" s="89">
        <v>44.3</v>
      </c>
      <c r="W222" s="90">
        <v>0.84931506849315075</v>
      </c>
      <c r="X222" s="79">
        <v>43.647416666666672</v>
      </c>
      <c r="Y222" s="90">
        <v>0.99726027397260286</v>
      </c>
      <c r="Z222" s="79">
        <f>VLOOKUP($B222,[1]Summary!$C$4:$S$301,17,0)</f>
        <v>41.081722222222226</v>
      </c>
      <c r="AA222" s="90">
        <f>VLOOKUP($B222,[1]Summary!$C$4:$S$301,14,0)/100</f>
        <v>1</v>
      </c>
    </row>
    <row r="223" spans="1:27">
      <c r="A223" s="91" t="s">
        <v>46</v>
      </c>
      <c r="B223" s="91" t="s">
        <v>542</v>
      </c>
      <c r="C223" s="4" t="s">
        <v>39</v>
      </c>
      <c r="D223" s="4" t="s">
        <v>355</v>
      </c>
      <c r="E223" s="4" t="s">
        <v>31</v>
      </c>
      <c r="F223" s="4" t="s">
        <v>32</v>
      </c>
      <c r="G223" s="5">
        <v>385653.29690000002</v>
      </c>
      <c r="H223" s="5">
        <v>397651.78259999998</v>
      </c>
      <c r="I223" s="1">
        <v>53.475389</v>
      </c>
      <c r="J223" s="1">
        <v>-2.2176257000000001</v>
      </c>
      <c r="K223" s="5" t="s">
        <v>33</v>
      </c>
      <c r="L223" s="24">
        <v>4</v>
      </c>
      <c r="M223" s="140" t="s">
        <v>34</v>
      </c>
      <c r="N223" s="4" t="s">
        <v>41</v>
      </c>
      <c r="O223" s="23">
        <v>2.5</v>
      </c>
      <c r="P223" s="2" t="s">
        <v>36</v>
      </c>
      <c r="Q223" s="87" t="s">
        <v>36</v>
      </c>
      <c r="R223" s="2" t="s">
        <v>36</v>
      </c>
      <c r="S223" s="87" t="s">
        <v>36</v>
      </c>
      <c r="T223" s="2" t="s">
        <v>36</v>
      </c>
      <c r="U223" s="88" t="s">
        <v>36</v>
      </c>
      <c r="V223" s="89" t="s">
        <v>36</v>
      </c>
      <c r="W223" s="90" t="s">
        <v>36</v>
      </c>
      <c r="X223" s="79">
        <v>39.404958333333333</v>
      </c>
      <c r="Y223" s="90">
        <v>0.99726027397260286</v>
      </c>
      <c r="Z223" s="79">
        <f>VLOOKUP($B223,[1]Summary!$C$4:$S$301,17,0)</f>
        <v>41.100833333333327</v>
      </c>
      <c r="AA223" s="90">
        <f>VLOOKUP($B223,[1]Summary!$C$4:$S$301,14,0)/100</f>
        <v>1</v>
      </c>
    </row>
    <row r="224" spans="1:27">
      <c r="A224" s="91" t="s">
        <v>37</v>
      </c>
      <c r="B224" s="91" t="s">
        <v>543</v>
      </c>
      <c r="C224" s="4" t="s">
        <v>544</v>
      </c>
      <c r="D224" s="4" t="s">
        <v>185</v>
      </c>
      <c r="E224" s="4" t="s">
        <v>31</v>
      </c>
      <c r="F224" s="4" t="s">
        <v>32</v>
      </c>
      <c r="G224" s="5">
        <v>393040</v>
      </c>
      <c r="H224" s="5">
        <v>398602</v>
      </c>
      <c r="I224" s="1">
        <v>53.484088</v>
      </c>
      <c r="J224" s="1">
        <v>-2.1063518999999999</v>
      </c>
      <c r="K224" s="5" t="s">
        <v>33</v>
      </c>
      <c r="L224" s="24">
        <v>2.5</v>
      </c>
      <c r="M224" s="140" t="s">
        <v>34</v>
      </c>
      <c r="N224" s="4" t="s">
        <v>41</v>
      </c>
      <c r="O224" s="23">
        <v>2</v>
      </c>
      <c r="P224" s="2">
        <v>51.8</v>
      </c>
      <c r="Q224" s="87">
        <v>0.92</v>
      </c>
      <c r="R224" s="2">
        <v>49</v>
      </c>
      <c r="S224" s="87">
        <v>1</v>
      </c>
      <c r="T224" s="2">
        <v>40.700000000000003</v>
      </c>
      <c r="U224" s="88">
        <v>0.92</v>
      </c>
      <c r="V224" s="89">
        <v>44.5</v>
      </c>
      <c r="W224" s="90">
        <v>0.95616438356164379</v>
      </c>
      <c r="X224" s="79">
        <v>43.426291666666657</v>
      </c>
      <c r="Y224" s="90">
        <v>0.99726027397260286</v>
      </c>
      <c r="Z224" s="79">
        <f>VLOOKUP($B224,[1]Summary!$C$4:$S$301,17,0)</f>
        <v>41.172500000000007</v>
      </c>
      <c r="AA224" s="90">
        <f>VLOOKUP($B224,[1]Summary!$C$4:$S$301,14,0)/100</f>
        <v>1</v>
      </c>
    </row>
    <row r="225" spans="1:27">
      <c r="A225" s="91" t="s">
        <v>37</v>
      </c>
      <c r="B225" s="91" t="s">
        <v>545</v>
      </c>
      <c r="C225" s="4" t="s">
        <v>39</v>
      </c>
      <c r="D225" s="4" t="s">
        <v>456</v>
      </c>
      <c r="E225" s="4" t="s">
        <v>31</v>
      </c>
      <c r="F225" s="4" t="s">
        <v>32</v>
      </c>
      <c r="G225" s="5">
        <v>392769.70656600001</v>
      </c>
      <c r="H225" s="5">
        <v>398502.44373900001</v>
      </c>
      <c r="I225" s="1">
        <v>53.483186000000003</v>
      </c>
      <c r="J225" s="1">
        <v>-2.1104333999999998</v>
      </c>
      <c r="K225" s="5" t="s">
        <v>33</v>
      </c>
      <c r="L225" s="24">
        <v>2.6</v>
      </c>
      <c r="M225" s="140" t="s">
        <v>34</v>
      </c>
      <c r="N225" s="4" t="s">
        <v>41</v>
      </c>
      <c r="O225" s="23">
        <v>2.2999999999999998</v>
      </c>
      <c r="P225" s="2" t="s">
        <v>36</v>
      </c>
      <c r="Q225" s="87" t="s">
        <v>36</v>
      </c>
      <c r="R225" s="2" t="s">
        <v>36</v>
      </c>
      <c r="S225" s="87" t="s">
        <v>36</v>
      </c>
      <c r="T225" s="2" t="s">
        <v>36</v>
      </c>
      <c r="U225" s="88" t="s">
        <v>36</v>
      </c>
      <c r="V225" s="89" t="s">
        <v>36</v>
      </c>
      <c r="W225" s="90" t="s">
        <v>36</v>
      </c>
      <c r="X225" s="79">
        <v>42.379874999999998</v>
      </c>
      <c r="Y225" s="90">
        <v>0.99726027397260286</v>
      </c>
      <c r="Z225" s="79">
        <f>VLOOKUP($B225,[1]Summary!$C$4:$S$301,17,0)</f>
        <v>41.18683333333334</v>
      </c>
      <c r="AA225" s="90">
        <f>VLOOKUP($B225,[1]Summary!$C$4:$S$301,14,0)/100</f>
        <v>1</v>
      </c>
    </row>
    <row r="226" spans="1:27">
      <c r="A226" s="91" t="s">
        <v>70</v>
      </c>
      <c r="B226" s="91" t="s">
        <v>546</v>
      </c>
      <c r="C226" s="4" t="s">
        <v>39</v>
      </c>
      <c r="D226" s="4" t="s">
        <v>321</v>
      </c>
      <c r="E226" s="4" t="s">
        <v>31</v>
      </c>
      <c r="F226" s="4" t="s">
        <v>32</v>
      </c>
      <c r="G226" s="5">
        <v>371187.68349999998</v>
      </c>
      <c r="H226" s="5">
        <v>409507.76890000002</v>
      </c>
      <c r="I226" s="1">
        <v>53.581356</v>
      </c>
      <c r="J226" s="1">
        <v>-2.4366664999999998</v>
      </c>
      <c r="K226" s="5" t="s">
        <v>33</v>
      </c>
      <c r="L226" s="24">
        <v>2</v>
      </c>
      <c r="M226" s="140" t="s">
        <v>34</v>
      </c>
      <c r="N226" s="4" t="s">
        <v>41</v>
      </c>
      <c r="O226" s="23">
        <v>2.2999999999999994</v>
      </c>
      <c r="P226" s="2" t="s">
        <v>36</v>
      </c>
      <c r="Q226" s="87" t="s">
        <v>36</v>
      </c>
      <c r="R226" s="2" t="s">
        <v>36</v>
      </c>
      <c r="S226" s="87" t="s">
        <v>36</v>
      </c>
      <c r="T226" s="2" t="s">
        <v>36</v>
      </c>
      <c r="U226" s="88" t="s">
        <v>36</v>
      </c>
      <c r="V226" s="89" t="s">
        <v>36</v>
      </c>
      <c r="W226" s="90" t="s">
        <v>36</v>
      </c>
      <c r="X226" s="79">
        <v>41.349166666666669</v>
      </c>
      <c r="Y226" s="90">
        <v>0.99726027397260286</v>
      </c>
      <c r="Z226" s="79">
        <f>VLOOKUP($B226,[1]Summary!$C$4:$S$301,17,0)</f>
        <v>41.235696969696974</v>
      </c>
      <c r="AA226" s="90">
        <f>VLOOKUP($B226,[1]Summary!$C$4:$S$301,14,0)/100</f>
        <v>0.91666666666666652</v>
      </c>
    </row>
    <row r="227" spans="1:27">
      <c r="A227" s="91" t="s">
        <v>46</v>
      </c>
      <c r="B227" s="91" t="s">
        <v>547</v>
      </c>
      <c r="C227" s="139" t="s">
        <v>548</v>
      </c>
      <c r="D227" s="4" t="s">
        <v>549</v>
      </c>
      <c r="E227" s="4" t="s">
        <v>31</v>
      </c>
      <c r="F227" s="4" t="s">
        <v>32</v>
      </c>
      <c r="G227" s="5">
        <v>384234.09</v>
      </c>
      <c r="H227" s="5">
        <v>397287.47</v>
      </c>
      <c r="I227" s="1">
        <v>53.472076999999999</v>
      </c>
      <c r="J227" s="1">
        <v>-2.2389863000000001</v>
      </c>
      <c r="K227" s="5" t="s">
        <v>33</v>
      </c>
      <c r="L227" s="24">
        <v>0.8</v>
      </c>
      <c r="M227" s="140" t="s">
        <v>34</v>
      </c>
      <c r="N227" s="4" t="s">
        <v>35</v>
      </c>
      <c r="O227" s="23">
        <v>1.7</v>
      </c>
      <c r="P227" s="2" t="s">
        <v>36</v>
      </c>
      <c r="Q227" s="87" t="s">
        <v>36</v>
      </c>
      <c r="R227" s="2" t="s">
        <v>36</v>
      </c>
      <c r="S227" s="87" t="s">
        <v>36</v>
      </c>
      <c r="T227" s="2" t="s">
        <v>36</v>
      </c>
      <c r="U227" s="88" t="s">
        <v>36</v>
      </c>
      <c r="V227" s="89" t="s">
        <v>36</v>
      </c>
      <c r="W227" s="90" t="s">
        <v>36</v>
      </c>
      <c r="X227" s="79">
        <v>44.418333333333329</v>
      </c>
      <c r="Y227" s="90">
        <v>0.99726027397260286</v>
      </c>
      <c r="Z227" s="79">
        <f>VLOOKUP($B227,[1]Summary!$C$4:$S$301,17,0)</f>
        <v>41.290424242424237</v>
      </c>
      <c r="AA227" s="90">
        <f>VLOOKUP($B227,[1]Summary!$C$4:$S$301,14,0)/100</f>
        <v>0.91666666666666652</v>
      </c>
    </row>
    <row r="228" spans="1:27">
      <c r="A228" s="91" t="s">
        <v>37</v>
      </c>
      <c r="B228" s="91" t="s">
        <v>550</v>
      </c>
      <c r="C228" s="4" t="s">
        <v>39</v>
      </c>
      <c r="D228" s="4" t="s">
        <v>77</v>
      </c>
      <c r="E228" s="4" t="s">
        <v>31</v>
      </c>
      <c r="F228" s="4" t="s">
        <v>32</v>
      </c>
      <c r="G228" s="5">
        <v>399943.48577999999</v>
      </c>
      <c r="H228" s="5">
        <v>395864.371216</v>
      </c>
      <c r="I228" s="1">
        <v>53.459525999999997</v>
      </c>
      <c r="J228" s="1">
        <v>-2.0023257999999999</v>
      </c>
      <c r="K228" s="5" t="s">
        <v>33</v>
      </c>
      <c r="L228" s="24">
        <v>1.7</v>
      </c>
      <c r="M228" s="140" t="s">
        <v>34</v>
      </c>
      <c r="N228" s="4" t="s">
        <v>41</v>
      </c>
      <c r="O228" s="23">
        <v>2.5</v>
      </c>
      <c r="P228" s="2" t="s">
        <v>36</v>
      </c>
      <c r="Q228" s="87" t="s">
        <v>36</v>
      </c>
      <c r="R228" s="2" t="s">
        <v>36</v>
      </c>
      <c r="S228" s="87" t="s">
        <v>36</v>
      </c>
      <c r="T228" s="2" t="s">
        <v>36</v>
      </c>
      <c r="U228" s="88" t="s">
        <v>36</v>
      </c>
      <c r="V228" s="89" t="s">
        <v>36</v>
      </c>
      <c r="W228" s="90" t="s">
        <v>36</v>
      </c>
      <c r="X228" s="79">
        <v>37.56345833333333</v>
      </c>
      <c r="Y228" s="90">
        <v>0.99726027397260286</v>
      </c>
      <c r="Z228" s="79">
        <f>VLOOKUP($B228,[1]Summary!$C$4:$S$301,17,0)</f>
        <v>41.320393939393938</v>
      </c>
      <c r="AA228" s="90">
        <f>VLOOKUP($B228,[1]Summary!$C$4:$S$301,14,0)/100</f>
        <v>0.91666666666666652</v>
      </c>
    </row>
    <row r="229" spans="1:27">
      <c r="A229" s="91" t="s">
        <v>37</v>
      </c>
      <c r="B229" s="91" t="s">
        <v>551</v>
      </c>
      <c r="C229" s="4" t="s">
        <v>39</v>
      </c>
      <c r="D229" s="4" t="s">
        <v>130</v>
      </c>
      <c r="E229" s="4" t="s">
        <v>31</v>
      </c>
      <c r="F229" s="4" t="s">
        <v>32</v>
      </c>
      <c r="G229" s="5">
        <v>400368.63500100002</v>
      </c>
      <c r="H229" s="5">
        <v>396011.19566500001</v>
      </c>
      <c r="I229" s="1">
        <v>53.460847000000001</v>
      </c>
      <c r="J229" s="1">
        <v>-1.9959248000000001</v>
      </c>
      <c r="K229" s="5" t="s">
        <v>33</v>
      </c>
      <c r="L229" s="24">
        <v>2.5</v>
      </c>
      <c r="M229" s="140" t="s">
        <v>62</v>
      </c>
      <c r="N229" s="4" t="s">
        <v>41</v>
      </c>
      <c r="O229" s="23">
        <v>2.1</v>
      </c>
      <c r="P229" s="2" t="s">
        <v>36</v>
      </c>
      <c r="Q229" s="87" t="s">
        <v>36</v>
      </c>
      <c r="R229" s="2" t="s">
        <v>36</v>
      </c>
      <c r="S229" s="87" t="s">
        <v>36</v>
      </c>
      <c r="T229" s="2" t="s">
        <v>36</v>
      </c>
      <c r="U229" s="88" t="s">
        <v>36</v>
      </c>
      <c r="V229" s="89" t="s">
        <v>36</v>
      </c>
      <c r="W229" s="90" t="s">
        <v>36</v>
      </c>
      <c r="X229" s="79">
        <v>41.34675</v>
      </c>
      <c r="Y229" s="90">
        <v>0.99726027397260286</v>
      </c>
      <c r="Z229" s="79">
        <f>VLOOKUP($B229,[1]Summary!$C$4:$S$301,17,0)</f>
        <v>41.334727272727278</v>
      </c>
      <c r="AA229" s="90">
        <f>VLOOKUP($B229,[1]Summary!$C$4:$S$301,14,0)/100</f>
        <v>0.91666666666666652</v>
      </c>
    </row>
    <row r="230" spans="1:27">
      <c r="A230" s="91" t="s">
        <v>46</v>
      </c>
      <c r="B230" s="91" t="s">
        <v>552</v>
      </c>
      <c r="C230" s="4" t="s">
        <v>553</v>
      </c>
      <c r="D230" s="4" t="s">
        <v>49</v>
      </c>
      <c r="E230" s="4" t="s">
        <v>31</v>
      </c>
      <c r="F230" s="4" t="s">
        <v>32</v>
      </c>
      <c r="G230" s="5">
        <v>382364</v>
      </c>
      <c r="H230" s="5">
        <v>390497</v>
      </c>
      <c r="I230" s="1">
        <v>53.410986000000001</v>
      </c>
      <c r="J230" s="1">
        <v>-2.266775</v>
      </c>
      <c r="K230" s="5" t="s">
        <v>33</v>
      </c>
      <c r="L230" s="24">
        <v>1</v>
      </c>
      <c r="M230" s="140" t="s">
        <v>34</v>
      </c>
      <c r="N230" s="4" t="s">
        <v>41</v>
      </c>
      <c r="O230" s="23">
        <v>2.0699999999999998</v>
      </c>
      <c r="P230" s="2" t="s">
        <v>36</v>
      </c>
      <c r="Q230" s="87" t="s">
        <v>36</v>
      </c>
      <c r="R230" s="2">
        <v>67.599999999999994</v>
      </c>
      <c r="S230" s="87">
        <v>1</v>
      </c>
      <c r="T230" s="2">
        <v>40.299999999999997</v>
      </c>
      <c r="U230" s="88">
        <v>0.92</v>
      </c>
      <c r="V230" s="89">
        <v>40.200000000000003</v>
      </c>
      <c r="W230" s="90">
        <v>0.72054794520547949</v>
      </c>
      <c r="X230" s="79">
        <v>41.929166666666674</v>
      </c>
      <c r="Y230" s="90">
        <v>0.99726027397260286</v>
      </c>
      <c r="Z230" s="79">
        <f>VLOOKUP($B230,[1]Summary!$C$4:$S$301,17,0)</f>
        <v>41.406611111111104</v>
      </c>
      <c r="AA230" s="90">
        <f>VLOOKUP($B230,[1]Summary!$C$4:$S$301,14,0)/100</f>
        <v>1</v>
      </c>
    </row>
    <row r="231" spans="1:27">
      <c r="A231" s="91" t="s">
        <v>37</v>
      </c>
      <c r="B231" s="91" t="s">
        <v>554</v>
      </c>
      <c r="C231" s="4" t="s">
        <v>39</v>
      </c>
      <c r="D231" s="4" t="s">
        <v>456</v>
      </c>
      <c r="E231" s="4" t="s">
        <v>31</v>
      </c>
      <c r="F231" s="4" t="s">
        <v>32</v>
      </c>
      <c r="G231" s="5">
        <v>390900.40745900001</v>
      </c>
      <c r="H231" s="5">
        <v>395623.81781799998</v>
      </c>
      <c r="I231" s="1">
        <v>53.457279</v>
      </c>
      <c r="J231" s="1">
        <v>-2.1385130999999999</v>
      </c>
      <c r="K231" s="5" t="s">
        <v>33</v>
      </c>
      <c r="L231" s="24">
        <v>4</v>
      </c>
      <c r="M231" s="140" t="s">
        <v>34</v>
      </c>
      <c r="N231" s="4" t="s">
        <v>41</v>
      </c>
      <c r="O231" s="23">
        <v>3</v>
      </c>
      <c r="P231" s="2" t="s">
        <v>36</v>
      </c>
      <c r="Q231" s="87" t="s">
        <v>36</v>
      </c>
      <c r="R231" s="2" t="s">
        <v>36</v>
      </c>
      <c r="S231" s="87" t="s">
        <v>36</v>
      </c>
      <c r="T231" s="2" t="s">
        <v>36</v>
      </c>
      <c r="U231" s="88" t="s">
        <v>36</v>
      </c>
      <c r="V231" s="89" t="s">
        <v>36</v>
      </c>
      <c r="W231" s="90" t="s">
        <v>36</v>
      </c>
      <c r="X231" s="79">
        <v>44.096916666666665</v>
      </c>
      <c r="Y231" s="90">
        <v>0.99726027397260286</v>
      </c>
      <c r="Z231" s="79">
        <f>VLOOKUP($B231,[1]Summary!$C$4:$S$301,17,0)</f>
        <v>41.423333333333332</v>
      </c>
      <c r="AA231" s="90">
        <f>VLOOKUP($B231,[1]Summary!$C$4:$S$301,14,0)/100</f>
        <v>0.83333333333333348</v>
      </c>
    </row>
    <row r="232" spans="1:27">
      <c r="A232" s="91" t="s">
        <v>173</v>
      </c>
      <c r="B232" s="91" t="s">
        <v>555</v>
      </c>
      <c r="C232" s="4" t="s">
        <v>556</v>
      </c>
      <c r="D232" s="4" t="s">
        <v>245</v>
      </c>
      <c r="E232" s="4" t="s">
        <v>31</v>
      </c>
      <c r="F232" s="4" t="s">
        <v>32</v>
      </c>
      <c r="G232" s="5">
        <v>390327</v>
      </c>
      <c r="H232" s="5">
        <v>402276</v>
      </c>
      <c r="I232" s="1">
        <v>53.517068000000002</v>
      </c>
      <c r="J232" s="1">
        <v>-2.1473499</v>
      </c>
      <c r="K232" s="5" t="s">
        <v>33</v>
      </c>
      <c r="L232" s="24" t="s">
        <v>274</v>
      </c>
      <c r="M232" s="140" t="s">
        <v>34</v>
      </c>
      <c r="N232" s="4" t="s">
        <v>41</v>
      </c>
      <c r="O232" s="23" t="s">
        <v>110</v>
      </c>
      <c r="P232" s="2" t="s">
        <v>36</v>
      </c>
      <c r="Q232" s="87" t="s">
        <v>36</v>
      </c>
      <c r="R232" s="2">
        <v>53.8</v>
      </c>
      <c r="S232" s="87">
        <v>1</v>
      </c>
      <c r="T232" s="2">
        <v>37.4</v>
      </c>
      <c r="U232" s="88">
        <v>1</v>
      </c>
      <c r="V232" s="89">
        <v>38.700000000000003</v>
      </c>
      <c r="W232" s="90">
        <v>0.95890410958904093</v>
      </c>
      <c r="X232" s="79">
        <v>41.203200000000002</v>
      </c>
      <c r="Y232" s="90">
        <v>0.83561643835616439</v>
      </c>
      <c r="Z232" s="79">
        <f>VLOOKUP($B232,[1]Summary!$C$4:$S$301,17,0)</f>
        <v>41.54516666666666</v>
      </c>
      <c r="AA232" s="90">
        <f>VLOOKUP($B232,[1]Summary!$C$4:$S$301,14,0)/100</f>
        <v>1</v>
      </c>
    </row>
    <row r="233" spans="1:27">
      <c r="A233" s="91" t="s">
        <v>27</v>
      </c>
      <c r="B233" s="91" t="s">
        <v>557</v>
      </c>
      <c r="C233" s="4" t="s">
        <v>39</v>
      </c>
      <c r="D233" s="4" t="s">
        <v>229</v>
      </c>
      <c r="E233" s="4" t="s">
        <v>31</v>
      </c>
      <c r="F233" s="4" t="s">
        <v>32</v>
      </c>
      <c r="G233" s="5">
        <v>389489.4338</v>
      </c>
      <c r="H233" s="5">
        <v>390864.38370000001</v>
      </c>
      <c r="I233" s="1">
        <v>53.414476000000001</v>
      </c>
      <c r="J233" s="1">
        <v>-2.159602</v>
      </c>
      <c r="K233" s="5" t="s">
        <v>33</v>
      </c>
      <c r="L233" s="24">
        <v>1.35</v>
      </c>
      <c r="M233" s="140" t="s">
        <v>34</v>
      </c>
      <c r="N233" s="4" t="s">
        <v>41</v>
      </c>
      <c r="O233" s="23">
        <v>2.2999999999999998</v>
      </c>
      <c r="P233" s="2" t="s">
        <v>36</v>
      </c>
      <c r="Q233" s="87" t="s">
        <v>36</v>
      </c>
      <c r="R233" s="2" t="s">
        <v>36</v>
      </c>
      <c r="S233" s="87" t="s">
        <v>36</v>
      </c>
      <c r="T233" s="2" t="s">
        <v>36</v>
      </c>
      <c r="U233" s="88" t="s">
        <v>36</v>
      </c>
      <c r="V233" s="89" t="s">
        <v>36</v>
      </c>
      <c r="W233" s="90" t="s">
        <v>36</v>
      </c>
      <c r="X233" s="79">
        <v>44.985041666666667</v>
      </c>
      <c r="Y233" s="90">
        <v>0.99726027397260286</v>
      </c>
      <c r="Z233" s="79">
        <f>VLOOKUP($B233,[1]Summary!$C$4:$S$301,17,0)</f>
        <v>41.656575757575766</v>
      </c>
      <c r="AA233" s="90">
        <f>VLOOKUP($B233,[1]Summary!$C$4:$S$301,14,0)/100</f>
        <v>0.91666666666666652</v>
      </c>
    </row>
    <row r="234" spans="1:27">
      <c r="A234" s="91" t="s">
        <v>46</v>
      </c>
      <c r="B234" s="91" t="s">
        <v>558</v>
      </c>
      <c r="C234" s="4" t="s">
        <v>39</v>
      </c>
      <c r="D234" s="4" t="s">
        <v>487</v>
      </c>
      <c r="E234" s="4" t="s">
        <v>31</v>
      </c>
      <c r="F234" s="4" t="s">
        <v>32</v>
      </c>
      <c r="G234" s="5">
        <v>384095.68109999999</v>
      </c>
      <c r="H234" s="5">
        <v>397939.65019999997</v>
      </c>
      <c r="I234" s="1">
        <v>53.477933</v>
      </c>
      <c r="J234" s="1">
        <v>-2.2411135999999998</v>
      </c>
      <c r="K234" s="5" t="s">
        <v>33</v>
      </c>
      <c r="L234" s="24">
        <v>5</v>
      </c>
      <c r="M234" s="140" t="s">
        <v>34</v>
      </c>
      <c r="N234" s="4" t="s">
        <v>41</v>
      </c>
      <c r="O234" s="23">
        <v>2.5</v>
      </c>
      <c r="P234" s="2" t="s">
        <v>36</v>
      </c>
      <c r="Q234" s="87" t="s">
        <v>36</v>
      </c>
      <c r="R234" s="2" t="s">
        <v>36</v>
      </c>
      <c r="S234" s="87" t="s">
        <v>36</v>
      </c>
      <c r="T234" s="2" t="s">
        <v>36</v>
      </c>
      <c r="U234" s="88" t="s">
        <v>36</v>
      </c>
      <c r="V234" s="89" t="s">
        <v>36</v>
      </c>
      <c r="W234" s="90" t="s">
        <v>36</v>
      </c>
      <c r="X234" s="79">
        <v>44.496545454545448</v>
      </c>
      <c r="Y234" s="90">
        <v>0.9068493150684932</v>
      </c>
      <c r="Z234" s="79">
        <f>VLOOKUP($B234,[1]Summary!$C$4:$S$301,17,0)</f>
        <v>41.757777777777783</v>
      </c>
      <c r="AA234" s="90">
        <f>VLOOKUP($B234,[1]Summary!$C$4:$S$301,14,0)/100</f>
        <v>1</v>
      </c>
    </row>
    <row r="235" spans="1:27">
      <c r="A235" s="91" t="s">
        <v>27</v>
      </c>
      <c r="B235" s="91" t="s">
        <v>559</v>
      </c>
      <c r="C235" s="4" t="s">
        <v>39</v>
      </c>
      <c r="D235" s="4" t="s">
        <v>399</v>
      </c>
      <c r="E235" s="4" t="s">
        <v>31</v>
      </c>
      <c r="F235" s="4" t="s">
        <v>32</v>
      </c>
      <c r="G235" s="5">
        <v>389352.17969999998</v>
      </c>
      <c r="H235" s="5">
        <v>390613.42729999998</v>
      </c>
      <c r="I235" s="1">
        <v>53.412216999999998</v>
      </c>
      <c r="J235" s="1">
        <v>-2.1616545999999999</v>
      </c>
      <c r="K235" s="5" t="s">
        <v>33</v>
      </c>
      <c r="L235" s="24">
        <v>0.65</v>
      </c>
      <c r="M235" s="140" t="s">
        <v>34</v>
      </c>
      <c r="N235" s="4" t="s">
        <v>41</v>
      </c>
      <c r="O235" s="23">
        <v>2.15</v>
      </c>
      <c r="P235" s="2" t="s">
        <v>36</v>
      </c>
      <c r="Q235" s="87" t="s">
        <v>36</v>
      </c>
      <c r="R235" s="2" t="s">
        <v>36</v>
      </c>
      <c r="S235" s="87" t="s">
        <v>36</v>
      </c>
      <c r="T235" s="2" t="s">
        <v>36</v>
      </c>
      <c r="U235" s="88" t="s">
        <v>36</v>
      </c>
      <c r="V235" s="89" t="s">
        <v>36</v>
      </c>
      <c r="W235" s="90" t="s">
        <v>36</v>
      </c>
      <c r="X235" s="79">
        <v>40.372833333333325</v>
      </c>
      <c r="Y235" s="90">
        <v>0.74794520547945209</v>
      </c>
      <c r="Z235" s="79">
        <f>VLOOKUP($B235,[1]Summary!$C$4:$S$301,17,0)</f>
        <v>42.018962962962966</v>
      </c>
      <c r="AA235" s="90">
        <f>VLOOKUP($B235,[1]Summary!$C$4:$S$301,14,0)/100</f>
        <v>0.75</v>
      </c>
    </row>
    <row r="236" spans="1:27">
      <c r="A236" s="91" t="s">
        <v>46</v>
      </c>
      <c r="B236" s="91" t="s">
        <v>560</v>
      </c>
      <c r="C236" s="4" t="s">
        <v>561</v>
      </c>
      <c r="D236" s="4" t="s">
        <v>371</v>
      </c>
      <c r="E236" s="4" t="s">
        <v>31</v>
      </c>
      <c r="F236" s="4" t="s">
        <v>32</v>
      </c>
      <c r="G236" s="5">
        <v>384585</v>
      </c>
      <c r="H236" s="5">
        <v>398020</v>
      </c>
      <c r="I236" s="1">
        <v>53.478676</v>
      </c>
      <c r="J236" s="1">
        <v>-2.2337346999999999</v>
      </c>
      <c r="K236" s="5" t="s">
        <v>33</v>
      </c>
      <c r="L236" s="24">
        <v>0.5</v>
      </c>
      <c r="M236" s="140" t="s">
        <v>34</v>
      </c>
      <c r="N236" s="4" t="s">
        <v>41</v>
      </c>
      <c r="O236" s="23">
        <v>2.1800000000000002</v>
      </c>
      <c r="P236" s="2" t="s">
        <v>36</v>
      </c>
      <c r="Q236" s="87" t="s">
        <v>36</v>
      </c>
      <c r="R236" s="2">
        <v>60.9</v>
      </c>
      <c r="S236" s="87">
        <v>1</v>
      </c>
      <c r="T236" s="2">
        <v>37.4</v>
      </c>
      <c r="U236" s="88">
        <v>1</v>
      </c>
      <c r="V236" s="89">
        <v>39.799999999999997</v>
      </c>
      <c r="W236" s="90">
        <v>0.89315068493150696</v>
      </c>
      <c r="X236" s="79">
        <v>43.256399999999999</v>
      </c>
      <c r="Y236" s="90">
        <v>0.82191780821917804</v>
      </c>
      <c r="Z236" s="79">
        <f>VLOOKUP($B236,[1]Summary!$C$4:$S$301,17,0)</f>
        <v>42.11393939393939</v>
      </c>
      <c r="AA236" s="90">
        <f>VLOOKUP($B236,[1]Summary!$C$4:$S$301,14,0)/100</f>
        <v>0.91666666666666652</v>
      </c>
    </row>
    <row r="237" spans="1:27">
      <c r="A237" s="91" t="s">
        <v>46</v>
      </c>
      <c r="B237" s="91" t="s">
        <v>562</v>
      </c>
      <c r="C237" s="4" t="s">
        <v>563</v>
      </c>
      <c r="D237" s="4" t="s">
        <v>420</v>
      </c>
      <c r="E237" s="4" t="s">
        <v>31</v>
      </c>
      <c r="F237" s="4" t="s">
        <v>32</v>
      </c>
      <c r="G237" s="5">
        <v>384543</v>
      </c>
      <c r="H237" s="5">
        <v>398770</v>
      </c>
      <c r="I237" s="1">
        <v>53.485416000000001</v>
      </c>
      <c r="J237" s="1">
        <v>-2.2344046999999998</v>
      </c>
      <c r="K237" s="5" t="s">
        <v>33</v>
      </c>
      <c r="L237" s="24">
        <v>1</v>
      </c>
      <c r="M237" s="140" t="s">
        <v>34</v>
      </c>
      <c r="N237" s="4" t="s">
        <v>41</v>
      </c>
      <c r="O237" s="23">
        <v>2.19</v>
      </c>
      <c r="P237" s="2" t="s">
        <v>36</v>
      </c>
      <c r="Q237" s="87" t="s">
        <v>36</v>
      </c>
      <c r="R237" s="2">
        <v>66.3</v>
      </c>
      <c r="S237" s="87">
        <v>1</v>
      </c>
      <c r="T237" s="2">
        <v>36.200000000000003</v>
      </c>
      <c r="U237" s="88">
        <v>1</v>
      </c>
      <c r="V237" s="89">
        <v>42</v>
      </c>
      <c r="W237" s="90">
        <v>0.95616438356164379</v>
      </c>
      <c r="X237" s="79">
        <v>44.283000000000001</v>
      </c>
      <c r="Y237" s="90">
        <v>0.99726027397260286</v>
      </c>
      <c r="Z237" s="79">
        <f>VLOOKUP($B237,[1]Summary!$C$4:$S$301,17,0)</f>
        <v>42.251800000000003</v>
      </c>
      <c r="AA237" s="90">
        <f>VLOOKUP($B237,[1]Summary!$C$4:$S$301,14,0)/100</f>
        <v>0.83333333333333348</v>
      </c>
    </row>
    <row r="238" spans="1:27">
      <c r="A238" s="91" t="s">
        <v>27</v>
      </c>
      <c r="B238" s="91" t="s">
        <v>564</v>
      </c>
      <c r="C238" s="4" t="s">
        <v>39</v>
      </c>
      <c r="D238" s="4" t="s">
        <v>302</v>
      </c>
      <c r="E238" s="4" t="s">
        <v>31</v>
      </c>
      <c r="F238" s="4" t="s">
        <v>32</v>
      </c>
      <c r="G238" s="5">
        <v>391995.67820000002</v>
      </c>
      <c r="H238" s="5">
        <v>391952.64399999997</v>
      </c>
      <c r="I238" s="1">
        <v>53.424300000000002</v>
      </c>
      <c r="J238" s="1">
        <v>-2.1219277999999999</v>
      </c>
      <c r="K238" s="5" t="s">
        <v>33</v>
      </c>
      <c r="L238" s="24">
        <v>1.5</v>
      </c>
      <c r="M238" s="140" t="s">
        <v>34</v>
      </c>
      <c r="N238" s="4" t="s">
        <v>41</v>
      </c>
      <c r="O238" s="23">
        <v>2.4500000000000002</v>
      </c>
      <c r="P238" s="2" t="s">
        <v>36</v>
      </c>
      <c r="Q238" s="87" t="s">
        <v>36</v>
      </c>
      <c r="R238" s="2" t="s">
        <v>36</v>
      </c>
      <c r="S238" s="87" t="s">
        <v>36</v>
      </c>
      <c r="T238" s="2" t="s">
        <v>36</v>
      </c>
      <c r="U238" s="88" t="s">
        <v>36</v>
      </c>
      <c r="V238" s="89" t="s">
        <v>36</v>
      </c>
      <c r="W238" s="90" t="s">
        <v>36</v>
      </c>
      <c r="X238" s="79">
        <v>43.433541666666663</v>
      </c>
      <c r="Y238" s="90">
        <v>0.99726027397260286</v>
      </c>
      <c r="Z238" s="79">
        <f>VLOOKUP($B238,[1]Summary!$C$4:$S$301,17,0)</f>
        <v>42.254666666666679</v>
      </c>
      <c r="AA238" s="90">
        <f>VLOOKUP($B238,[1]Summary!$C$4:$S$301,14,0)/100</f>
        <v>1</v>
      </c>
    </row>
    <row r="239" spans="1:27">
      <c r="A239" s="91" t="s">
        <v>46</v>
      </c>
      <c r="B239" s="91" t="s">
        <v>565</v>
      </c>
      <c r="C239" s="4" t="s">
        <v>39</v>
      </c>
      <c r="D239" s="4" t="s">
        <v>521</v>
      </c>
      <c r="E239" s="4" t="s">
        <v>31</v>
      </c>
      <c r="F239" s="4" t="s">
        <v>32</v>
      </c>
      <c r="G239" s="5">
        <v>384427.15730000002</v>
      </c>
      <c r="H239" s="5">
        <v>398833.0845</v>
      </c>
      <c r="I239" s="1">
        <v>53.485978000000003</v>
      </c>
      <c r="J239" s="1">
        <v>-2.2361559999999998</v>
      </c>
      <c r="K239" s="5" t="s">
        <v>33</v>
      </c>
      <c r="L239" s="24">
        <v>2.2000000000000002</v>
      </c>
      <c r="M239" s="140" t="s">
        <v>34</v>
      </c>
      <c r="N239" s="4" t="s">
        <v>41</v>
      </c>
      <c r="O239" s="23">
        <v>2.5</v>
      </c>
      <c r="P239" s="2" t="s">
        <v>36</v>
      </c>
      <c r="Q239" s="87" t="s">
        <v>36</v>
      </c>
      <c r="R239" s="2" t="s">
        <v>36</v>
      </c>
      <c r="S239" s="87" t="s">
        <v>36</v>
      </c>
      <c r="T239" s="2" t="s">
        <v>36</v>
      </c>
      <c r="U239" s="88" t="s">
        <v>36</v>
      </c>
      <c r="V239" s="89" t="s">
        <v>36</v>
      </c>
      <c r="W239" s="90" t="s">
        <v>36</v>
      </c>
      <c r="X239" s="79">
        <v>41.87116666666666</v>
      </c>
      <c r="Y239" s="90">
        <v>0.99726027397260286</v>
      </c>
      <c r="Z239" s="79">
        <f>VLOOKUP($B239,[1]Summary!$C$4:$S$301,17,0)</f>
        <v>42.288545454545456</v>
      </c>
      <c r="AA239" s="90">
        <f>VLOOKUP($B239,[1]Summary!$C$4:$S$301,14,0)/100</f>
        <v>0.91666666666666652</v>
      </c>
    </row>
    <row r="240" spans="1:27">
      <c r="A240" s="91" t="s">
        <v>46</v>
      </c>
      <c r="B240" s="91" t="s">
        <v>566</v>
      </c>
      <c r="C240" s="4" t="s">
        <v>39</v>
      </c>
      <c r="D240" s="4" t="s">
        <v>487</v>
      </c>
      <c r="E240" s="4" t="s">
        <v>31</v>
      </c>
      <c r="F240" s="4" t="s">
        <v>32</v>
      </c>
      <c r="G240" s="5">
        <v>384112.0723</v>
      </c>
      <c r="H240" s="5">
        <v>397946.84820000001</v>
      </c>
      <c r="I240" s="1">
        <v>53.477995999999997</v>
      </c>
      <c r="J240" s="1">
        <v>-2.2408578000000001</v>
      </c>
      <c r="K240" s="5" t="s">
        <v>33</v>
      </c>
      <c r="L240" s="24">
        <v>5</v>
      </c>
      <c r="M240" s="140" t="s">
        <v>34</v>
      </c>
      <c r="N240" s="4" t="s">
        <v>41</v>
      </c>
      <c r="O240" s="23">
        <v>2.5</v>
      </c>
      <c r="P240" s="2" t="s">
        <v>36</v>
      </c>
      <c r="Q240" s="87" t="s">
        <v>36</v>
      </c>
      <c r="R240" s="2" t="s">
        <v>36</v>
      </c>
      <c r="S240" s="87" t="s">
        <v>36</v>
      </c>
      <c r="T240" s="2" t="s">
        <v>36</v>
      </c>
      <c r="U240" s="88" t="s">
        <v>36</v>
      </c>
      <c r="V240" s="89" t="s">
        <v>36</v>
      </c>
      <c r="W240" s="90" t="s">
        <v>36</v>
      </c>
      <c r="X240" s="79">
        <v>45.231541666666665</v>
      </c>
      <c r="Y240" s="90">
        <v>0.99726027397260286</v>
      </c>
      <c r="Z240" s="79">
        <f>VLOOKUP($B240,[1]Summary!$C$4:$S$301,17,0)</f>
        <v>42.400388888888891</v>
      </c>
      <c r="AA240" s="90">
        <f>VLOOKUP($B240,[1]Summary!$C$4:$S$301,14,0)/100</f>
        <v>1</v>
      </c>
    </row>
    <row r="241" spans="1:27">
      <c r="A241" s="91" t="s">
        <v>46</v>
      </c>
      <c r="B241" s="91" t="s">
        <v>567</v>
      </c>
      <c r="C241" s="4" t="s">
        <v>39</v>
      </c>
      <c r="D241" s="4" t="s">
        <v>530</v>
      </c>
      <c r="E241" s="4" t="s">
        <v>31</v>
      </c>
      <c r="F241" s="4" t="s">
        <v>32</v>
      </c>
      <c r="G241" s="5">
        <v>387379.4</v>
      </c>
      <c r="H241" s="5">
        <v>394244.96010000003</v>
      </c>
      <c r="I241" s="1">
        <v>53.444809999999997</v>
      </c>
      <c r="J241" s="1">
        <v>-2.1914832</v>
      </c>
      <c r="K241" s="5" t="s">
        <v>33</v>
      </c>
      <c r="L241" s="24">
        <v>3</v>
      </c>
      <c r="M241" s="140" t="s">
        <v>34</v>
      </c>
      <c r="N241" s="4" t="s">
        <v>41</v>
      </c>
      <c r="O241" s="23">
        <v>2.5</v>
      </c>
      <c r="P241" s="2" t="s">
        <v>36</v>
      </c>
      <c r="Q241" s="87" t="s">
        <v>36</v>
      </c>
      <c r="R241" s="2" t="s">
        <v>36</v>
      </c>
      <c r="S241" s="87" t="s">
        <v>36</v>
      </c>
      <c r="T241" s="2" t="s">
        <v>36</v>
      </c>
      <c r="U241" s="88" t="s">
        <v>36</v>
      </c>
      <c r="V241" s="89" t="s">
        <v>36</v>
      </c>
      <c r="W241" s="90" t="s">
        <v>36</v>
      </c>
      <c r="X241" s="79">
        <v>41.114750000000001</v>
      </c>
      <c r="Y241" s="90">
        <v>0.99726027397260286</v>
      </c>
      <c r="Z241" s="79">
        <f>VLOOKUP($B241,[1]Summary!$C$4:$S$301,17,0)</f>
        <v>42.419500000000006</v>
      </c>
      <c r="AA241" s="90">
        <f>VLOOKUP($B241,[1]Summary!$C$4:$S$301,14,0)/100</f>
        <v>1</v>
      </c>
    </row>
    <row r="242" spans="1:27">
      <c r="A242" s="91" t="s">
        <v>70</v>
      </c>
      <c r="B242" s="91" t="s">
        <v>568</v>
      </c>
      <c r="C242" s="4" t="s">
        <v>569</v>
      </c>
      <c r="D242" s="4" t="s">
        <v>570</v>
      </c>
      <c r="E242" s="4" t="s">
        <v>31</v>
      </c>
      <c r="F242" s="4" t="s">
        <v>32</v>
      </c>
      <c r="G242" s="5">
        <v>374639</v>
      </c>
      <c r="H242" s="5">
        <v>405172</v>
      </c>
      <c r="I242" s="1">
        <v>53.542572</v>
      </c>
      <c r="J242" s="1">
        <v>-2.3841751000000002</v>
      </c>
      <c r="K242" s="5" t="s">
        <v>33</v>
      </c>
      <c r="L242" s="24">
        <v>2</v>
      </c>
      <c r="M242" s="140" t="s">
        <v>34</v>
      </c>
      <c r="N242" s="4" t="s">
        <v>41</v>
      </c>
      <c r="O242" s="23">
        <v>2</v>
      </c>
      <c r="P242" s="2" t="s">
        <v>36</v>
      </c>
      <c r="Q242" s="87" t="s">
        <v>36</v>
      </c>
      <c r="R242" s="2">
        <v>64.3</v>
      </c>
      <c r="S242" s="87">
        <v>1</v>
      </c>
      <c r="T242" s="2">
        <v>45.8</v>
      </c>
      <c r="U242" s="88">
        <v>0.83</v>
      </c>
      <c r="V242" s="89">
        <v>47.9</v>
      </c>
      <c r="W242" s="90">
        <v>0.4</v>
      </c>
      <c r="X242" s="79">
        <v>44.421958333333336</v>
      </c>
      <c r="Y242" s="90">
        <v>0.99726027397260286</v>
      </c>
      <c r="Z242" s="79">
        <f>VLOOKUP($B242,[1]Summary!$C$4:$S$301,17,0)</f>
        <v>42.536555555555552</v>
      </c>
      <c r="AA242" s="90">
        <f>VLOOKUP($B242,[1]Summary!$C$4:$S$301,14,0)/100</f>
        <v>1</v>
      </c>
    </row>
    <row r="243" spans="1:27">
      <c r="A243" s="91" t="s">
        <v>53</v>
      </c>
      <c r="B243" s="91" t="s">
        <v>571</v>
      </c>
      <c r="C243" s="4" t="s">
        <v>572</v>
      </c>
      <c r="D243" s="4" t="s">
        <v>241</v>
      </c>
      <c r="E243" s="4" t="s">
        <v>31</v>
      </c>
      <c r="F243" s="4" t="s">
        <v>32</v>
      </c>
      <c r="G243" s="5">
        <v>380888</v>
      </c>
      <c r="H243" s="5">
        <v>404927</v>
      </c>
      <c r="I243" s="1">
        <v>53.540635999999999</v>
      </c>
      <c r="J243" s="1">
        <v>-2.2898624999999999</v>
      </c>
      <c r="K243" s="5" t="s">
        <v>33</v>
      </c>
      <c r="L243" s="24" t="s">
        <v>246</v>
      </c>
      <c r="M243" s="140" t="s">
        <v>34</v>
      </c>
      <c r="N243" s="4" t="s">
        <v>41</v>
      </c>
      <c r="O243" s="23" t="s">
        <v>110</v>
      </c>
      <c r="P243" s="2" t="s">
        <v>36</v>
      </c>
      <c r="Q243" s="87" t="s">
        <v>36</v>
      </c>
      <c r="R243" s="2">
        <v>61.5</v>
      </c>
      <c r="S243" s="87">
        <v>1</v>
      </c>
      <c r="T243" s="2">
        <v>38.4</v>
      </c>
      <c r="U243" s="88">
        <v>0.92</v>
      </c>
      <c r="V243" s="89">
        <v>44.4</v>
      </c>
      <c r="W243" s="90">
        <v>0.87671232876712324</v>
      </c>
      <c r="X243" s="79">
        <v>45.156624999999998</v>
      </c>
      <c r="Y243" s="90">
        <v>0.99726027397260286</v>
      </c>
      <c r="Z243" s="79">
        <f>VLOOKUP($B243,[1]Summary!$C$4:$S$301,17,0)</f>
        <v>42.823222222222221</v>
      </c>
      <c r="AA243" s="90">
        <f>VLOOKUP($B243,[1]Summary!$C$4:$S$301,14,0)/100</f>
        <v>1</v>
      </c>
    </row>
    <row r="244" spans="1:27">
      <c r="A244" s="91" t="s">
        <v>46</v>
      </c>
      <c r="B244" s="91" t="s">
        <v>573</v>
      </c>
      <c r="C244" s="4" t="s">
        <v>39</v>
      </c>
      <c r="D244" s="4" t="s">
        <v>493</v>
      </c>
      <c r="E244" s="4" t="s">
        <v>31</v>
      </c>
      <c r="F244" s="4" t="s">
        <v>32</v>
      </c>
      <c r="G244" s="5">
        <v>384123.98320000002</v>
      </c>
      <c r="H244" s="5">
        <v>397532.53090000001</v>
      </c>
      <c r="I244" s="1">
        <v>53.474274999999999</v>
      </c>
      <c r="J244" s="1">
        <v>-2.2406709999999999</v>
      </c>
      <c r="K244" s="5" t="s">
        <v>33</v>
      </c>
      <c r="L244" s="24">
        <v>6</v>
      </c>
      <c r="M244" s="140" t="s">
        <v>574</v>
      </c>
      <c r="N244" s="4" t="s">
        <v>41</v>
      </c>
      <c r="O244" s="23">
        <v>3</v>
      </c>
      <c r="P244" s="2" t="s">
        <v>36</v>
      </c>
      <c r="Q244" s="87" t="s">
        <v>36</v>
      </c>
      <c r="R244" s="2" t="s">
        <v>36</v>
      </c>
      <c r="S244" s="87" t="s">
        <v>36</v>
      </c>
      <c r="T244" s="2" t="s">
        <v>36</v>
      </c>
      <c r="U244" s="88" t="s">
        <v>36</v>
      </c>
      <c r="V244" s="89" t="s">
        <v>36</v>
      </c>
      <c r="W244" s="90" t="s">
        <v>36</v>
      </c>
      <c r="X244" s="79">
        <v>42.43715000000001</v>
      </c>
      <c r="Y244" s="90">
        <v>0.82191780821917804</v>
      </c>
      <c r="Z244" s="79">
        <f>VLOOKUP($B244,[1]Summary!$C$4:$S$301,17,0)</f>
        <v>43.011944444444438</v>
      </c>
      <c r="AA244" s="90">
        <f>VLOOKUP($B244,[1]Summary!$C$4:$S$301,14,0)/100</f>
        <v>1</v>
      </c>
    </row>
    <row r="245" spans="1:27">
      <c r="A245" s="91" t="s">
        <v>46</v>
      </c>
      <c r="B245" s="91" t="s">
        <v>575</v>
      </c>
      <c r="C245" s="4" t="s">
        <v>39</v>
      </c>
      <c r="D245" s="4" t="s">
        <v>458</v>
      </c>
      <c r="E245" s="4" t="s">
        <v>31</v>
      </c>
      <c r="F245" s="4" t="s">
        <v>32</v>
      </c>
      <c r="G245" s="5">
        <v>384603.09869999997</v>
      </c>
      <c r="H245" s="5">
        <v>398719.81689999998</v>
      </c>
      <c r="I245" s="1">
        <v>53.484959000000003</v>
      </c>
      <c r="J245" s="1">
        <v>-2.233498</v>
      </c>
      <c r="K245" s="5" t="s">
        <v>33</v>
      </c>
      <c r="L245" s="24">
        <v>3</v>
      </c>
      <c r="M245" s="140" t="s">
        <v>34</v>
      </c>
      <c r="N245" s="4" t="s">
        <v>41</v>
      </c>
      <c r="O245" s="23">
        <v>2.5</v>
      </c>
      <c r="P245" s="2" t="s">
        <v>36</v>
      </c>
      <c r="Q245" s="87" t="s">
        <v>36</v>
      </c>
      <c r="R245" s="2" t="s">
        <v>36</v>
      </c>
      <c r="S245" s="87" t="s">
        <v>36</v>
      </c>
      <c r="T245" s="2" t="s">
        <v>36</v>
      </c>
      <c r="U245" s="88" t="s">
        <v>36</v>
      </c>
      <c r="V245" s="89" t="s">
        <v>36</v>
      </c>
      <c r="W245" s="90" t="s">
        <v>36</v>
      </c>
      <c r="X245" s="79">
        <v>45.830545454545458</v>
      </c>
      <c r="Y245" s="90">
        <v>0.91506849315068495</v>
      </c>
      <c r="Z245" s="79">
        <f>VLOOKUP($B245,[1]Summary!$C$4:$S$301,17,0)</f>
        <v>43.12422222222223</v>
      </c>
      <c r="AA245" s="90">
        <f>VLOOKUP($B245,[1]Summary!$C$4:$S$301,14,0)/100</f>
        <v>1</v>
      </c>
    </row>
    <row r="246" spans="1:27">
      <c r="A246" s="91" t="s">
        <v>67</v>
      </c>
      <c r="B246" s="91" t="s">
        <v>576</v>
      </c>
      <c r="C246" s="4" t="s">
        <v>39</v>
      </c>
      <c r="D246" s="4" t="s">
        <v>367</v>
      </c>
      <c r="E246" s="4" t="s">
        <v>31</v>
      </c>
      <c r="F246" s="4" t="s">
        <v>32</v>
      </c>
      <c r="G246" s="5">
        <v>381257.60256299999</v>
      </c>
      <c r="H246" s="5">
        <v>399579.00239199999</v>
      </c>
      <c r="I246" s="1">
        <v>53.492579999999997</v>
      </c>
      <c r="J246" s="1">
        <v>-2.2839725999999998</v>
      </c>
      <c r="K246" s="5" t="s">
        <v>33</v>
      </c>
      <c r="L246" s="24">
        <v>2.1</v>
      </c>
      <c r="M246" s="140" t="s">
        <v>34</v>
      </c>
      <c r="N246" s="4" t="s">
        <v>41</v>
      </c>
      <c r="O246" s="23">
        <v>2.2999999999999998</v>
      </c>
      <c r="P246" s="2" t="s">
        <v>36</v>
      </c>
      <c r="Q246" s="87" t="s">
        <v>36</v>
      </c>
      <c r="R246" s="2" t="s">
        <v>36</v>
      </c>
      <c r="S246" s="87" t="s">
        <v>36</v>
      </c>
      <c r="T246" s="2" t="s">
        <v>36</v>
      </c>
      <c r="U246" s="88" t="s">
        <v>36</v>
      </c>
      <c r="V246" s="89" t="s">
        <v>36</v>
      </c>
      <c r="W246" s="90" t="s">
        <v>36</v>
      </c>
      <c r="X246" s="79">
        <v>45.377750000000006</v>
      </c>
      <c r="Y246" s="90">
        <v>0.99726027397260286</v>
      </c>
      <c r="Z246" s="79">
        <f>VLOOKUP($B246,[1]Summary!$C$4:$S$301,17,0)</f>
        <v>43.167222222222229</v>
      </c>
      <c r="AA246" s="90">
        <f>VLOOKUP($B246,[1]Summary!$C$4:$S$301,14,0)/100</f>
        <v>1</v>
      </c>
    </row>
    <row r="247" spans="1:27">
      <c r="A247" s="91" t="s">
        <v>37</v>
      </c>
      <c r="B247" s="91" t="s">
        <v>577</v>
      </c>
      <c r="C247" s="4" t="s">
        <v>39</v>
      </c>
      <c r="D247" s="4" t="s">
        <v>77</v>
      </c>
      <c r="E247" s="4" t="s">
        <v>31</v>
      </c>
      <c r="F247" s="4" t="s">
        <v>32</v>
      </c>
      <c r="G247" s="5">
        <v>400082.291042</v>
      </c>
      <c r="H247" s="5">
        <v>395933.20624799997</v>
      </c>
      <c r="I247" s="1">
        <v>53.460146000000002</v>
      </c>
      <c r="J247" s="1">
        <v>-2.0002323</v>
      </c>
      <c r="K247" s="5" t="s">
        <v>33</v>
      </c>
      <c r="L247" s="24">
        <v>1.7</v>
      </c>
      <c r="M247" s="140" t="s">
        <v>34</v>
      </c>
      <c r="N247" s="4" t="s">
        <v>41</v>
      </c>
      <c r="O247" s="23">
        <v>2.5</v>
      </c>
      <c r="P247" s="2" t="s">
        <v>36</v>
      </c>
      <c r="Q247" s="87" t="s">
        <v>36</v>
      </c>
      <c r="R247" s="2" t="s">
        <v>36</v>
      </c>
      <c r="S247" s="87" t="s">
        <v>36</v>
      </c>
      <c r="T247" s="2" t="s">
        <v>36</v>
      </c>
      <c r="U247" s="88" t="s">
        <v>36</v>
      </c>
      <c r="V247" s="89" t="s">
        <v>36</v>
      </c>
      <c r="W247" s="90" t="s">
        <v>36</v>
      </c>
      <c r="X247" s="79">
        <v>35.148000000000003</v>
      </c>
      <c r="Y247" s="90">
        <v>0.74794520547945209</v>
      </c>
      <c r="Z247" s="79">
        <f>VLOOKUP($B247,[1]Summary!$C$4:$S$301,17,0)</f>
        <v>43.217482321897144</v>
      </c>
      <c r="AA247" s="90">
        <f>VLOOKUP($B247,[1]Summary!$C$4:$S$301,14,0)/100</f>
        <v>0.33333333333333326</v>
      </c>
    </row>
    <row r="248" spans="1:27">
      <c r="A248" s="91" t="s">
        <v>46</v>
      </c>
      <c r="B248" s="91" t="s">
        <v>578</v>
      </c>
      <c r="C248" s="4" t="s">
        <v>39</v>
      </c>
      <c r="D248" s="4" t="s">
        <v>579</v>
      </c>
      <c r="E248" s="4" t="s">
        <v>31</v>
      </c>
      <c r="F248" s="4" t="s">
        <v>32</v>
      </c>
      <c r="G248" s="5">
        <v>383573.06790000002</v>
      </c>
      <c r="H248" s="5">
        <v>398286.141</v>
      </c>
      <c r="I248" s="1">
        <v>53.481036000000003</v>
      </c>
      <c r="J248" s="1">
        <v>-2.2489968999999999</v>
      </c>
      <c r="K248" s="5" t="s">
        <v>33</v>
      </c>
      <c r="L248" s="24">
        <v>1.5</v>
      </c>
      <c r="M248" s="140" t="s">
        <v>34</v>
      </c>
      <c r="N248" s="4" t="s">
        <v>41</v>
      </c>
      <c r="O248" s="23">
        <v>2.5</v>
      </c>
      <c r="P248" s="2" t="s">
        <v>36</v>
      </c>
      <c r="Q248" s="87" t="s">
        <v>36</v>
      </c>
      <c r="R248" s="2" t="s">
        <v>36</v>
      </c>
      <c r="S248" s="87" t="s">
        <v>36</v>
      </c>
      <c r="T248" s="2" t="s">
        <v>36</v>
      </c>
      <c r="U248" s="88" t="s">
        <v>36</v>
      </c>
      <c r="V248" s="89" t="s">
        <v>36</v>
      </c>
      <c r="W248" s="90" t="s">
        <v>36</v>
      </c>
      <c r="X248" s="79">
        <v>41.892916666666665</v>
      </c>
      <c r="Y248" s="90">
        <v>0.99726027397260286</v>
      </c>
      <c r="Z248" s="79">
        <f>VLOOKUP($B248,[1]Summary!$C$4:$S$301,17,0)</f>
        <v>43.470393939393936</v>
      </c>
      <c r="AA248" s="90">
        <f>VLOOKUP($B248,[1]Summary!$C$4:$S$301,14,0)/100</f>
        <v>0.91666666666666652</v>
      </c>
    </row>
    <row r="249" spans="1:27">
      <c r="A249" s="91" t="s">
        <v>46</v>
      </c>
      <c r="B249" s="91" t="s">
        <v>580</v>
      </c>
      <c r="C249" s="4" t="s">
        <v>581</v>
      </c>
      <c r="D249" s="4" t="s">
        <v>528</v>
      </c>
      <c r="E249" s="4" t="s">
        <v>31</v>
      </c>
      <c r="F249" s="4" t="s">
        <v>32</v>
      </c>
      <c r="G249" s="5">
        <v>383605</v>
      </c>
      <c r="H249" s="5">
        <v>398276</v>
      </c>
      <c r="I249" s="1">
        <v>53.480947</v>
      </c>
      <c r="J249" s="1">
        <v>-2.2485141999999998</v>
      </c>
      <c r="K249" s="5" t="s">
        <v>33</v>
      </c>
      <c r="L249" s="24">
        <v>0.7</v>
      </c>
      <c r="M249" s="140" t="s">
        <v>582</v>
      </c>
      <c r="N249" s="4" t="s">
        <v>41</v>
      </c>
      <c r="O249" s="23">
        <v>2.1800000000000002</v>
      </c>
      <c r="P249" s="2" t="s">
        <v>36</v>
      </c>
      <c r="Q249" s="87" t="s">
        <v>36</v>
      </c>
      <c r="R249" s="2">
        <v>63</v>
      </c>
      <c r="S249" s="87">
        <v>1</v>
      </c>
      <c r="T249" s="2">
        <v>38</v>
      </c>
      <c r="U249" s="88">
        <v>0.92</v>
      </c>
      <c r="V249" s="89">
        <v>41.4</v>
      </c>
      <c r="W249" s="90">
        <v>0.95342465753424643</v>
      </c>
      <c r="X249" s="79">
        <v>45.346333333333334</v>
      </c>
      <c r="Y249" s="90">
        <v>0.76164383561643834</v>
      </c>
      <c r="Z249" s="79">
        <f>VLOOKUP($B249,[1]Summary!$C$4:$S$301,17,0)</f>
        <v>43.582888888888888</v>
      </c>
      <c r="AA249" s="90">
        <f>VLOOKUP($B249,[1]Summary!$C$4:$S$301,14,0)/100</f>
        <v>0.75</v>
      </c>
    </row>
    <row r="250" spans="1:27">
      <c r="A250" s="91" t="s">
        <v>27</v>
      </c>
      <c r="B250" s="91" t="s">
        <v>583</v>
      </c>
      <c r="C250" s="4" t="s">
        <v>39</v>
      </c>
      <c r="D250" s="4" t="str">
        <f>VLOOKUP($B250,[1]Summary!$C$3:$W$302,7,0)</f>
        <v>A34 (Kingsway)</v>
      </c>
      <c r="E250" s="4" t="s">
        <v>31</v>
      </c>
      <c r="F250" s="4" t="s">
        <v>32</v>
      </c>
      <c r="G250" s="5">
        <f>VLOOKUP($B250,[1]Summary!$C$3:$W$302,3,0)</f>
        <v>385331.08</v>
      </c>
      <c r="H250" s="5">
        <f>VLOOKUP($B250,[1]Summary!$C$3:$W$302,4,0)</f>
        <v>387391.88</v>
      </c>
      <c r="I250" s="1">
        <v>53.383158999999999</v>
      </c>
      <c r="J250" s="1">
        <v>-2.2219954</v>
      </c>
      <c r="K250" s="5" t="s">
        <v>33</v>
      </c>
      <c r="L250" s="23">
        <f>VLOOKUP($B250,[1]Summary!$C$3:$W$302,6,0)</f>
        <v>2.8</v>
      </c>
      <c r="M250" s="4" t="str">
        <f>VLOOKUP($B250,[1]Summary!$C$3:$W$302,21,0)</f>
        <v>YES</v>
      </c>
      <c r="N250" s="23" t="str">
        <f>VLOOKUP($B250,[1]Summary!$C$3:$W$302,10,0)</f>
        <v>No</v>
      </c>
      <c r="O250" s="23">
        <f>VLOOKUP($B250,[1]Summary!$C$3:$W$302,5,0)</f>
        <v>2.2000000000000002</v>
      </c>
      <c r="P250" s="2" t="s">
        <v>36</v>
      </c>
      <c r="Q250" s="2" t="s">
        <v>36</v>
      </c>
      <c r="R250" s="2" t="s">
        <v>36</v>
      </c>
      <c r="S250" s="2" t="s">
        <v>36</v>
      </c>
      <c r="T250" s="2" t="s">
        <v>36</v>
      </c>
      <c r="U250" s="2" t="s">
        <v>36</v>
      </c>
      <c r="V250" s="2" t="s">
        <v>36</v>
      </c>
      <c r="W250" s="2" t="s">
        <v>36</v>
      </c>
      <c r="X250" s="2" t="s">
        <v>36</v>
      </c>
      <c r="Y250" s="2" t="s">
        <v>36</v>
      </c>
      <c r="Z250" s="79">
        <f>VLOOKUP($B250,[1]Summary!$C$4:$S$301,17,0)</f>
        <v>43.6</v>
      </c>
      <c r="AA250" s="90">
        <f>VLOOKUP($B250,[1]Summary!$C$4:$S$301,14,0)/100</f>
        <v>0.25</v>
      </c>
    </row>
    <row r="251" spans="1:27">
      <c r="A251" s="91" t="s">
        <v>46</v>
      </c>
      <c r="B251" s="91" t="s">
        <v>584</v>
      </c>
      <c r="C251" s="4" t="s">
        <v>39</v>
      </c>
      <c r="D251" s="4" t="s">
        <v>585</v>
      </c>
      <c r="E251" s="4" t="s">
        <v>31</v>
      </c>
      <c r="F251" s="4" t="s">
        <v>32</v>
      </c>
      <c r="G251" s="5">
        <v>384139.88290000003</v>
      </c>
      <c r="H251" s="5">
        <v>399101.58760000003</v>
      </c>
      <c r="I251" s="1">
        <v>53.488379000000002</v>
      </c>
      <c r="J251" s="1">
        <v>-2.2405097999999999</v>
      </c>
      <c r="K251" s="5" t="s">
        <v>33</v>
      </c>
      <c r="L251" s="24">
        <v>3.2</v>
      </c>
      <c r="M251" s="140" t="s">
        <v>34</v>
      </c>
      <c r="N251" s="4" t="s">
        <v>41</v>
      </c>
      <c r="O251" s="23">
        <v>2.5</v>
      </c>
      <c r="P251" s="2" t="s">
        <v>36</v>
      </c>
      <c r="Q251" s="87" t="s">
        <v>36</v>
      </c>
      <c r="R251" s="2" t="s">
        <v>36</v>
      </c>
      <c r="S251" s="87" t="s">
        <v>36</v>
      </c>
      <c r="T251" s="2" t="s">
        <v>36</v>
      </c>
      <c r="U251" s="88" t="s">
        <v>36</v>
      </c>
      <c r="V251" s="89" t="s">
        <v>36</v>
      </c>
      <c r="W251" s="90" t="s">
        <v>36</v>
      </c>
      <c r="X251" s="79">
        <v>46.900249999999993</v>
      </c>
      <c r="Y251" s="90">
        <v>0.83561643835616439</v>
      </c>
      <c r="Z251" s="79">
        <f>VLOOKUP($B251,[1]Summary!$C$4:$S$301,17,0)</f>
        <v>43.609251930893492</v>
      </c>
      <c r="AA251" s="90">
        <f>VLOOKUP($B251,[1]Summary!$C$4:$S$301,14,0)/100</f>
        <v>0.41666666666666674</v>
      </c>
    </row>
    <row r="252" spans="1:27">
      <c r="A252" s="91" t="s">
        <v>37</v>
      </c>
      <c r="B252" s="91" t="s">
        <v>586</v>
      </c>
      <c r="C252" s="4" t="s">
        <v>39</v>
      </c>
      <c r="D252" s="4" t="s">
        <v>130</v>
      </c>
      <c r="E252" s="4" t="s">
        <v>31</v>
      </c>
      <c r="F252" s="4" t="s">
        <v>32</v>
      </c>
      <c r="G252" s="5">
        <v>400390.17979000002</v>
      </c>
      <c r="H252" s="5">
        <v>396025.09273099998</v>
      </c>
      <c r="I252" s="1">
        <v>53.460973000000003</v>
      </c>
      <c r="J252" s="1">
        <v>-1.9955935</v>
      </c>
      <c r="K252" s="5" t="s">
        <v>33</v>
      </c>
      <c r="L252" s="24">
        <v>2</v>
      </c>
      <c r="M252" s="140" t="s">
        <v>34</v>
      </c>
      <c r="N252" s="4" t="s">
        <v>41</v>
      </c>
      <c r="O252" s="23">
        <v>2.2000000000000002</v>
      </c>
      <c r="P252" s="2" t="s">
        <v>36</v>
      </c>
      <c r="Q252" s="87" t="s">
        <v>36</v>
      </c>
      <c r="R252" s="2" t="s">
        <v>36</v>
      </c>
      <c r="S252" s="87" t="s">
        <v>36</v>
      </c>
      <c r="T252" s="2" t="s">
        <v>36</v>
      </c>
      <c r="U252" s="88" t="s">
        <v>36</v>
      </c>
      <c r="V252" s="89" t="s">
        <v>36</v>
      </c>
      <c r="W252" s="90" t="s">
        <v>36</v>
      </c>
      <c r="X252" s="79">
        <v>45.664125000000006</v>
      </c>
      <c r="Y252" s="90">
        <v>0.99726027397260286</v>
      </c>
      <c r="Z252" s="79">
        <f>VLOOKUP($B252,[1]Summary!$C$4:$S$301,17,0)</f>
        <v>43.62024242424242</v>
      </c>
      <c r="AA252" s="90">
        <f>VLOOKUP($B252,[1]Summary!$C$4:$S$301,14,0)/100</f>
        <v>0.91666666666666652</v>
      </c>
    </row>
    <row r="253" spans="1:27">
      <c r="A253" s="91" t="s">
        <v>37</v>
      </c>
      <c r="B253" s="91" t="s">
        <v>587</v>
      </c>
      <c r="C253" s="4" t="s">
        <v>39</v>
      </c>
      <c r="D253" s="4" t="s">
        <v>77</v>
      </c>
      <c r="E253" s="4" t="s">
        <v>31</v>
      </c>
      <c r="F253" s="4" t="s">
        <v>32</v>
      </c>
      <c r="G253" s="5">
        <v>399504.14500000002</v>
      </c>
      <c r="H253" s="5">
        <v>395774.00900000002</v>
      </c>
      <c r="I253" s="1">
        <v>53.458716000000003</v>
      </c>
      <c r="J253" s="1">
        <v>-2.0089372999999999</v>
      </c>
      <c r="K253" s="5" t="s">
        <v>33</v>
      </c>
      <c r="L253" s="24">
        <v>1.7</v>
      </c>
      <c r="M253" s="140" t="s">
        <v>588</v>
      </c>
      <c r="N253" s="4" t="s">
        <v>41</v>
      </c>
      <c r="O253" s="23">
        <v>2.5</v>
      </c>
      <c r="P253" s="2" t="s">
        <v>36</v>
      </c>
      <c r="Q253" s="87" t="s">
        <v>36</v>
      </c>
      <c r="R253" s="2" t="s">
        <v>36</v>
      </c>
      <c r="S253" s="87" t="s">
        <v>36</v>
      </c>
      <c r="T253" s="2" t="s">
        <v>36</v>
      </c>
      <c r="U253" s="88" t="s">
        <v>36</v>
      </c>
      <c r="V253" s="89" t="s">
        <v>36</v>
      </c>
      <c r="W253" s="90" t="s">
        <v>36</v>
      </c>
      <c r="X253" s="79">
        <v>38.778585626133413</v>
      </c>
      <c r="Y253" s="90">
        <v>0.50136986301369868</v>
      </c>
      <c r="Z253" s="79">
        <f>VLOOKUP($B253,[1]Summary!$C$4:$S$301,17,0)</f>
        <v>43.911361111111113</v>
      </c>
      <c r="AA253" s="90">
        <f>VLOOKUP($B253,[1]Summary!$C$4:$S$301,14,0)/100</f>
        <v>1</v>
      </c>
    </row>
    <row r="254" spans="1:27">
      <c r="A254" s="91" t="s">
        <v>46</v>
      </c>
      <c r="B254" s="91" t="s">
        <v>589</v>
      </c>
      <c r="C254" s="4" t="s">
        <v>590</v>
      </c>
      <c r="D254" s="4" t="s">
        <v>591</v>
      </c>
      <c r="E254" s="4" t="s">
        <v>31</v>
      </c>
      <c r="F254" s="4" t="s">
        <v>32</v>
      </c>
      <c r="G254" s="5">
        <v>384396</v>
      </c>
      <c r="H254" s="5">
        <v>398811</v>
      </c>
      <c r="I254" s="1">
        <v>53.485779999999998</v>
      </c>
      <c r="J254" s="1">
        <v>-2.2366220000000001</v>
      </c>
      <c r="K254" s="5" t="s">
        <v>33</v>
      </c>
      <c r="L254" s="24">
        <v>2.1</v>
      </c>
      <c r="M254" s="140" t="s">
        <v>34</v>
      </c>
      <c r="N254" s="4" t="s">
        <v>41</v>
      </c>
      <c r="O254" s="23">
        <v>2.2999999999999998</v>
      </c>
      <c r="P254" s="2" t="s">
        <v>36</v>
      </c>
      <c r="Q254" s="87" t="s">
        <v>36</v>
      </c>
      <c r="R254" s="2">
        <v>66.3</v>
      </c>
      <c r="S254" s="87">
        <v>1</v>
      </c>
      <c r="T254" s="2">
        <v>40.200000000000003</v>
      </c>
      <c r="U254" s="88">
        <v>0.92</v>
      </c>
      <c r="V254" s="89">
        <v>44.4</v>
      </c>
      <c r="W254" s="90">
        <v>0.8684931506849316</v>
      </c>
      <c r="X254" s="79">
        <v>45.600083333333338</v>
      </c>
      <c r="Y254" s="90">
        <v>0.99726027397260286</v>
      </c>
      <c r="Z254" s="79">
        <f>VLOOKUP($B254,[1]Summary!$C$4:$S$301,17,0)</f>
        <v>44.028416666666658</v>
      </c>
      <c r="AA254" s="90">
        <f>VLOOKUP($B254,[1]Summary!$C$4:$S$301,14,0)/100</f>
        <v>1</v>
      </c>
    </row>
    <row r="255" spans="1:27">
      <c r="A255" s="91" t="s">
        <v>37</v>
      </c>
      <c r="B255" s="91" t="s">
        <v>592</v>
      </c>
      <c r="C255" s="4" t="s">
        <v>593</v>
      </c>
      <c r="D255" s="4" t="s">
        <v>594</v>
      </c>
      <c r="E255" s="4" t="s">
        <v>31</v>
      </c>
      <c r="F255" s="4" t="s">
        <v>32</v>
      </c>
      <c r="G255" s="5">
        <v>391243</v>
      </c>
      <c r="H255" s="5">
        <v>395581</v>
      </c>
      <c r="I255" s="1">
        <v>53.456907000000001</v>
      </c>
      <c r="J255" s="1">
        <v>-2.1333464000000002</v>
      </c>
      <c r="K255" s="5" t="s">
        <v>33</v>
      </c>
      <c r="L255" s="24" t="s">
        <v>595</v>
      </c>
      <c r="M255" s="140" t="s">
        <v>34</v>
      </c>
      <c r="N255" s="4" t="s">
        <v>41</v>
      </c>
      <c r="O255" s="23">
        <v>1.9</v>
      </c>
      <c r="P255" s="2" t="s">
        <v>36</v>
      </c>
      <c r="Q255" s="87" t="s">
        <v>36</v>
      </c>
      <c r="R255" s="2" t="s">
        <v>36</v>
      </c>
      <c r="S255" s="87" t="s">
        <v>36</v>
      </c>
      <c r="T255" s="2">
        <v>43</v>
      </c>
      <c r="U255" s="88">
        <v>0.75</v>
      </c>
      <c r="V255" s="89">
        <v>47.7</v>
      </c>
      <c r="W255" s="90">
        <v>0.60547945205479448</v>
      </c>
      <c r="X255" s="79">
        <v>41.086303399733175</v>
      </c>
      <c r="Y255" s="90">
        <v>0.67671232876712328</v>
      </c>
      <c r="Z255" s="79">
        <f>VLOOKUP($B255,[1]Summary!$C$4:$S$301,17,0)</f>
        <v>44.031999999999989</v>
      </c>
      <c r="AA255" s="90">
        <f>VLOOKUP($B255,[1]Summary!$C$4:$S$301,14,0)/100</f>
        <v>1</v>
      </c>
    </row>
    <row r="256" spans="1:27">
      <c r="A256" s="91" t="s">
        <v>67</v>
      </c>
      <c r="B256" s="91" t="s">
        <v>596</v>
      </c>
      <c r="C256" s="4" t="s">
        <v>39</v>
      </c>
      <c r="D256" s="4" t="s">
        <v>300</v>
      </c>
      <c r="E256" s="4" t="s">
        <v>31</v>
      </c>
      <c r="F256" s="4" t="s">
        <v>32</v>
      </c>
      <c r="G256" s="5">
        <v>382597.5123</v>
      </c>
      <c r="H256" s="5">
        <v>397711.55550000002</v>
      </c>
      <c r="I256" s="1">
        <v>53.475836000000001</v>
      </c>
      <c r="J256" s="1">
        <v>-2.2636715000000001</v>
      </c>
      <c r="K256" s="5" t="s">
        <v>33</v>
      </c>
      <c r="L256" s="24">
        <v>2.2999999999999998</v>
      </c>
      <c r="M256" s="140" t="s">
        <v>597</v>
      </c>
      <c r="N256" s="4" t="s">
        <v>41</v>
      </c>
      <c r="O256" s="23">
        <v>2.4500000000000002</v>
      </c>
      <c r="P256" s="2" t="s">
        <v>36</v>
      </c>
      <c r="Q256" s="87" t="s">
        <v>36</v>
      </c>
      <c r="R256" s="2" t="s">
        <v>36</v>
      </c>
      <c r="S256" s="87" t="s">
        <v>36</v>
      </c>
      <c r="T256" s="2" t="s">
        <v>36</v>
      </c>
      <c r="U256" s="88" t="s">
        <v>36</v>
      </c>
      <c r="V256" s="89" t="s">
        <v>36</v>
      </c>
      <c r="W256" s="90" t="s">
        <v>36</v>
      </c>
      <c r="X256" s="79">
        <v>47.556374999999996</v>
      </c>
      <c r="Y256" s="90">
        <v>0.99726027397260286</v>
      </c>
      <c r="Z256" s="79">
        <f>VLOOKUP($B256,[1]Summary!$C$4:$S$301,17,0)</f>
        <v>44.04036111111111</v>
      </c>
      <c r="AA256" s="90">
        <f>VLOOKUP($B256,[1]Summary!$C$4:$S$301,14,0)/100</f>
        <v>1</v>
      </c>
    </row>
    <row r="257" spans="1:27">
      <c r="A257" s="91" t="s">
        <v>46</v>
      </c>
      <c r="B257" s="91" t="s">
        <v>598</v>
      </c>
      <c r="C257" s="4" t="s">
        <v>599</v>
      </c>
      <c r="D257" s="4" t="s">
        <v>405</v>
      </c>
      <c r="E257" s="4" t="s">
        <v>31</v>
      </c>
      <c r="F257" s="4" t="s">
        <v>32</v>
      </c>
      <c r="G257" s="5">
        <v>384757</v>
      </c>
      <c r="H257" s="5">
        <v>398618</v>
      </c>
      <c r="I257" s="1">
        <v>53.484056000000002</v>
      </c>
      <c r="J257" s="1">
        <v>-2.2311722999999999</v>
      </c>
      <c r="K257" s="5" t="s">
        <v>33</v>
      </c>
      <c r="L257" s="24">
        <v>2.2999999999999998</v>
      </c>
      <c r="M257" s="140" t="s">
        <v>34</v>
      </c>
      <c r="N257" s="4" t="s">
        <v>41</v>
      </c>
      <c r="O257" s="23">
        <v>2</v>
      </c>
      <c r="P257" s="2" t="s">
        <v>36</v>
      </c>
      <c r="Q257" s="87" t="s">
        <v>36</v>
      </c>
      <c r="R257" s="2" t="s">
        <v>36</v>
      </c>
      <c r="S257" s="87" t="s">
        <v>36</v>
      </c>
      <c r="T257" s="2">
        <v>36.4</v>
      </c>
      <c r="U257" s="88">
        <v>0.83</v>
      </c>
      <c r="V257" s="89">
        <v>43</v>
      </c>
      <c r="W257" s="90">
        <v>0.8</v>
      </c>
      <c r="X257" s="79">
        <v>51.358999999999995</v>
      </c>
      <c r="Y257" s="90">
        <v>0.73698630136986298</v>
      </c>
      <c r="Z257" s="79">
        <f>VLOOKUP($B257,[1]Summary!$C$4:$S$301,17,0)</f>
        <v>44.060666666666663</v>
      </c>
      <c r="AA257" s="90">
        <f>VLOOKUP($B257,[1]Summary!$C$4:$S$301,14,0)/100</f>
        <v>1</v>
      </c>
    </row>
    <row r="258" spans="1:27">
      <c r="A258" s="91" t="s">
        <v>46</v>
      </c>
      <c r="B258" s="91" t="s">
        <v>600</v>
      </c>
      <c r="C258" s="4" t="s">
        <v>601</v>
      </c>
      <c r="D258" s="4" t="s">
        <v>127</v>
      </c>
      <c r="E258" s="4" t="s">
        <v>31</v>
      </c>
      <c r="F258" s="4" t="s">
        <v>32</v>
      </c>
      <c r="G258" s="5">
        <v>384152</v>
      </c>
      <c r="H258" s="5">
        <v>404624</v>
      </c>
      <c r="I258" s="1">
        <v>53.538021000000001</v>
      </c>
      <c r="J258" s="1">
        <v>-2.2405952</v>
      </c>
      <c r="K258" s="5" t="s">
        <v>33</v>
      </c>
      <c r="L258" s="24" t="s">
        <v>602</v>
      </c>
      <c r="M258" s="140" t="s">
        <v>34</v>
      </c>
      <c r="N258" s="4" t="s">
        <v>41</v>
      </c>
      <c r="O258" s="23" t="s">
        <v>110</v>
      </c>
      <c r="P258" s="2" t="s">
        <v>36</v>
      </c>
      <c r="Q258" s="87" t="s">
        <v>36</v>
      </c>
      <c r="R258" s="2">
        <v>62.1</v>
      </c>
      <c r="S258" s="87">
        <v>1</v>
      </c>
      <c r="T258" s="2">
        <v>40.200000000000003</v>
      </c>
      <c r="U258" s="88">
        <v>0.92</v>
      </c>
      <c r="V258" s="89">
        <v>42.6</v>
      </c>
      <c r="W258" s="90">
        <v>0.68219178082191778</v>
      </c>
      <c r="X258" s="79">
        <v>46.204250000000009</v>
      </c>
      <c r="Y258" s="90">
        <v>0.99726027397260286</v>
      </c>
      <c r="Z258" s="79">
        <f>VLOOKUP($B258,[1]Summary!$C$4:$S$301,17,0)</f>
        <v>44.282833333333336</v>
      </c>
      <c r="AA258" s="90">
        <f>VLOOKUP($B258,[1]Summary!$C$4:$S$301,14,0)/100</f>
        <v>1</v>
      </c>
    </row>
    <row r="259" spans="1:27">
      <c r="A259" s="91" t="s">
        <v>46</v>
      </c>
      <c r="B259" s="91" t="s">
        <v>603</v>
      </c>
      <c r="C259" s="4" t="s">
        <v>39</v>
      </c>
      <c r="D259" s="4" t="s">
        <v>424</v>
      </c>
      <c r="E259" s="4" t="s">
        <v>31</v>
      </c>
      <c r="F259" s="4" t="s">
        <v>32</v>
      </c>
      <c r="G259" s="5">
        <v>385188.67119999998</v>
      </c>
      <c r="H259" s="5">
        <v>397166.7415</v>
      </c>
      <c r="I259" s="1">
        <v>53.471017000000003</v>
      </c>
      <c r="J259" s="1">
        <v>-2.2246084000000002</v>
      </c>
      <c r="K259" s="5" t="s">
        <v>33</v>
      </c>
      <c r="L259" s="24">
        <v>3.8</v>
      </c>
      <c r="M259" s="140" t="s">
        <v>34</v>
      </c>
      <c r="N259" s="4" t="s">
        <v>41</v>
      </c>
      <c r="O259" s="23">
        <v>4</v>
      </c>
      <c r="P259" s="2" t="s">
        <v>36</v>
      </c>
      <c r="Q259" s="87" t="s">
        <v>36</v>
      </c>
      <c r="R259" s="2" t="s">
        <v>36</v>
      </c>
      <c r="S259" s="87" t="s">
        <v>36</v>
      </c>
      <c r="T259" s="2" t="s">
        <v>36</v>
      </c>
      <c r="U259" s="88" t="s">
        <v>36</v>
      </c>
      <c r="V259" s="89" t="s">
        <v>36</v>
      </c>
      <c r="W259" s="90" t="s">
        <v>36</v>
      </c>
      <c r="X259" s="79">
        <v>41.862818181818184</v>
      </c>
      <c r="Y259" s="90">
        <v>0.9068493150684932</v>
      </c>
      <c r="Z259" s="79">
        <f>VLOOKUP($B259,[1]Summary!$C$4:$S$301,17,0)</f>
        <v>44.309545454545457</v>
      </c>
      <c r="AA259" s="90">
        <f>VLOOKUP($B259,[1]Summary!$C$4:$S$301,14,0)/100</f>
        <v>0.91666666666666652</v>
      </c>
    </row>
    <row r="260" spans="1:27">
      <c r="A260" s="91" t="s">
        <v>37</v>
      </c>
      <c r="B260" s="91" t="s">
        <v>604</v>
      </c>
      <c r="C260" s="4" t="s">
        <v>39</v>
      </c>
      <c r="D260" s="4" t="s">
        <v>106</v>
      </c>
      <c r="E260" s="4" t="s">
        <v>31</v>
      </c>
      <c r="F260" s="4" t="s">
        <v>32</v>
      </c>
      <c r="G260" s="5">
        <v>399307.37083199999</v>
      </c>
      <c r="H260" s="5">
        <v>395626.63291400002</v>
      </c>
      <c r="I260" s="1">
        <v>53.457386</v>
      </c>
      <c r="J260" s="1">
        <v>-2.0119037999999998</v>
      </c>
      <c r="K260" s="5" t="s">
        <v>33</v>
      </c>
      <c r="L260" s="24">
        <v>1.6</v>
      </c>
      <c r="M260" s="140" t="s">
        <v>62</v>
      </c>
      <c r="N260" s="4" t="s">
        <v>41</v>
      </c>
      <c r="O260" s="23">
        <v>2.5</v>
      </c>
      <c r="P260" s="2" t="s">
        <v>36</v>
      </c>
      <c r="Q260" s="87" t="s">
        <v>36</v>
      </c>
      <c r="R260" s="2" t="s">
        <v>36</v>
      </c>
      <c r="S260" s="87" t="s">
        <v>36</v>
      </c>
      <c r="T260" s="2" t="s">
        <v>36</v>
      </c>
      <c r="U260" s="88" t="s">
        <v>36</v>
      </c>
      <c r="V260" s="89" t="s">
        <v>36</v>
      </c>
      <c r="W260" s="90" t="s">
        <v>36</v>
      </c>
      <c r="X260" s="79">
        <v>46.445916666666655</v>
      </c>
      <c r="Y260" s="90">
        <v>0.99726027397260286</v>
      </c>
      <c r="Z260" s="79">
        <f>VLOOKUP($B260,[1]Summary!$C$4:$S$301,17,0)</f>
        <v>44.821527777777781</v>
      </c>
      <c r="AA260" s="90">
        <f>VLOOKUP($B260,[1]Summary!$C$4:$S$301,14,0)/100</f>
        <v>1</v>
      </c>
    </row>
    <row r="261" spans="1:27">
      <c r="A261" s="91" t="s">
        <v>46</v>
      </c>
      <c r="B261" s="91" t="s">
        <v>605</v>
      </c>
      <c r="C261" s="4" t="s">
        <v>39</v>
      </c>
      <c r="D261" s="4" t="s">
        <v>579</v>
      </c>
      <c r="E261" s="4" t="s">
        <v>31</v>
      </c>
      <c r="F261" s="4" t="s">
        <v>32</v>
      </c>
      <c r="G261" s="5">
        <v>383556.45364000002</v>
      </c>
      <c r="H261" s="5">
        <v>398292.67512999999</v>
      </c>
      <c r="I261" s="1">
        <v>53.481088999999997</v>
      </c>
      <c r="J261" s="1">
        <v>-2.2492534000000002</v>
      </c>
      <c r="K261" s="5" t="s">
        <v>33</v>
      </c>
      <c r="L261" s="24">
        <v>1.4</v>
      </c>
      <c r="M261" s="140" t="s">
        <v>34</v>
      </c>
      <c r="N261" s="4" t="s">
        <v>35</v>
      </c>
      <c r="O261" s="23">
        <v>1.4</v>
      </c>
      <c r="P261" s="2" t="s">
        <v>36</v>
      </c>
      <c r="Q261" s="87" t="s">
        <v>36</v>
      </c>
      <c r="R261" s="2" t="s">
        <v>36</v>
      </c>
      <c r="S261" s="87" t="s">
        <v>36</v>
      </c>
      <c r="T261" s="2" t="s">
        <v>36</v>
      </c>
      <c r="U261" s="88" t="s">
        <v>36</v>
      </c>
      <c r="V261" s="89" t="s">
        <v>36</v>
      </c>
      <c r="W261" s="90" t="s">
        <v>36</v>
      </c>
      <c r="X261" s="90" t="s">
        <v>36</v>
      </c>
      <c r="Y261" s="90">
        <v>9.0410958904109592E-2</v>
      </c>
      <c r="Z261" s="79">
        <f>VLOOKUP($B261,[1]Summary!$C$4:$S$301,17,0)</f>
        <v>44.877666666666677</v>
      </c>
      <c r="AA261" s="90">
        <f>VLOOKUP($B261,[1]Summary!$C$4:$S$301,14,0)/100</f>
        <v>0.75</v>
      </c>
    </row>
    <row r="262" spans="1:27">
      <c r="A262" s="91" t="s">
        <v>37</v>
      </c>
      <c r="B262" s="91" t="s">
        <v>606</v>
      </c>
      <c r="C262" s="4" t="s">
        <v>39</v>
      </c>
      <c r="D262" s="4" t="s">
        <v>456</v>
      </c>
      <c r="E262" s="4" t="s">
        <v>31</v>
      </c>
      <c r="F262" s="4" t="s">
        <v>32</v>
      </c>
      <c r="G262" s="5">
        <v>392745.59783300001</v>
      </c>
      <c r="H262" s="5">
        <v>398472.65616800002</v>
      </c>
      <c r="I262" s="1">
        <v>53.482916000000003</v>
      </c>
      <c r="J262" s="1">
        <v>-2.1107942999999998</v>
      </c>
      <c r="K262" s="5" t="s">
        <v>33</v>
      </c>
      <c r="L262" s="24">
        <v>2.5</v>
      </c>
      <c r="M262" s="140" t="s">
        <v>34</v>
      </c>
      <c r="N262" s="4" t="s">
        <v>41</v>
      </c>
      <c r="O262" s="23">
        <v>2.1</v>
      </c>
      <c r="P262" s="2" t="s">
        <v>36</v>
      </c>
      <c r="Q262" s="87" t="s">
        <v>36</v>
      </c>
      <c r="R262" s="2" t="s">
        <v>36</v>
      </c>
      <c r="S262" s="87" t="s">
        <v>36</v>
      </c>
      <c r="T262" s="2" t="s">
        <v>36</v>
      </c>
      <c r="U262" s="88" t="s">
        <v>36</v>
      </c>
      <c r="V262" s="89" t="s">
        <v>36</v>
      </c>
      <c r="W262" s="90" t="s">
        <v>36</v>
      </c>
      <c r="X262" s="79">
        <v>45.809124999999995</v>
      </c>
      <c r="Y262" s="90">
        <v>0.99726027397260286</v>
      </c>
      <c r="Z262" s="79">
        <f>VLOOKUP($B262,[1]Summary!$C$4:$S$301,17,0)</f>
        <v>44.901555555555554</v>
      </c>
      <c r="AA262" s="90">
        <f>VLOOKUP($B262,[1]Summary!$C$4:$S$301,14,0)/100</f>
        <v>1</v>
      </c>
    </row>
    <row r="263" spans="1:27">
      <c r="A263" s="91" t="s">
        <v>46</v>
      </c>
      <c r="B263" s="91" t="s">
        <v>607</v>
      </c>
      <c r="C263" s="4" t="s">
        <v>608</v>
      </c>
      <c r="D263" s="4" t="s">
        <v>609</v>
      </c>
      <c r="E263" s="4" t="s">
        <v>31</v>
      </c>
      <c r="F263" s="4" t="s">
        <v>32</v>
      </c>
      <c r="G263" s="5">
        <v>384260</v>
      </c>
      <c r="H263" s="5">
        <v>398590</v>
      </c>
      <c r="I263" s="1">
        <v>53.483789000000002</v>
      </c>
      <c r="J263" s="1">
        <v>-2.2386604000000001</v>
      </c>
      <c r="K263" s="5" t="s">
        <v>33</v>
      </c>
      <c r="L263" s="24">
        <v>0.5</v>
      </c>
      <c r="M263" s="140" t="s">
        <v>34</v>
      </c>
      <c r="N263" s="4" t="s">
        <v>41</v>
      </c>
      <c r="O263" s="23">
        <v>2.1800000000000002</v>
      </c>
      <c r="P263" s="2" t="s">
        <v>36</v>
      </c>
      <c r="Q263" s="87" t="s">
        <v>36</v>
      </c>
      <c r="R263" s="2">
        <v>59.1</v>
      </c>
      <c r="S263" s="87">
        <v>0.86</v>
      </c>
      <c r="T263" s="2">
        <v>35.200000000000003</v>
      </c>
      <c r="U263" s="88">
        <v>1</v>
      </c>
      <c r="V263" s="89">
        <v>42.3</v>
      </c>
      <c r="W263" s="90">
        <v>0.8684931506849316</v>
      </c>
      <c r="X263" s="79">
        <v>46.560818181818171</v>
      </c>
      <c r="Y263" s="90">
        <v>0.9123287671232877</v>
      </c>
      <c r="Z263" s="79">
        <f>VLOOKUP($B263,[1]Summary!$C$4:$S$301,17,0)</f>
        <v>45.13088888888889</v>
      </c>
      <c r="AA263" s="90">
        <f>VLOOKUP($B263,[1]Summary!$C$4:$S$301,14,0)/100</f>
        <v>0.75</v>
      </c>
    </row>
    <row r="264" spans="1:27">
      <c r="A264" s="91" t="s">
        <v>27</v>
      </c>
      <c r="B264" s="91" t="s">
        <v>610</v>
      </c>
      <c r="C264" s="4" t="s">
        <v>39</v>
      </c>
      <c r="D264" s="4" t="s">
        <v>611</v>
      </c>
      <c r="E264" s="4" t="s">
        <v>31</v>
      </c>
      <c r="F264" s="4" t="s">
        <v>32</v>
      </c>
      <c r="G264" s="5">
        <v>385043.3602</v>
      </c>
      <c r="H264" s="5">
        <v>388432.51160000003</v>
      </c>
      <c r="I264" s="1">
        <v>53.392507999999999</v>
      </c>
      <c r="J264" s="1">
        <v>-2.2263747999999999</v>
      </c>
      <c r="K264" s="5" t="s">
        <v>33</v>
      </c>
      <c r="L264" s="24">
        <v>1.9</v>
      </c>
      <c r="M264" s="140" t="s">
        <v>34</v>
      </c>
      <c r="N264" s="4" t="s">
        <v>41</v>
      </c>
      <c r="O264" s="23">
        <v>2.2000000000000002</v>
      </c>
      <c r="P264" s="2" t="s">
        <v>36</v>
      </c>
      <c r="Q264" s="87" t="s">
        <v>36</v>
      </c>
      <c r="R264" s="2" t="s">
        <v>36</v>
      </c>
      <c r="S264" s="87" t="s">
        <v>36</v>
      </c>
      <c r="T264" s="2" t="s">
        <v>36</v>
      </c>
      <c r="U264" s="88" t="s">
        <v>36</v>
      </c>
      <c r="V264" s="89" t="s">
        <v>36</v>
      </c>
      <c r="W264" s="90" t="s">
        <v>36</v>
      </c>
      <c r="X264" s="79">
        <v>46.182500000000005</v>
      </c>
      <c r="Y264" s="90">
        <v>0.99726027397260286</v>
      </c>
      <c r="Z264" s="79">
        <f>VLOOKUP($B264,[1]Summary!$C$4:$S$301,17,0)</f>
        <v>45.289749999999998</v>
      </c>
      <c r="AA264" s="90">
        <f>VLOOKUP($B264,[1]Summary!$C$4:$S$301,14,0)/100</f>
        <v>1</v>
      </c>
    </row>
    <row r="265" spans="1:27">
      <c r="A265" s="91" t="s">
        <v>46</v>
      </c>
      <c r="B265" s="91" t="s">
        <v>612</v>
      </c>
      <c r="C265" s="4" t="s">
        <v>613</v>
      </c>
      <c r="D265" s="4" t="s">
        <v>207</v>
      </c>
      <c r="E265" s="4" t="s">
        <v>31</v>
      </c>
      <c r="F265" s="4" t="s">
        <v>32</v>
      </c>
      <c r="G265" s="5">
        <v>384349</v>
      </c>
      <c r="H265" s="5">
        <v>398504</v>
      </c>
      <c r="I265" s="1">
        <v>53.483018999999999</v>
      </c>
      <c r="J265" s="1">
        <v>-2.2373148999999999</v>
      </c>
      <c r="K265" s="5" t="s">
        <v>33</v>
      </c>
      <c r="L265" s="24">
        <v>0.7</v>
      </c>
      <c r="M265" s="140" t="s">
        <v>34</v>
      </c>
      <c r="N265" s="4" t="s">
        <v>41</v>
      </c>
      <c r="O265" s="23">
        <v>2.19</v>
      </c>
      <c r="P265" s="2" t="s">
        <v>36</v>
      </c>
      <c r="Q265" s="87" t="s">
        <v>36</v>
      </c>
      <c r="R265" s="2">
        <v>56.5</v>
      </c>
      <c r="S265" s="87">
        <v>1</v>
      </c>
      <c r="T265" s="2">
        <v>36.5</v>
      </c>
      <c r="U265" s="88">
        <v>0.92</v>
      </c>
      <c r="V265" s="89">
        <v>40.6</v>
      </c>
      <c r="W265" s="90">
        <v>0.8739726027397261</v>
      </c>
      <c r="X265" s="79">
        <v>45.65325</v>
      </c>
      <c r="Y265" s="90">
        <v>0.99726027397260286</v>
      </c>
      <c r="Z265" s="79">
        <f>VLOOKUP($B265,[1]Summary!$C$4:$S$301,17,0)</f>
        <v>45.361090909090912</v>
      </c>
      <c r="AA265" s="90">
        <f>VLOOKUP($B265,[1]Summary!$C$4:$S$301,14,0)/100</f>
        <v>0.91666666666666652</v>
      </c>
    </row>
    <row r="266" spans="1:27">
      <c r="A266" s="91" t="s">
        <v>46</v>
      </c>
      <c r="B266" s="91" t="s">
        <v>614</v>
      </c>
      <c r="C266" s="4" t="s">
        <v>615</v>
      </c>
      <c r="D266" s="4" t="s">
        <v>616</v>
      </c>
      <c r="E266" s="4" t="s">
        <v>31</v>
      </c>
      <c r="F266" s="4" t="s">
        <v>32</v>
      </c>
      <c r="G266" s="5">
        <v>384128</v>
      </c>
      <c r="H266" s="5">
        <v>398671</v>
      </c>
      <c r="I266" s="1">
        <v>53.484513</v>
      </c>
      <c r="J266" s="1">
        <v>-2.2406535999999999</v>
      </c>
      <c r="K266" s="5" t="s">
        <v>33</v>
      </c>
      <c r="L266" s="24">
        <v>2</v>
      </c>
      <c r="M266" s="140" t="s">
        <v>34</v>
      </c>
      <c r="N266" s="4" t="s">
        <v>41</v>
      </c>
      <c r="O266" s="23">
        <v>2.37</v>
      </c>
      <c r="P266" s="2" t="s">
        <v>36</v>
      </c>
      <c r="Q266" s="87" t="s">
        <v>36</v>
      </c>
      <c r="R266" s="2">
        <v>62.7</v>
      </c>
      <c r="S266" s="87">
        <v>1</v>
      </c>
      <c r="T266" s="2">
        <v>30.6</v>
      </c>
      <c r="U266" s="88">
        <v>1</v>
      </c>
      <c r="V266" s="89">
        <v>37.1</v>
      </c>
      <c r="W266" s="90">
        <v>0.95342465753424643</v>
      </c>
      <c r="X266" s="79">
        <v>41.921916666666661</v>
      </c>
      <c r="Y266" s="90">
        <v>0.99726027397260286</v>
      </c>
      <c r="Z266" s="79">
        <f>VLOOKUP($B266,[1]Summary!$C$4:$S$301,17,0)</f>
        <v>45.458166666666664</v>
      </c>
      <c r="AA266" s="90">
        <f>VLOOKUP($B266,[1]Summary!$C$4:$S$301,14,0)/100</f>
        <v>1</v>
      </c>
    </row>
    <row r="267" spans="1:27">
      <c r="A267" s="91" t="s">
        <v>46</v>
      </c>
      <c r="B267" s="91" t="s">
        <v>617</v>
      </c>
      <c r="C267" s="4" t="s">
        <v>39</v>
      </c>
      <c r="D267" s="4" t="s">
        <v>618</v>
      </c>
      <c r="E267" s="4" t="s">
        <v>31</v>
      </c>
      <c r="F267" s="4" t="s">
        <v>32</v>
      </c>
      <c r="G267" s="5">
        <v>382354.9179</v>
      </c>
      <c r="H267" s="5">
        <v>390146.44099999999</v>
      </c>
      <c r="I267" s="1">
        <v>53.407829999999997</v>
      </c>
      <c r="J267" s="1">
        <v>-2.2669057000000001</v>
      </c>
      <c r="K267" s="5" t="s">
        <v>33</v>
      </c>
      <c r="L267" s="24">
        <v>1.5</v>
      </c>
      <c r="M267" s="140" t="s">
        <v>34</v>
      </c>
      <c r="N267" s="4" t="s">
        <v>41</v>
      </c>
      <c r="O267" s="23">
        <v>2.2000000000000002</v>
      </c>
      <c r="P267" s="2" t="s">
        <v>36</v>
      </c>
      <c r="Q267" s="87" t="s">
        <v>36</v>
      </c>
      <c r="R267" s="2" t="s">
        <v>36</v>
      </c>
      <c r="S267" s="87" t="s">
        <v>36</v>
      </c>
      <c r="T267" s="2" t="s">
        <v>36</v>
      </c>
      <c r="U267" s="88" t="s">
        <v>36</v>
      </c>
      <c r="V267" s="89" t="s">
        <v>36</v>
      </c>
      <c r="W267" s="90" t="s">
        <v>36</v>
      </c>
      <c r="X267" s="79">
        <v>46.982416666666666</v>
      </c>
      <c r="Y267" s="90">
        <v>0.99726027397260286</v>
      </c>
      <c r="Z267" s="79">
        <f>VLOOKUP($B267,[1]Summary!$C$4:$S$301,17,0)</f>
        <v>45.577611111111118</v>
      </c>
      <c r="AA267" s="90">
        <f>VLOOKUP($B267,[1]Summary!$C$4:$S$301,14,0)/100</f>
        <v>1</v>
      </c>
    </row>
    <row r="268" spans="1:27">
      <c r="A268" s="91" t="s">
        <v>37</v>
      </c>
      <c r="B268" s="91" t="s">
        <v>619</v>
      </c>
      <c r="C268" s="4" t="s">
        <v>620</v>
      </c>
      <c r="D268" s="4" t="s">
        <v>621</v>
      </c>
      <c r="E268" s="4" t="s">
        <v>31</v>
      </c>
      <c r="F268" s="4" t="s">
        <v>32</v>
      </c>
      <c r="G268" s="5">
        <v>395315</v>
      </c>
      <c r="H268" s="5">
        <v>398791</v>
      </c>
      <c r="I268" s="1">
        <v>53.485813</v>
      </c>
      <c r="J268" s="1">
        <v>-2.0720717</v>
      </c>
      <c r="K268" s="5" t="s">
        <v>33</v>
      </c>
      <c r="L268" s="24" t="s">
        <v>622</v>
      </c>
      <c r="M268" s="140" t="s">
        <v>34</v>
      </c>
      <c r="N268" s="4" t="s">
        <v>41</v>
      </c>
      <c r="O268" s="23">
        <v>2.1</v>
      </c>
      <c r="P268" s="2" t="s">
        <v>36</v>
      </c>
      <c r="Q268" s="87" t="s">
        <v>36</v>
      </c>
      <c r="R268" s="2" t="s">
        <v>36</v>
      </c>
      <c r="S268" s="87" t="s">
        <v>36</v>
      </c>
      <c r="T268" s="2">
        <v>43.2</v>
      </c>
      <c r="U268" s="88">
        <v>0.92</v>
      </c>
      <c r="V268" s="89">
        <v>45</v>
      </c>
      <c r="W268" s="90">
        <v>0.67945205479452053</v>
      </c>
      <c r="X268" s="79">
        <v>46.805999999999997</v>
      </c>
      <c r="Y268" s="90">
        <v>0.9068493150684932</v>
      </c>
      <c r="Z268" s="79">
        <f>VLOOKUP($B268,[1]Summary!$C$4:$S$301,17,0)</f>
        <v>46.216399999999993</v>
      </c>
      <c r="AA268" s="90">
        <f>VLOOKUP($B268,[1]Summary!$C$4:$S$301,14,0)/100</f>
        <v>0.83333333333333348</v>
      </c>
    </row>
    <row r="269" spans="1:27">
      <c r="A269" s="91" t="s">
        <v>46</v>
      </c>
      <c r="B269" s="91" t="s">
        <v>623</v>
      </c>
      <c r="C269" s="4" t="s">
        <v>624</v>
      </c>
      <c r="D269" s="4" t="s">
        <v>402</v>
      </c>
      <c r="E269" s="4" t="s">
        <v>31</v>
      </c>
      <c r="F269" s="4" t="s">
        <v>32</v>
      </c>
      <c r="G269" s="5">
        <v>382828</v>
      </c>
      <c r="H269" s="5">
        <v>397501</v>
      </c>
      <c r="I269" s="1">
        <v>53.473956000000001</v>
      </c>
      <c r="J269" s="1">
        <v>-2.2601795999999998</v>
      </c>
      <c r="K269" s="5" t="s">
        <v>33</v>
      </c>
      <c r="L269" s="24">
        <v>2.2999999999999998</v>
      </c>
      <c r="M269" s="140" t="s">
        <v>34</v>
      </c>
      <c r="N269" s="4" t="s">
        <v>41</v>
      </c>
      <c r="O269" s="23">
        <v>2.42</v>
      </c>
      <c r="P269" s="2">
        <v>59.1</v>
      </c>
      <c r="Q269" s="87">
        <v>0.75</v>
      </c>
      <c r="R269" s="2">
        <v>55</v>
      </c>
      <c r="S269" s="87">
        <v>0.83</v>
      </c>
      <c r="T269" s="2">
        <v>40.200000000000003</v>
      </c>
      <c r="U269" s="88">
        <v>0.67</v>
      </c>
      <c r="V269" s="89">
        <v>48.1</v>
      </c>
      <c r="W269" s="90">
        <v>0.95616438356164379</v>
      </c>
      <c r="X269" s="79">
        <v>48.894000000000005</v>
      </c>
      <c r="Y269" s="90">
        <v>0.92054794520547945</v>
      </c>
      <c r="Z269" s="79">
        <f>VLOOKUP($B269,[1]Summary!$C$4:$S$301,17,0)</f>
        <v>46.5794111280808</v>
      </c>
      <c r="AA269" s="90">
        <f>VLOOKUP($B269,[1]Summary!$C$4:$S$301,14,0)/100</f>
        <v>0.66666666666666652</v>
      </c>
    </row>
    <row r="270" spans="1:27">
      <c r="A270" s="91" t="s">
        <v>46</v>
      </c>
      <c r="B270" s="91" t="s">
        <v>625</v>
      </c>
      <c r="C270" s="4" t="s">
        <v>626</v>
      </c>
      <c r="D270" s="4" t="s">
        <v>627</v>
      </c>
      <c r="E270" s="4" t="s">
        <v>31</v>
      </c>
      <c r="F270" s="4" t="s">
        <v>32</v>
      </c>
      <c r="G270" s="5">
        <v>384289</v>
      </c>
      <c r="H270" s="5">
        <v>398236</v>
      </c>
      <c r="I270" s="1">
        <v>53.480607999999997</v>
      </c>
      <c r="J270" s="1">
        <v>-2.2382054999999998</v>
      </c>
      <c r="K270" s="5" t="s">
        <v>33</v>
      </c>
      <c r="L270" s="24">
        <v>1.6</v>
      </c>
      <c r="M270" s="140" t="s">
        <v>34</v>
      </c>
      <c r="N270" s="4" t="s">
        <v>41</v>
      </c>
      <c r="O270" s="23">
        <v>2.37</v>
      </c>
      <c r="P270" s="2" t="s">
        <v>36</v>
      </c>
      <c r="Q270" s="87" t="s">
        <v>36</v>
      </c>
      <c r="R270" s="2">
        <v>56.4</v>
      </c>
      <c r="S270" s="87">
        <v>1</v>
      </c>
      <c r="T270" s="2">
        <v>38</v>
      </c>
      <c r="U270" s="88">
        <v>0.92</v>
      </c>
      <c r="V270" s="89">
        <v>40.700000000000003</v>
      </c>
      <c r="W270" s="90">
        <v>0.95342465753424643</v>
      </c>
      <c r="X270" s="79">
        <v>44.915727272727274</v>
      </c>
      <c r="Y270" s="90">
        <v>0.92054794520547945</v>
      </c>
      <c r="Z270" s="79">
        <f>VLOOKUP($B270,[1]Summary!$C$4:$S$301,17,0)</f>
        <v>46.626333333333328</v>
      </c>
      <c r="AA270" s="90">
        <f>VLOOKUP($B270,[1]Summary!$C$4:$S$301,14,0)/100</f>
        <v>1</v>
      </c>
    </row>
    <row r="271" spans="1:27">
      <c r="A271" s="91" t="s">
        <v>37</v>
      </c>
      <c r="B271" s="91" t="s">
        <v>628</v>
      </c>
      <c r="C271" s="4" t="s">
        <v>629</v>
      </c>
      <c r="D271" s="4" t="s">
        <v>185</v>
      </c>
      <c r="E271" s="4" t="s">
        <v>31</v>
      </c>
      <c r="F271" s="4" t="s">
        <v>32</v>
      </c>
      <c r="G271" s="5">
        <v>393000</v>
      </c>
      <c r="H271" s="5">
        <v>398603</v>
      </c>
      <c r="I271" s="1">
        <v>53.484096999999998</v>
      </c>
      <c r="J271" s="1">
        <v>-2.1069547000000002</v>
      </c>
      <c r="K271" s="5" t="s">
        <v>33</v>
      </c>
      <c r="L271" s="24">
        <v>1.4</v>
      </c>
      <c r="M271" s="140" t="s">
        <v>34</v>
      </c>
      <c r="N271" s="4" t="s">
        <v>41</v>
      </c>
      <c r="O271" s="23">
        <v>2</v>
      </c>
      <c r="P271" s="2">
        <v>55.6</v>
      </c>
      <c r="Q271" s="87">
        <v>1</v>
      </c>
      <c r="R271" s="2">
        <v>55.6</v>
      </c>
      <c r="S271" s="87">
        <v>1</v>
      </c>
      <c r="T271" s="2">
        <v>41.9</v>
      </c>
      <c r="U271" s="88">
        <v>0.83</v>
      </c>
      <c r="V271" s="89">
        <v>47.3</v>
      </c>
      <c r="W271" s="90">
        <v>0.84657534246575339</v>
      </c>
      <c r="X271" s="79">
        <v>47.5745</v>
      </c>
      <c r="Y271" s="90">
        <v>0.99726027397260286</v>
      </c>
      <c r="Z271" s="79">
        <f>VLOOKUP($B271,[1]Summary!$C$4:$S$301,17,0)</f>
        <v>46.627636363636363</v>
      </c>
      <c r="AA271" s="90">
        <f>VLOOKUP($B271,[1]Summary!$C$4:$S$301,14,0)/100</f>
        <v>0.91666666666666652</v>
      </c>
    </row>
    <row r="272" spans="1:27">
      <c r="A272" s="91" t="s">
        <v>148</v>
      </c>
      <c r="B272" s="91" t="s">
        <v>630</v>
      </c>
      <c r="C272" s="4" t="s">
        <v>39</v>
      </c>
      <c r="D272" s="4" t="s">
        <v>631</v>
      </c>
      <c r="E272" s="4" t="s">
        <v>31</v>
      </c>
      <c r="F272" s="4" t="s">
        <v>32</v>
      </c>
      <c r="G272" s="5">
        <v>358133.01439999999</v>
      </c>
      <c r="H272" s="5">
        <v>405491.67849999998</v>
      </c>
      <c r="I272" s="1">
        <v>53.544378999999999</v>
      </c>
      <c r="J272" s="1">
        <v>-2.6332844999999998</v>
      </c>
      <c r="K272" s="5" t="s">
        <v>33</v>
      </c>
      <c r="L272" s="24">
        <v>1.9</v>
      </c>
      <c r="M272" s="140" t="s">
        <v>34</v>
      </c>
      <c r="N272" s="4" t="s">
        <v>41</v>
      </c>
      <c r="O272" s="23">
        <v>2</v>
      </c>
      <c r="P272" s="2" t="s">
        <v>36</v>
      </c>
      <c r="Q272" s="87" t="s">
        <v>36</v>
      </c>
      <c r="R272" s="2" t="s">
        <v>36</v>
      </c>
      <c r="S272" s="87" t="s">
        <v>36</v>
      </c>
      <c r="T272" s="2" t="s">
        <v>36</v>
      </c>
      <c r="U272" s="88" t="s">
        <v>36</v>
      </c>
      <c r="V272" s="89" t="s">
        <v>36</v>
      </c>
      <c r="W272" s="90" t="s">
        <v>36</v>
      </c>
      <c r="X272" s="79">
        <v>44.860583333333338</v>
      </c>
      <c r="Y272" s="90">
        <v>0.99726027397260286</v>
      </c>
      <c r="Z272" s="79">
        <f>VLOOKUP($B272,[1]Summary!$C$4:$S$301,17,0)</f>
        <v>47.167090909090916</v>
      </c>
      <c r="AA272" s="90">
        <f>VLOOKUP($B272,[1]Summary!$C$4:$S$301,14,0)/100</f>
        <v>0.91666666666666652</v>
      </c>
    </row>
    <row r="273" spans="1:27">
      <c r="A273" s="91" t="s">
        <v>46</v>
      </c>
      <c r="B273" s="91" t="s">
        <v>632</v>
      </c>
      <c r="C273" s="4" t="s">
        <v>39</v>
      </c>
      <c r="D273" s="4" t="s">
        <v>530</v>
      </c>
      <c r="E273" s="4" t="s">
        <v>31</v>
      </c>
      <c r="F273" s="4" t="s">
        <v>32</v>
      </c>
      <c r="G273" s="5">
        <v>387363.7513</v>
      </c>
      <c r="H273" s="5">
        <v>394219.88500000001</v>
      </c>
      <c r="I273" s="1">
        <v>53.444584999999996</v>
      </c>
      <c r="J273" s="1">
        <v>-2.1917230999999999</v>
      </c>
      <c r="K273" s="5" t="s">
        <v>33</v>
      </c>
      <c r="L273" s="24">
        <v>3</v>
      </c>
      <c r="M273" s="140" t="s">
        <v>34</v>
      </c>
      <c r="N273" s="4" t="s">
        <v>41</v>
      </c>
      <c r="O273" s="23">
        <v>2.5</v>
      </c>
      <c r="P273" s="2" t="s">
        <v>36</v>
      </c>
      <c r="Q273" s="87" t="s">
        <v>36</v>
      </c>
      <c r="R273" s="2" t="s">
        <v>36</v>
      </c>
      <c r="S273" s="87" t="s">
        <v>36</v>
      </c>
      <c r="T273" s="2" t="s">
        <v>36</v>
      </c>
      <c r="U273" s="88" t="s">
        <v>36</v>
      </c>
      <c r="V273" s="89" t="s">
        <v>36</v>
      </c>
      <c r="W273" s="90" t="s">
        <v>36</v>
      </c>
      <c r="X273" s="79">
        <v>51.402500000000003</v>
      </c>
      <c r="Y273" s="90">
        <v>0.99726027397260286</v>
      </c>
      <c r="Z273" s="79">
        <f>VLOOKUP($B273,[1]Summary!$C$4:$S$301,17,0)</f>
        <v>48.023833333333336</v>
      </c>
      <c r="AA273" s="90">
        <f>VLOOKUP($B273,[1]Summary!$C$4:$S$301,14,0)/100</f>
        <v>1</v>
      </c>
    </row>
    <row r="274" spans="1:27">
      <c r="A274" s="91" t="s">
        <v>46</v>
      </c>
      <c r="B274" s="91" t="s">
        <v>633</v>
      </c>
      <c r="C274" s="4" t="s">
        <v>634</v>
      </c>
      <c r="D274" s="4" t="s">
        <v>402</v>
      </c>
      <c r="E274" s="4" t="s">
        <v>31</v>
      </c>
      <c r="F274" s="4" t="s">
        <v>32</v>
      </c>
      <c r="G274" s="5">
        <v>382770</v>
      </c>
      <c r="H274" s="5">
        <v>397613</v>
      </c>
      <c r="I274" s="1">
        <v>53.474961</v>
      </c>
      <c r="J274" s="1">
        <v>-2.2610595999999998</v>
      </c>
      <c r="K274" s="5" t="s">
        <v>33</v>
      </c>
      <c r="L274" s="24">
        <v>0.6</v>
      </c>
      <c r="M274" s="140" t="s">
        <v>34</v>
      </c>
      <c r="N274" s="4" t="s">
        <v>41</v>
      </c>
      <c r="O274" s="23">
        <v>2.35</v>
      </c>
      <c r="P274" s="2">
        <v>60.7</v>
      </c>
      <c r="Q274" s="87">
        <v>0.5</v>
      </c>
      <c r="R274" s="2" t="s">
        <v>36</v>
      </c>
      <c r="S274" s="87" t="s">
        <v>36</v>
      </c>
      <c r="T274" s="2">
        <v>38.700000000000003</v>
      </c>
      <c r="U274" s="88">
        <v>0.67</v>
      </c>
      <c r="V274" s="89">
        <v>48.5</v>
      </c>
      <c r="W274" s="90">
        <v>0.95616438356164379</v>
      </c>
      <c r="X274" s="79">
        <v>51.361636363636372</v>
      </c>
      <c r="Y274" s="90">
        <v>0.9068493150684932</v>
      </c>
      <c r="Z274" s="79">
        <f>VLOOKUP($B274,[1]Summary!$C$4:$S$301,17,0)</f>
        <v>48.231666666666669</v>
      </c>
      <c r="AA274" s="90">
        <f>VLOOKUP($B274,[1]Summary!$C$4:$S$301,14,0)/100</f>
        <v>1</v>
      </c>
    </row>
    <row r="275" spans="1:27">
      <c r="A275" s="91" t="s">
        <v>46</v>
      </c>
      <c r="B275" s="91" t="s">
        <v>635</v>
      </c>
      <c r="C275" s="4" t="s">
        <v>636</v>
      </c>
      <c r="D275" s="4" t="s">
        <v>405</v>
      </c>
      <c r="E275" s="4" t="s">
        <v>31</v>
      </c>
      <c r="F275" s="4" t="s">
        <v>32</v>
      </c>
      <c r="G275" s="5">
        <v>384995</v>
      </c>
      <c r="H275" s="5">
        <v>398363</v>
      </c>
      <c r="I275" s="1">
        <v>53.481771000000002</v>
      </c>
      <c r="J275" s="1">
        <v>-2.2275735999999999</v>
      </c>
      <c r="K275" s="5" t="s">
        <v>33</v>
      </c>
      <c r="L275" s="24" t="s">
        <v>602</v>
      </c>
      <c r="M275" s="140" t="s">
        <v>34</v>
      </c>
      <c r="N275" s="4" t="s">
        <v>41</v>
      </c>
      <c r="O275" s="23">
        <v>2</v>
      </c>
      <c r="P275" s="2" t="s">
        <v>36</v>
      </c>
      <c r="Q275" s="87" t="s">
        <v>36</v>
      </c>
      <c r="R275" s="2">
        <v>54.1</v>
      </c>
      <c r="S275" s="87">
        <v>1</v>
      </c>
      <c r="T275" s="2">
        <v>34.5</v>
      </c>
      <c r="U275" s="88">
        <v>0.75</v>
      </c>
      <c r="V275" s="89">
        <v>40.799999999999997</v>
      </c>
      <c r="W275" s="90">
        <v>0.95616438356164379</v>
      </c>
      <c r="X275" s="79">
        <v>51.208199999999991</v>
      </c>
      <c r="Y275" s="90">
        <v>0.83561643835616439</v>
      </c>
      <c r="Z275" s="79">
        <f>VLOOKUP($B275,[1]Summary!$C$4:$S$301,17,0)</f>
        <v>48.238181818181822</v>
      </c>
      <c r="AA275" s="90">
        <f>VLOOKUP($B275,[1]Summary!$C$4:$S$301,14,0)/100</f>
        <v>0.91666666666666652</v>
      </c>
    </row>
    <row r="276" spans="1:27">
      <c r="A276" s="91" t="s">
        <v>46</v>
      </c>
      <c r="B276" s="91" t="s">
        <v>637</v>
      </c>
      <c r="C276" s="4" t="s">
        <v>39</v>
      </c>
      <c r="D276" s="4" t="s">
        <v>493</v>
      </c>
      <c r="E276" s="4" t="s">
        <v>31</v>
      </c>
      <c r="F276" s="4" t="s">
        <v>32</v>
      </c>
      <c r="G276" s="5">
        <v>384119.19540000003</v>
      </c>
      <c r="H276" s="5">
        <v>397499.04590000003</v>
      </c>
      <c r="I276" s="1">
        <v>53.473979</v>
      </c>
      <c r="J276" s="1">
        <v>-2.2407295999999999</v>
      </c>
      <c r="K276" s="5" t="s">
        <v>33</v>
      </c>
      <c r="L276" s="24">
        <v>3</v>
      </c>
      <c r="M276" s="140" t="s">
        <v>34</v>
      </c>
      <c r="N276" s="4" t="s">
        <v>41</v>
      </c>
      <c r="O276" s="23">
        <v>2.5</v>
      </c>
      <c r="P276" s="2" t="s">
        <v>36</v>
      </c>
      <c r="Q276" s="87" t="s">
        <v>36</v>
      </c>
      <c r="R276" s="2" t="s">
        <v>36</v>
      </c>
      <c r="S276" s="87" t="s">
        <v>36</v>
      </c>
      <c r="T276" s="2" t="s">
        <v>36</v>
      </c>
      <c r="U276" s="88" t="s">
        <v>36</v>
      </c>
      <c r="V276" s="89" t="s">
        <v>36</v>
      </c>
      <c r="W276" s="90" t="s">
        <v>36</v>
      </c>
      <c r="X276" s="79">
        <v>49.660888888888891</v>
      </c>
      <c r="Y276" s="90">
        <v>0.75342465753424659</v>
      </c>
      <c r="Z276" s="79">
        <f>VLOOKUP($B276,[1]Summary!$C$4:$S$301,17,0)</f>
        <v>48.457090909090908</v>
      </c>
      <c r="AA276" s="90">
        <f>VLOOKUP($B276,[1]Summary!$C$4:$S$301,14,0)/100</f>
        <v>0.91666666666666652</v>
      </c>
    </row>
    <row r="277" spans="1:27">
      <c r="A277" s="91" t="s">
        <v>46</v>
      </c>
      <c r="B277" s="91" t="s">
        <v>638</v>
      </c>
      <c r="C277" s="4" t="s">
        <v>39</v>
      </c>
      <c r="D277" s="4" t="s">
        <v>639</v>
      </c>
      <c r="E277" s="4" t="s">
        <v>31</v>
      </c>
      <c r="F277" s="4" t="s">
        <v>32</v>
      </c>
      <c r="G277" s="5">
        <v>384090.09100000001</v>
      </c>
      <c r="H277" s="5">
        <v>397836.61969999998</v>
      </c>
      <c r="I277" s="1">
        <v>53.477007</v>
      </c>
      <c r="J277" s="1">
        <v>-2.2411837000000001</v>
      </c>
      <c r="K277" s="5" t="s">
        <v>33</v>
      </c>
      <c r="L277" s="24">
        <v>5</v>
      </c>
      <c r="M277" s="140" t="s">
        <v>34</v>
      </c>
      <c r="N277" s="4" t="s">
        <v>41</v>
      </c>
      <c r="O277" s="23">
        <v>2.5</v>
      </c>
      <c r="P277" s="2" t="s">
        <v>36</v>
      </c>
      <c r="Q277" s="87" t="s">
        <v>36</v>
      </c>
      <c r="R277" s="2" t="s">
        <v>36</v>
      </c>
      <c r="S277" s="87" t="s">
        <v>36</v>
      </c>
      <c r="T277" s="2" t="s">
        <v>36</v>
      </c>
      <c r="U277" s="88" t="s">
        <v>36</v>
      </c>
      <c r="V277" s="89" t="s">
        <v>36</v>
      </c>
      <c r="W277" s="90" t="s">
        <v>36</v>
      </c>
      <c r="X277" s="79">
        <v>48.844458333333336</v>
      </c>
      <c r="Y277" s="90">
        <v>0.99726027397260286</v>
      </c>
      <c r="Z277" s="79">
        <f>VLOOKUP($B277,[1]Summary!$C$4:$S$301,17,0)</f>
        <v>48.698694444444442</v>
      </c>
      <c r="AA277" s="90">
        <f>VLOOKUP($B277,[1]Summary!$C$4:$S$301,14,0)/100</f>
        <v>1</v>
      </c>
    </row>
    <row r="278" spans="1:27">
      <c r="A278" s="91" t="s">
        <v>46</v>
      </c>
      <c r="B278" s="91" t="s">
        <v>640</v>
      </c>
      <c r="C278" s="4" t="s">
        <v>39</v>
      </c>
      <c r="D278" s="4" t="s">
        <v>641</v>
      </c>
      <c r="E278" s="4" t="s">
        <v>31</v>
      </c>
      <c r="F278" s="4" t="s">
        <v>32</v>
      </c>
      <c r="G278" s="5">
        <v>384068.11790000001</v>
      </c>
      <c r="H278" s="5">
        <v>398797.22470000002</v>
      </c>
      <c r="I278" s="1">
        <v>53.485644000000001</v>
      </c>
      <c r="J278" s="1">
        <v>-2.2415642999999998</v>
      </c>
      <c r="K278" s="5" t="s">
        <v>33</v>
      </c>
      <c r="L278" s="24">
        <v>4.4000000000000004</v>
      </c>
      <c r="M278" s="140" t="s">
        <v>34</v>
      </c>
      <c r="N278" s="4" t="s">
        <v>41</v>
      </c>
      <c r="O278" s="23">
        <v>2.4</v>
      </c>
      <c r="P278" s="2" t="s">
        <v>36</v>
      </c>
      <c r="Q278" s="87" t="s">
        <v>36</v>
      </c>
      <c r="R278" s="2" t="s">
        <v>36</v>
      </c>
      <c r="S278" s="87" t="s">
        <v>36</v>
      </c>
      <c r="T278" s="2" t="s">
        <v>36</v>
      </c>
      <c r="U278" s="88" t="s">
        <v>36</v>
      </c>
      <c r="V278" s="89" t="s">
        <v>36</v>
      </c>
      <c r="W278" s="90" t="s">
        <v>36</v>
      </c>
      <c r="X278" s="79">
        <v>48.1342</v>
      </c>
      <c r="Y278" s="90">
        <v>0.83561643835616439</v>
      </c>
      <c r="Z278" s="79">
        <f>VLOOKUP($B278,[1]Summary!$C$4:$S$301,17,0)</f>
        <v>48.770361111111121</v>
      </c>
      <c r="AA278" s="90">
        <f>VLOOKUP($B278,[1]Summary!$C$4:$S$301,14,0)/100</f>
        <v>1</v>
      </c>
    </row>
    <row r="279" spans="1:27">
      <c r="A279" s="91" t="s">
        <v>46</v>
      </c>
      <c r="B279" s="91" t="s">
        <v>642</v>
      </c>
      <c r="C279" s="4" t="s">
        <v>39</v>
      </c>
      <c r="D279" s="4" t="s">
        <v>424</v>
      </c>
      <c r="E279" s="4" t="s">
        <v>31</v>
      </c>
      <c r="F279" s="4" t="s">
        <v>32</v>
      </c>
      <c r="G279" s="5">
        <v>384920.0355</v>
      </c>
      <c r="H279" s="5">
        <v>397360.71710000001</v>
      </c>
      <c r="I279" s="1">
        <v>53.472752999999997</v>
      </c>
      <c r="J279" s="1">
        <v>-2.2286551999999999</v>
      </c>
      <c r="K279" s="5" t="s">
        <v>33</v>
      </c>
      <c r="L279" s="24">
        <v>4</v>
      </c>
      <c r="M279" s="140" t="s">
        <v>34</v>
      </c>
      <c r="N279" s="4" t="s">
        <v>41</v>
      </c>
      <c r="O279" s="23">
        <v>4</v>
      </c>
      <c r="P279" s="2" t="s">
        <v>36</v>
      </c>
      <c r="Q279" s="87" t="s">
        <v>36</v>
      </c>
      <c r="R279" s="2" t="s">
        <v>36</v>
      </c>
      <c r="S279" s="87" t="s">
        <v>36</v>
      </c>
      <c r="T279" s="2" t="s">
        <v>36</v>
      </c>
      <c r="U279" s="88" t="s">
        <v>36</v>
      </c>
      <c r="V279" s="89" t="s">
        <v>36</v>
      </c>
      <c r="W279" s="90" t="s">
        <v>36</v>
      </c>
      <c r="X279" s="79">
        <v>48.136045454545453</v>
      </c>
      <c r="Y279" s="90">
        <v>0.91506849315068495</v>
      </c>
      <c r="Z279" s="79">
        <f>VLOOKUP($B279,[1]Summary!$C$4:$S$301,17,0)</f>
        <v>49.086454545454536</v>
      </c>
      <c r="AA279" s="90">
        <f>VLOOKUP($B279,[1]Summary!$C$4:$S$301,14,0)/100</f>
        <v>0.91666666666666652</v>
      </c>
    </row>
    <row r="280" spans="1:27">
      <c r="A280" s="91" t="s">
        <v>46</v>
      </c>
      <c r="B280" s="91" t="s">
        <v>643</v>
      </c>
      <c r="C280" s="4" t="s">
        <v>644</v>
      </c>
      <c r="D280" s="4" t="s">
        <v>49</v>
      </c>
      <c r="E280" s="4" t="s">
        <v>31</v>
      </c>
      <c r="F280" s="4" t="s">
        <v>32</v>
      </c>
      <c r="G280" s="5">
        <v>382326</v>
      </c>
      <c r="H280" s="5">
        <v>389764</v>
      </c>
      <c r="I280" s="1">
        <v>53.404395999999998</v>
      </c>
      <c r="J280" s="1">
        <v>-2.2673052999999999</v>
      </c>
      <c r="K280" s="5" t="s">
        <v>33</v>
      </c>
      <c r="L280" s="24" t="s">
        <v>478</v>
      </c>
      <c r="M280" s="140" t="s">
        <v>34</v>
      </c>
      <c r="N280" s="4" t="s">
        <v>41</v>
      </c>
      <c r="O280" s="23">
        <v>2.12</v>
      </c>
      <c r="P280" s="2" t="s">
        <v>36</v>
      </c>
      <c r="Q280" s="87" t="s">
        <v>36</v>
      </c>
      <c r="R280" s="2">
        <v>69.7</v>
      </c>
      <c r="S280" s="87">
        <v>1</v>
      </c>
      <c r="T280" s="2">
        <v>42.1</v>
      </c>
      <c r="U280" s="88">
        <v>1</v>
      </c>
      <c r="V280" s="89">
        <v>38.799999999999997</v>
      </c>
      <c r="W280" s="90">
        <v>0.50410958904109593</v>
      </c>
      <c r="X280" s="79">
        <v>49.183999999999997</v>
      </c>
      <c r="Y280" s="90">
        <v>0.99726027397260286</v>
      </c>
      <c r="Z280" s="79">
        <f>VLOOKUP($B280,[1]Summary!$C$4:$S$301,17,0)</f>
        <v>49.13727109012958</v>
      </c>
      <c r="AA280" s="90">
        <f>VLOOKUP($B280,[1]Summary!$C$4:$S$301,14,0)/100</f>
        <v>0.66666666666666652</v>
      </c>
    </row>
    <row r="281" spans="1:27">
      <c r="A281" s="91" t="s">
        <v>37</v>
      </c>
      <c r="B281" s="91" t="s">
        <v>645</v>
      </c>
      <c r="C281" s="4" t="s">
        <v>39</v>
      </c>
      <c r="D281" s="4" t="s">
        <v>77</v>
      </c>
      <c r="E281" s="4" t="s">
        <v>31</v>
      </c>
      <c r="F281" s="4" t="s">
        <v>32</v>
      </c>
      <c r="G281" s="5">
        <v>399412.31750100001</v>
      </c>
      <c r="H281" s="5">
        <v>395739.60312400002</v>
      </c>
      <c r="I281" s="1">
        <v>53.458402</v>
      </c>
      <c r="J281" s="1">
        <v>-2.0103228</v>
      </c>
      <c r="K281" s="5" t="s">
        <v>33</v>
      </c>
      <c r="L281" s="24">
        <v>1.6</v>
      </c>
      <c r="M281" s="140" t="s">
        <v>34</v>
      </c>
      <c r="N281" s="4" t="s">
        <v>41</v>
      </c>
      <c r="O281" s="23">
        <v>2.2000000000000002</v>
      </c>
      <c r="P281" s="2" t="s">
        <v>36</v>
      </c>
      <c r="Q281" s="87" t="s">
        <v>36</v>
      </c>
      <c r="R281" s="2" t="s">
        <v>36</v>
      </c>
      <c r="S281" s="87" t="s">
        <v>36</v>
      </c>
      <c r="T281" s="2" t="s">
        <v>36</v>
      </c>
      <c r="U281" s="88" t="s">
        <v>36</v>
      </c>
      <c r="V281" s="89" t="s">
        <v>36</v>
      </c>
      <c r="W281" s="90" t="s">
        <v>36</v>
      </c>
      <c r="X281" s="79">
        <v>53.817362112757436</v>
      </c>
      <c r="Y281" s="90">
        <v>0.34520547945205476</v>
      </c>
      <c r="Z281" s="79">
        <f>VLOOKUP($B281,[1]Summary!$C$4:$S$301,17,0)</f>
        <v>49.174750201729047</v>
      </c>
      <c r="AA281" s="90">
        <f>VLOOKUP($B281,[1]Summary!$C$4:$S$301,14,0)/100</f>
        <v>0.66666666666666652</v>
      </c>
    </row>
    <row r="282" spans="1:27">
      <c r="A282" s="91" t="s">
        <v>46</v>
      </c>
      <c r="B282" s="91" t="s">
        <v>646</v>
      </c>
      <c r="C282" s="4" t="s">
        <v>647</v>
      </c>
      <c r="D282" s="4" t="s">
        <v>405</v>
      </c>
      <c r="E282" s="4" t="s">
        <v>31</v>
      </c>
      <c r="F282" s="4" t="s">
        <v>32</v>
      </c>
      <c r="G282" s="5">
        <v>384744</v>
      </c>
      <c r="H282" s="5">
        <v>398594</v>
      </c>
      <c r="I282" s="1">
        <v>53.483840000000001</v>
      </c>
      <c r="J282" s="1">
        <v>-2.2313670999999999</v>
      </c>
      <c r="K282" s="5" t="s">
        <v>33</v>
      </c>
      <c r="L282" s="24" t="s">
        <v>128</v>
      </c>
      <c r="M282" s="140" t="s">
        <v>34</v>
      </c>
      <c r="N282" s="4" t="s">
        <v>41</v>
      </c>
      <c r="O282" s="23">
        <v>2</v>
      </c>
      <c r="P282" s="2" t="s">
        <v>36</v>
      </c>
      <c r="Q282" s="87" t="s">
        <v>36</v>
      </c>
      <c r="R282" s="2" t="s">
        <v>36</v>
      </c>
      <c r="S282" s="87" t="s">
        <v>36</v>
      </c>
      <c r="T282" s="2">
        <v>44.2</v>
      </c>
      <c r="U282" s="88">
        <v>0.67</v>
      </c>
      <c r="V282" s="89">
        <v>46.6</v>
      </c>
      <c r="W282" s="90">
        <v>0.8794520547945206</v>
      </c>
      <c r="X282" s="79">
        <v>50.926636363636362</v>
      </c>
      <c r="Y282" s="90">
        <v>0.92054794520547945</v>
      </c>
      <c r="Z282" s="79">
        <f>VLOOKUP($B282,[1]Summary!$C$4:$S$301,17,0)</f>
        <v>49.340545454545449</v>
      </c>
      <c r="AA282" s="90">
        <f>VLOOKUP($B282,[1]Summary!$C$4:$S$301,14,0)/100</f>
        <v>0.91666666666666652</v>
      </c>
    </row>
    <row r="283" spans="1:27">
      <c r="A283" s="91" t="s">
        <v>27</v>
      </c>
      <c r="B283" s="91" t="s">
        <v>648</v>
      </c>
      <c r="C283" s="4" t="s">
        <v>649</v>
      </c>
      <c r="D283" s="4" t="s">
        <v>85</v>
      </c>
      <c r="E283" s="4" t="s">
        <v>31</v>
      </c>
      <c r="F283" s="4" t="s">
        <v>32</v>
      </c>
      <c r="G283" s="5">
        <v>390389</v>
      </c>
      <c r="H283" s="5">
        <v>390547</v>
      </c>
      <c r="I283" s="1">
        <v>53.411644000000003</v>
      </c>
      <c r="J283" s="1">
        <v>-2.1460518999999998</v>
      </c>
      <c r="K283" s="5" t="s">
        <v>33</v>
      </c>
      <c r="L283" s="24" t="s">
        <v>162</v>
      </c>
      <c r="M283" s="140" t="s">
        <v>34</v>
      </c>
      <c r="N283" s="4" t="s">
        <v>41</v>
      </c>
      <c r="O283" s="23">
        <v>1.9</v>
      </c>
      <c r="P283" s="2" t="s">
        <v>36</v>
      </c>
      <c r="Q283" s="87" t="s">
        <v>36</v>
      </c>
      <c r="R283" s="2">
        <v>75.3</v>
      </c>
      <c r="S283" s="87">
        <v>0.86</v>
      </c>
      <c r="T283" s="2">
        <v>46.2</v>
      </c>
      <c r="U283" s="88">
        <v>0.75</v>
      </c>
      <c r="V283" s="89">
        <v>51.7</v>
      </c>
      <c r="W283" s="90">
        <v>0.8191780821917809</v>
      </c>
      <c r="X283" s="79">
        <v>50.807999999999986</v>
      </c>
      <c r="Y283" s="90">
        <v>0.92054794520547945</v>
      </c>
      <c r="Z283" s="79">
        <f>VLOOKUP($B283,[1]Summary!$C$4:$S$301,17,0)</f>
        <v>49.915457437913588</v>
      </c>
      <c r="AA283" s="90">
        <f>VLOOKUP($B283,[1]Summary!$C$4:$S$301,14,0)/100</f>
        <v>0.58333333333333337</v>
      </c>
    </row>
    <row r="284" spans="1:27">
      <c r="A284" s="91" t="s">
        <v>46</v>
      </c>
      <c r="B284" s="91" t="s">
        <v>650</v>
      </c>
      <c r="C284" s="4" t="s">
        <v>651</v>
      </c>
      <c r="D284" s="4" t="s">
        <v>402</v>
      </c>
      <c r="E284" s="4" t="s">
        <v>31</v>
      </c>
      <c r="F284" s="4" t="s">
        <v>32</v>
      </c>
      <c r="G284" s="5">
        <v>383357</v>
      </c>
      <c r="H284" s="5">
        <v>397166</v>
      </c>
      <c r="I284" s="1">
        <v>53.470962</v>
      </c>
      <c r="J284" s="1">
        <v>-2.2521919000000001</v>
      </c>
      <c r="K284" s="5" t="s">
        <v>33</v>
      </c>
      <c r="L284" s="24">
        <v>1.8</v>
      </c>
      <c r="M284" s="140" t="s">
        <v>34</v>
      </c>
      <c r="N284" s="4" t="s">
        <v>41</v>
      </c>
      <c r="O284" s="23">
        <v>2</v>
      </c>
      <c r="P284" s="2">
        <v>70.5</v>
      </c>
      <c r="Q284" s="87">
        <v>0.92</v>
      </c>
      <c r="R284" s="2">
        <v>64.099999999999994</v>
      </c>
      <c r="S284" s="87">
        <v>1</v>
      </c>
      <c r="T284" s="2">
        <v>50</v>
      </c>
      <c r="U284" s="88">
        <v>0.83</v>
      </c>
      <c r="V284" s="89">
        <v>56.4</v>
      </c>
      <c r="W284" s="90">
        <v>0.95616438356164379</v>
      </c>
      <c r="X284" s="79">
        <v>64.731817377370874</v>
      </c>
      <c r="Y284" s="90">
        <v>0.42191780821917813</v>
      </c>
      <c r="Z284" s="79">
        <f>VLOOKUP($B284,[1]Summary!$C$4:$S$301,17,0)</f>
        <v>50.403166666666664</v>
      </c>
      <c r="AA284" s="90">
        <f>VLOOKUP($B284,[1]Summary!$C$4:$S$301,14,0)/100</f>
        <v>1</v>
      </c>
    </row>
    <row r="285" spans="1:27">
      <c r="A285" s="91" t="s">
        <v>37</v>
      </c>
      <c r="B285" s="91" t="s">
        <v>652</v>
      </c>
      <c r="C285" s="4" t="s">
        <v>39</v>
      </c>
      <c r="D285" s="4" t="s">
        <v>77</v>
      </c>
      <c r="E285" s="4" t="s">
        <v>31</v>
      </c>
      <c r="F285" s="4" t="s">
        <v>32</v>
      </c>
      <c r="G285" s="5">
        <v>399476.83280400001</v>
      </c>
      <c r="H285" s="5">
        <v>395776.45106300001</v>
      </c>
      <c r="I285" s="1">
        <v>53.458734</v>
      </c>
      <c r="J285" s="1">
        <v>-2.0093589999999999</v>
      </c>
      <c r="K285" s="5" t="s">
        <v>33</v>
      </c>
      <c r="L285" s="24">
        <v>1.7</v>
      </c>
      <c r="M285" s="140" t="s">
        <v>34</v>
      </c>
      <c r="N285" s="4" t="s">
        <v>41</v>
      </c>
      <c r="O285" s="23">
        <v>2.2000000000000002</v>
      </c>
      <c r="P285" s="2" t="s">
        <v>36</v>
      </c>
      <c r="Q285" s="87" t="s">
        <v>36</v>
      </c>
      <c r="R285" s="2" t="s">
        <v>36</v>
      </c>
      <c r="S285" s="87" t="s">
        <v>36</v>
      </c>
      <c r="T285" s="2" t="s">
        <v>36</v>
      </c>
      <c r="U285" s="88" t="s">
        <v>36</v>
      </c>
      <c r="V285" s="89" t="s">
        <v>36</v>
      </c>
      <c r="W285" s="90" t="s">
        <v>36</v>
      </c>
      <c r="X285" s="79">
        <v>67.350763849876969</v>
      </c>
      <c r="Y285" s="90">
        <v>0.41369863013698632</v>
      </c>
      <c r="Z285" s="79">
        <f>VLOOKUP($B285,[1]Summary!$C$4:$S$301,17,0)</f>
        <v>51.267727272727278</v>
      </c>
      <c r="AA285" s="90">
        <f>VLOOKUP($B285,[1]Summary!$C$4:$S$301,14,0)/100</f>
        <v>0.91666666666666652</v>
      </c>
    </row>
    <row r="286" spans="1:27">
      <c r="A286" s="91" t="s">
        <v>46</v>
      </c>
      <c r="B286" s="91" t="s">
        <v>653</v>
      </c>
      <c r="C286" s="4" t="s">
        <v>39</v>
      </c>
      <c r="D286" s="4" t="s">
        <v>639</v>
      </c>
      <c r="E286" s="4" t="s">
        <v>31</v>
      </c>
      <c r="F286" s="4" t="s">
        <v>32</v>
      </c>
      <c r="G286" s="5">
        <v>384128.17489999998</v>
      </c>
      <c r="H286" s="5">
        <v>397851.69540000003</v>
      </c>
      <c r="I286" s="1">
        <v>53.477142999999998</v>
      </c>
      <c r="J286" s="1">
        <v>-2.2406119000000002</v>
      </c>
      <c r="K286" s="5" t="s">
        <v>33</v>
      </c>
      <c r="L286" s="24">
        <v>5</v>
      </c>
      <c r="M286" s="140" t="s">
        <v>34</v>
      </c>
      <c r="N286" s="4" t="s">
        <v>41</v>
      </c>
      <c r="O286" s="23">
        <v>2.5</v>
      </c>
      <c r="P286" s="2" t="s">
        <v>36</v>
      </c>
      <c r="Q286" s="87" t="s">
        <v>36</v>
      </c>
      <c r="R286" s="2" t="s">
        <v>36</v>
      </c>
      <c r="S286" s="87" t="s">
        <v>36</v>
      </c>
      <c r="T286" s="2" t="s">
        <v>36</v>
      </c>
      <c r="U286" s="88" t="s">
        <v>36</v>
      </c>
      <c r="V286" s="89" t="s">
        <v>36</v>
      </c>
      <c r="W286" s="90" t="s">
        <v>36</v>
      </c>
      <c r="X286" s="79">
        <v>52.282166666666662</v>
      </c>
      <c r="Y286" s="90">
        <v>0.99726027397260286</v>
      </c>
      <c r="Z286" s="79">
        <f>VLOOKUP($B286,[1]Summary!$C$4:$S$301,17,0)</f>
        <v>51.314527777777776</v>
      </c>
      <c r="AA286" s="90">
        <f>VLOOKUP($B286,[1]Summary!$C$4:$S$301,14,0)/100</f>
        <v>1</v>
      </c>
    </row>
    <row r="287" spans="1:27">
      <c r="A287" s="91" t="s">
        <v>46</v>
      </c>
      <c r="B287" s="91" t="s">
        <v>654</v>
      </c>
      <c r="C287" s="4" t="s">
        <v>655</v>
      </c>
      <c r="D287" s="4" t="s">
        <v>343</v>
      </c>
      <c r="E287" s="4" t="s">
        <v>31</v>
      </c>
      <c r="F287" s="4" t="s">
        <v>32</v>
      </c>
      <c r="G287" s="5">
        <v>385227</v>
      </c>
      <c r="H287" s="5">
        <v>397142</v>
      </c>
      <c r="I287" s="1">
        <v>53.470801999999999</v>
      </c>
      <c r="J287" s="1">
        <v>-2.2240198000000002</v>
      </c>
      <c r="K287" s="5" t="s">
        <v>33</v>
      </c>
      <c r="L287" s="24" t="s">
        <v>246</v>
      </c>
      <c r="M287" s="140" t="s">
        <v>34</v>
      </c>
      <c r="N287" s="4" t="s">
        <v>41</v>
      </c>
      <c r="O287" s="23">
        <v>2</v>
      </c>
      <c r="P287" s="2" t="s">
        <v>36</v>
      </c>
      <c r="Q287" s="87" t="s">
        <v>36</v>
      </c>
      <c r="R287" s="2">
        <v>59.7</v>
      </c>
      <c r="S287" s="87">
        <v>0.86</v>
      </c>
      <c r="T287" s="2">
        <v>40.6</v>
      </c>
      <c r="U287" s="88">
        <v>0.67</v>
      </c>
      <c r="V287" s="89">
        <v>52</v>
      </c>
      <c r="W287" s="90">
        <v>0.73698630136986298</v>
      </c>
      <c r="X287" s="79">
        <v>54.862727272727263</v>
      </c>
      <c r="Y287" s="90">
        <v>0.92054794520547945</v>
      </c>
      <c r="Z287" s="79">
        <f>VLOOKUP($B287,[1]Summary!$C$4:$S$301,17,0)</f>
        <v>51.768416666666681</v>
      </c>
      <c r="AA287" s="90">
        <f>VLOOKUP($B287,[1]Summary!$C$4:$S$301,14,0)/100</f>
        <v>1</v>
      </c>
    </row>
    <row r="288" spans="1:27">
      <c r="A288" s="91" t="s">
        <v>46</v>
      </c>
      <c r="B288" s="91" t="s">
        <v>656</v>
      </c>
      <c r="C288" s="4" t="s">
        <v>657</v>
      </c>
      <c r="D288" s="4" t="s">
        <v>49</v>
      </c>
      <c r="E288" s="4" t="s">
        <v>31</v>
      </c>
      <c r="F288" s="4" t="s">
        <v>32</v>
      </c>
      <c r="G288" s="5">
        <v>382379</v>
      </c>
      <c r="H288" s="5">
        <v>390358</v>
      </c>
      <c r="I288" s="1">
        <v>53.409737</v>
      </c>
      <c r="J288" s="1">
        <v>-2.2665415000000002</v>
      </c>
      <c r="K288" s="5" t="s">
        <v>33</v>
      </c>
      <c r="L288" s="24">
        <v>1</v>
      </c>
      <c r="M288" s="140" t="s">
        <v>34</v>
      </c>
      <c r="N288" s="4" t="s">
        <v>41</v>
      </c>
      <c r="O288" s="23">
        <v>2.0499999999999998</v>
      </c>
      <c r="P288" s="2" t="s">
        <v>36</v>
      </c>
      <c r="Q288" s="87" t="s">
        <v>36</v>
      </c>
      <c r="R288" s="2">
        <v>75.900000000000006</v>
      </c>
      <c r="S288" s="87">
        <v>1</v>
      </c>
      <c r="T288" s="2">
        <v>50</v>
      </c>
      <c r="U288" s="88">
        <v>0.75</v>
      </c>
      <c r="V288" s="89">
        <v>53.8</v>
      </c>
      <c r="W288" s="90">
        <v>0.87671232876712324</v>
      </c>
      <c r="X288" s="79">
        <v>57.230291666666659</v>
      </c>
      <c r="Y288" s="90">
        <v>0.99726027397260286</v>
      </c>
      <c r="Z288" s="79">
        <f>VLOOKUP($B288,[1]Summary!$C$4:$S$301,17,0)</f>
        <v>52.517333333333326</v>
      </c>
      <c r="AA288" s="90">
        <f>VLOOKUP($B288,[1]Summary!$C$4:$S$301,14,0)/100</f>
        <v>0.75</v>
      </c>
    </row>
    <row r="289" spans="1:27">
      <c r="A289" s="91" t="s">
        <v>46</v>
      </c>
      <c r="B289" s="91" t="s">
        <v>658</v>
      </c>
      <c r="C289" s="4" t="s">
        <v>39</v>
      </c>
      <c r="D289" s="4" t="s">
        <v>493</v>
      </c>
      <c r="E289" s="4" t="s">
        <v>31</v>
      </c>
      <c r="F289" s="4" t="s">
        <v>32</v>
      </c>
      <c r="G289" s="5">
        <v>384139.73420000001</v>
      </c>
      <c r="H289" s="5">
        <v>397464.72659999999</v>
      </c>
      <c r="I289" s="1">
        <v>53.473664999999997</v>
      </c>
      <c r="J289" s="1">
        <v>-2.2404264999999999</v>
      </c>
      <c r="K289" s="5" t="s">
        <v>33</v>
      </c>
      <c r="L289" s="24">
        <v>3</v>
      </c>
      <c r="M289" s="140" t="s">
        <v>34</v>
      </c>
      <c r="N289" s="4" t="s">
        <v>41</v>
      </c>
      <c r="O289" s="23">
        <v>2</v>
      </c>
      <c r="P289" s="2" t="s">
        <v>36</v>
      </c>
      <c r="Q289" s="87" t="s">
        <v>36</v>
      </c>
      <c r="R289" s="2" t="s">
        <v>36</v>
      </c>
      <c r="S289" s="87" t="s">
        <v>36</v>
      </c>
      <c r="T289" s="2" t="s">
        <v>36</v>
      </c>
      <c r="U289" s="88" t="s">
        <v>36</v>
      </c>
      <c r="V289" s="89" t="s">
        <v>36</v>
      </c>
      <c r="W289" s="90" t="s">
        <v>36</v>
      </c>
      <c r="X289" s="79">
        <v>54.350833333333334</v>
      </c>
      <c r="Y289" s="90">
        <v>0.99726027397260286</v>
      </c>
      <c r="Z289" s="79">
        <f>VLOOKUP($B289,[1]Summary!$C$4:$S$301,17,0)</f>
        <v>54.127444444444443</v>
      </c>
      <c r="AA289" s="90">
        <f>VLOOKUP($B289,[1]Summary!$C$4:$S$301,14,0)/100</f>
        <v>1</v>
      </c>
    </row>
    <row r="290" spans="1:27">
      <c r="A290" s="91" t="s">
        <v>46</v>
      </c>
      <c r="B290" s="91" t="s">
        <v>659</v>
      </c>
      <c r="C290" s="4" t="s">
        <v>39</v>
      </c>
      <c r="D290" s="4" t="s">
        <v>660</v>
      </c>
      <c r="E290" s="4" t="s">
        <v>31</v>
      </c>
      <c r="F290" s="4" t="s">
        <v>32</v>
      </c>
      <c r="G290" s="5">
        <v>384081.45409999997</v>
      </c>
      <c r="H290" s="5">
        <v>398681.54719999997</v>
      </c>
      <c r="I290" s="1">
        <v>53.484602000000002</v>
      </c>
      <c r="J290" s="1">
        <v>-2.2413623999999999</v>
      </c>
      <c r="K290" s="5" t="s">
        <v>33</v>
      </c>
      <c r="L290" s="24">
        <v>2.5</v>
      </c>
      <c r="M290" s="140" t="s">
        <v>34</v>
      </c>
      <c r="N290" s="4" t="s">
        <v>41</v>
      </c>
      <c r="O290" s="23">
        <v>2.4</v>
      </c>
      <c r="P290" s="2" t="s">
        <v>36</v>
      </c>
      <c r="Q290" s="87" t="s">
        <v>36</v>
      </c>
      <c r="R290" s="2" t="s">
        <v>36</v>
      </c>
      <c r="S290" s="87" t="s">
        <v>36</v>
      </c>
      <c r="T290" s="2" t="s">
        <v>36</v>
      </c>
      <c r="U290" s="88" t="s">
        <v>36</v>
      </c>
      <c r="V290" s="89" t="s">
        <v>36</v>
      </c>
      <c r="W290" s="90" t="s">
        <v>36</v>
      </c>
      <c r="X290" s="79">
        <v>53.229499999999987</v>
      </c>
      <c r="Y290" s="90">
        <v>0.8246575342465754</v>
      </c>
      <c r="Z290" s="79">
        <f>VLOOKUP($B290,[1]Summary!$C$4:$S$301,17,0)</f>
        <v>54.219090909090909</v>
      </c>
      <c r="AA290" s="90">
        <f>VLOOKUP($B290,[1]Summary!$C$4:$S$301,14,0)/100</f>
        <v>0.91666666666666652</v>
      </c>
    </row>
    <row r="291" spans="1:27">
      <c r="A291" s="91" t="s">
        <v>46</v>
      </c>
      <c r="B291" s="91" t="s">
        <v>661</v>
      </c>
      <c r="C291" s="4" t="s">
        <v>39</v>
      </c>
      <c r="D291" s="4" t="s">
        <v>662</v>
      </c>
      <c r="E291" s="4" t="s">
        <v>31</v>
      </c>
      <c r="F291" s="4" t="s">
        <v>32</v>
      </c>
      <c r="G291" s="5">
        <v>384491.02360000001</v>
      </c>
      <c r="H291" s="5">
        <v>398331.60800000001</v>
      </c>
      <c r="I291" s="1">
        <v>53.481468</v>
      </c>
      <c r="J291" s="1">
        <v>-2.2351665000000001</v>
      </c>
      <c r="K291" s="5" t="s">
        <v>33</v>
      </c>
      <c r="L291" s="24">
        <v>3</v>
      </c>
      <c r="M291" s="140" t="s">
        <v>34</v>
      </c>
      <c r="N291" s="4" t="s">
        <v>41</v>
      </c>
      <c r="O291" s="23">
        <v>2.6</v>
      </c>
      <c r="P291" s="2" t="s">
        <v>36</v>
      </c>
      <c r="Q291" s="87" t="s">
        <v>36</v>
      </c>
      <c r="R291" s="2" t="s">
        <v>36</v>
      </c>
      <c r="S291" s="87" t="s">
        <v>36</v>
      </c>
      <c r="T291" s="2" t="s">
        <v>36</v>
      </c>
      <c r="U291" s="88" t="s">
        <v>36</v>
      </c>
      <c r="V291" s="89" t="s">
        <v>36</v>
      </c>
      <c r="W291" s="90" t="s">
        <v>36</v>
      </c>
      <c r="X291" s="79">
        <v>51.729409090909101</v>
      </c>
      <c r="Y291" s="90">
        <v>0.92054794520547945</v>
      </c>
      <c r="Z291" s="79">
        <f>VLOOKUP($B291,[1]Summary!$C$4:$S$301,17,0)</f>
        <v>54.746166666666667</v>
      </c>
      <c r="AA291" s="90">
        <f>VLOOKUP($B291,[1]Summary!$C$4:$S$301,14,0)/100</f>
        <v>0.83333333333333348</v>
      </c>
    </row>
    <row r="292" spans="1:27">
      <c r="A292" s="91" t="s">
        <v>37</v>
      </c>
      <c r="B292" s="91" t="s">
        <v>663</v>
      </c>
      <c r="C292" s="4" t="s">
        <v>39</v>
      </c>
      <c r="D292" s="4" t="s">
        <v>664</v>
      </c>
      <c r="E292" s="4" t="s">
        <v>31</v>
      </c>
      <c r="F292" s="4" t="s">
        <v>32</v>
      </c>
      <c r="G292" s="5">
        <v>399315.96824999998</v>
      </c>
      <c r="H292" s="5">
        <v>395640.04365599999</v>
      </c>
      <c r="I292" s="1">
        <v>53.457512000000001</v>
      </c>
      <c r="J292" s="1">
        <v>-2.0117834000000001</v>
      </c>
      <c r="K292" s="5" t="s">
        <v>33</v>
      </c>
      <c r="L292" s="24">
        <v>1.4</v>
      </c>
      <c r="M292" s="140" t="s">
        <v>62</v>
      </c>
      <c r="N292" s="4" t="s">
        <v>41</v>
      </c>
      <c r="O292" s="23">
        <v>2.7</v>
      </c>
      <c r="P292" s="2" t="s">
        <v>36</v>
      </c>
      <c r="Q292" s="87" t="s">
        <v>36</v>
      </c>
      <c r="R292" s="2" t="s">
        <v>36</v>
      </c>
      <c r="S292" s="87" t="s">
        <v>36</v>
      </c>
      <c r="T292" s="2" t="s">
        <v>36</v>
      </c>
      <c r="U292" s="88" t="s">
        <v>36</v>
      </c>
      <c r="V292" s="89" t="s">
        <v>36</v>
      </c>
      <c r="W292" s="90" t="s">
        <v>36</v>
      </c>
      <c r="X292" s="79">
        <v>57.040363636363637</v>
      </c>
      <c r="Y292" s="90">
        <v>0.91506849315068495</v>
      </c>
      <c r="Z292" s="79">
        <f>VLOOKUP($B292,[1]Summary!$C$4:$S$301,17,0)</f>
        <v>55.014199999999995</v>
      </c>
      <c r="AA292" s="90">
        <f>VLOOKUP($B292,[1]Summary!$C$4:$S$301,14,0)/100</f>
        <v>0.83333333333333348</v>
      </c>
    </row>
    <row r="293" spans="1:27">
      <c r="A293" s="91" t="s">
        <v>46</v>
      </c>
      <c r="B293" s="91" t="s">
        <v>665</v>
      </c>
      <c r="C293" s="4" t="s">
        <v>666</v>
      </c>
      <c r="D293" s="4" t="s">
        <v>167</v>
      </c>
      <c r="E293" s="4" t="s">
        <v>31</v>
      </c>
      <c r="F293" s="4" t="s">
        <v>32</v>
      </c>
      <c r="G293" s="5">
        <v>384482</v>
      </c>
      <c r="H293" s="5">
        <v>398321</v>
      </c>
      <c r="I293" s="1">
        <v>53.481377999999999</v>
      </c>
      <c r="J293" s="1">
        <v>-2.2353016000000001</v>
      </c>
      <c r="K293" s="5" t="s">
        <v>33</v>
      </c>
      <c r="L293" s="24">
        <v>2.5</v>
      </c>
      <c r="M293" s="140" t="s">
        <v>34</v>
      </c>
      <c r="N293" s="4" t="s">
        <v>41</v>
      </c>
      <c r="O293" s="23">
        <v>2.1800000000000002</v>
      </c>
      <c r="P293" s="2" t="s">
        <v>36</v>
      </c>
      <c r="Q293" s="87" t="s">
        <v>36</v>
      </c>
      <c r="R293" s="2">
        <v>68.099999999999994</v>
      </c>
      <c r="S293" s="87">
        <v>0.86</v>
      </c>
      <c r="T293" s="2">
        <v>42.1</v>
      </c>
      <c r="U293" s="88">
        <v>1</v>
      </c>
      <c r="V293" s="89">
        <v>49.1</v>
      </c>
      <c r="W293" s="90">
        <v>0.89589041095890409</v>
      </c>
      <c r="X293" s="79">
        <v>55.579708333333329</v>
      </c>
      <c r="Y293" s="90">
        <v>0.99726027397260286</v>
      </c>
      <c r="Z293" s="79">
        <f>VLOOKUP($B293,[1]Summary!$C$4:$S$301,17,0)</f>
        <v>55.735166666666657</v>
      </c>
      <c r="AA293" s="90">
        <f>VLOOKUP($B293,[1]Summary!$C$4:$S$301,14,0)/100</f>
        <v>1</v>
      </c>
    </row>
    <row r="294" spans="1:27">
      <c r="A294" s="91" t="s">
        <v>46</v>
      </c>
      <c r="B294" s="91" t="s">
        <v>667</v>
      </c>
      <c r="C294" s="4" t="s">
        <v>668</v>
      </c>
      <c r="D294" s="4" t="s">
        <v>591</v>
      </c>
      <c r="E294" s="4" t="s">
        <v>31</v>
      </c>
      <c r="F294" s="4" t="s">
        <v>32</v>
      </c>
      <c r="G294" s="5">
        <v>384329</v>
      </c>
      <c r="H294" s="5">
        <v>398777</v>
      </c>
      <c r="I294" s="1">
        <v>53.485472000000001</v>
      </c>
      <c r="J294" s="1">
        <v>-2.2376299999999998</v>
      </c>
      <c r="K294" s="5" t="s">
        <v>33</v>
      </c>
      <c r="L294" s="24">
        <v>1.7</v>
      </c>
      <c r="M294" s="140" t="s">
        <v>34</v>
      </c>
      <c r="N294" s="4" t="s">
        <v>41</v>
      </c>
      <c r="O294" s="23">
        <v>2.34</v>
      </c>
      <c r="P294" s="2" t="s">
        <v>36</v>
      </c>
      <c r="Q294" s="87" t="s">
        <v>36</v>
      </c>
      <c r="R294" s="2">
        <v>64.599999999999994</v>
      </c>
      <c r="S294" s="87">
        <v>1</v>
      </c>
      <c r="T294" s="2">
        <v>43.7</v>
      </c>
      <c r="U294" s="88">
        <v>1</v>
      </c>
      <c r="V294" s="89">
        <v>49.2</v>
      </c>
      <c r="W294" s="90">
        <v>0.8684931506849316</v>
      </c>
      <c r="X294" s="79">
        <v>59.369444444444447</v>
      </c>
      <c r="Y294" s="90">
        <v>0.74246575342465748</v>
      </c>
      <c r="Z294" s="79">
        <f>VLOOKUP($B294,[1]Summary!$C$4:$S$301,17,0)</f>
        <v>58.570777777777778</v>
      </c>
      <c r="AA294" s="90">
        <f>VLOOKUP($B294,[1]Summary!$C$4:$S$301,14,0)/100</f>
        <v>1</v>
      </c>
    </row>
    <row r="295" spans="1:27">
      <c r="A295" s="91" t="s">
        <v>70</v>
      </c>
      <c r="B295" s="91" t="s">
        <v>669</v>
      </c>
      <c r="C295" s="4" t="s">
        <v>670</v>
      </c>
      <c r="D295" s="4" t="s">
        <v>481</v>
      </c>
      <c r="E295" s="4" t="s">
        <v>31</v>
      </c>
      <c r="F295" s="4" t="s">
        <v>32</v>
      </c>
      <c r="G295" s="5">
        <v>372414</v>
      </c>
      <c r="H295" s="5">
        <v>408758</v>
      </c>
      <c r="I295" s="1">
        <v>53.574689999999997</v>
      </c>
      <c r="J295" s="1">
        <v>-2.4180678000000002</v>
      </c>
      <c r="K295" s="5" t="s">
        <v>33</v>
      </c>
      <c r="L295" s="24">
        <v>6</v>
      </c>
      <c r="M295" s="140" t="s">
        <v>671</v>
      </c>
      <c r="N295" s="4" t="s">
        <v>41</v>
      </c>
      <c r="O295" s="23">
        <v>1.9</v>
      </c>
      <c r="P295" s="2">
        <v>31.2</v>
      </c>
      <c r="Q295" s="87">
        <v>1</v>
      </c>
      <c r="R295" s="2">
        <v>32.6</v>
      </c>
      <c r="S295" s="87">
        <v>1</v>
      </c>
      <c r="T295" s="2">
        <v>25.1</v>
      </c>
      <c r="U295" s="88">
        <v>0.92</v>
      </c>
      <c r="V295" s="89">
        <v>24.1</v>
      </c>
      <c r="W295" s="90">
        <v>0.95342465753424643</v>
      </c>
      <c r="X295" s="79">
        <v>25.240545454545455</v>
      </c>
      <c r="Y295" s="90">
        <v>0.92054794520547945</v>
      </c>
      <c r="Z295" s="90" t="s">
        <v>36</v>
      </c>
      <c r="AA295" s="90" t="s">
        <v>36</v>
      </c>
    </row>
    <row r="296" spans="1:27">
      <c r="A296" s="91" t="s">
        <v>70</v>
      </c>
      <c r="B296" s="91" t="s">
        <v>672</v>
      </c>
      <c r="C296" s="4" t="s">
        <v>673</v>
      </c>
      <c r="D296" s="4" t="s">
        <v>481</v>
      </c>
      <c r="E296" s="4" t="s">
        <v>31</v>
      </c>
      <c r="F296" s="4" t="s">
        <v>32</v>
      </c>
      <c r="G296" s="5">
        <v>372899</v>
      </c>
      <c r="H296" s="5">
        <v>407651</v>
      </c>
      <c r="I296" s="1">
        <v>53.564765999999999</v>
      </c>
      <c r="J296" s="1">
        <v>-2.4106472000000001</v>
      </c>
      <c r="K296" s="5" t="s">
        <v>33</v>
      </c>
      <c r="L296" s="24">
        <v>6</v>
      </c>
      <c r="M296" s="140" t="s">
        <v>34</v>
      </c>
      <c r="N296" s="4" t="s">
        <v>41</v>
      </c>
      <c r="O296" s="23">
        <v>2.2999999999999998</v>
      </c>
      <c r="P296" s="2">
        <v>35.1</v>
      </c>
      <c r="Q296" s="87">
        <v>1</v>
      </c>
      <c r="R296" s="2">
        <v>34.299999999999997</v>
      </c>
      <c r="S296" s="87">
        <v>1</v>
      </c>
      <c r="T296" s="2">
        <v>26</v>
      </c>
      <c r="U296" s="88">
        <v>1</v>
      </c>
      <c r="V296" s="89">
        <v>25.8</v>
      </c>
      <c r="W296" s="90">
        <v>0.89589041095890409</v>
      </c>
      <c r="X296" s="79">
        <v>28.299166666666668</v>
      </c>
      <c r="Y296" s="90">
        <v>0.99726027397260286</v>
      </c>
      <c r="Z296" s="90" t="s">
        <v>36</v>
      </c>
      <c r="AA296" s="90" t="s">
        <v>36</v>
      </c>
    </row>
    <row r="297" spans="1:27">
      <c r="A297" s="91" t="s">
        <v>70</v>
      </c>
      <c r="B297" s="91" t="s">
        <v>674</v>
      </c>
      <c r="C297" s="4" t="s">
        <v>675</v>
      </c>
      <c r="D297" s="4" t="s">
        <v>481</v>
      </c>
      <c r="E297" s="4" t="s">
        <v>31</v>
      </c>
      <c r="F297" s="4" t="s">
        <v>32</v>
      </c>
      <c r="G297" s="5">
        <v>372422</v>
      </c>
      <c r="H297" s="5">
        <v>408629</v>
      </c>
      <c r="I297" s="1">
        <v>53.573531000000003</v>
      </c>
      <c r="J297" s="1">
        <v>-2.4179355999999999</v>
      </c>
      <c r="K297" s="5" t="s">
        <v>33</v>
      </c>
      <c r="L297" s="24">
        <v>2.2999999999999994</v>
      </c>
      <c r="M297" s="140" t="s">
        <v>676</v>
      </c>
      <c r="N297" s="4" t="s">
        <v>41</v>
      </c>
      <c r="O297" s="23">
        <v>1.8</v>
      </c>
      <c r="P297" s="2">
        <v>38.5</v>
      </c>
      <c r="Q297" s="87">
        <v>0.92</v>
      </c>
      <c r="R297" s="2">
        <v>36.9</v>
      </c>
      <c r="S297" s="87">
        <v>0.75</v>
      </c>
      <c r="T297" s="2">
        <v>24.9</v>
      </c>
      <c r="U297" s="88">
        <v>0.75</v>
      </c>
      <c r="V297" s="89">
        <v>27.8</v>
      </c>
      <c r="W297" s="90">
        <v>0.87671232876712324</v>
      </c>
      <c r="X297" s="79">
        <v>27.801333333333329</v>
      </c>
      <c r="Y297" s="90">
        <v>0.99726027397260286</v>
      </c>
      <c r="Z297" s="90" t="s">
        <v>36</v>
      </c>
      <c r="AA297" s="90" t="s">
        <v>36</v>
      </c>
    </row>
    <row r="298" spans="1:27">
      <c r="A298" s="91" t="s">
        <v>70</v>
      </c>
      <c r="B298" s="91" t="s">
        <v>677</v>
      </c>
      <c r="C298" s="4" t="s">
        <v>678</v>
      </c>
      <c r="D298" s="4" t="s">
        <v>481</v>
      </c>
      <c r="E298" s="4" t="s">
        <v>31</v>
      </c>
      <c r="F298" s="4" t="s">
        <v>32</v>
      </c>
      <c r="G298" s="5">
        <v>372631</v>
      </c>
      <c r="H298" s="5">
        <v>408264</v>
      </c>
      <c r="I298" s="1">
        <v>53.570262</v>
      </c>
      <c r="J298" s="1">
        <v>-2.4147474</v>
      </c>
      <c r="K298" s="5" t="s">
        <v>33</v>
      </c>
      <c r="L298" s="24">
        <v>3</v>
      </c>
      <c r="M298" s="140" t="s">
        <v>679</v>
      </c>
      <c r="N298" s="4" t="s">
        <v>41</v>
      </c>
      <c r="O298" s="23">
        <v>1.2</v>
      </c>
      <c r="P298" s="2">
        <v>38.6</v>
      </c>
      <c r="Q298" s="87">
        <v>1</v>
      </c>
      <c r="R298" s="2" t="s">
        <v>36</v>
      </c>
      <c r="S298" s="87" t="s">
        <v>36</v>
      </c>
      <c r="T298" s="2">
        <v>36.299999999999997</v>
      </c>
      <c r="U298" s="88">
        <v>1</v>
      </c>
      <c r="V298" s="89">
        <v>38.299999999999997</v>
      </c>
      <c r="W298" s="90">
        <v>0.8684931506849316</v>
      </c>
      <c r="X298" s="79">
        <v>30.985181818181818</v>
      </c>
      <c r="Y298" s="90">
        <v>0.92054794520547945</v>
      </c>
      <c r="Z298" s="90" t="s">
        <v>36</v>
      </c>
      <c r="AA298" s="90" t="s">
        <v>36</v>
      </c>
    </row>
    <row r="299" spans="1:27">
      <c r="A299" s="91" t="s">
        <v>70</v>
      </c>
      <c r="B299" s="91" t="s">
        <v>680</v>
      </c>
      <c r="C299" s="4" t="s">
        <v>681</v>
      </c>
      <c r="D299" s="4" t="s">
        <v>682</v>
      </c>
      <c r="E299" s="4" t="s">
        <v>31</v>
      </c>
      <c r="F299" s="4" t="s">
        <v>32</v>
      </c>
      <c r="G299" s="5">
        <v>371349</v>
      </c>
      <c r="H299" s="5">
        <v>408942</v>
      </c>
      <c r="I299" s="1">
        <v>53.576287000000001</v>
      </c>
      <c r="J299" s="1">
        <v>-2.4341675999999999</v>
      </c>
      <c r="K299" s="5" t="s">
        <v>33</v>
      </c>
      <c r="L299" s="24">
        <v>1.5999999999999999</v>
      </c>
      <c r="M299" s="140" t="s">
        <v>34</v>
      </c>
      <c r="N299" s="4" t="s">
        <v>41</v>
      </c>
      <c r="O299" s="23">
        <v>2</v>
      </c>
      <c r="P299" s="2" t="s">
        <v>36</v>
      </c>
      <c r="Q299" s="87" t="s">
        <v>36</v>
      </c>
      <c r="R299" s="2" t="s">
        <v>36</v>
      </c>
      <c r="S299" s="87" t="s">
        <v>36</v>
      </c>
      <c r="T299" s="2">
        <v>25.8</v>
      </c>
      <c r="U299" s="88">
        <v>0.5</v>
      </c>
      <c r="V299" s="89">
        <v>28.3</v>
      </c>
      <c r="W299" s="90">
        <v>0.95616438356164379</v>
      </c>
      <c r="X299" s="79">
        <v>32.653999999999996</v>
      </c>
      <c r="Y299" s="90">
        <v>0.75890410958904109</v>
      </c>
      <c r="Z299" s="90" t="s">
        <v>36</v>
      </c>
      <c r="AA299" s="90" t="s">
        <v>36</v>
      </c>
    </row>
    <row r="300" spans="1:27">
      <c r="A300" s="91" t="s">
        <v>70</v>
      </c>
      <c r="B300" s="91" t="s">
        <v>683</v>
      </c>
      <c r="C300" s="4" t="s">
        <v>684</v>
      </c>
      <c r="D300" s="4" t="s">
        <v>685</v>
      </c>
      <c r="E300" s="4" t="s">
        <v>31</v>
      </c>
      <c r="F300" s="4" t="s">
        <v>32</v>
      </c>
      <c r="G300" s="5">
        <v>371279</v>
      </c>
      <c r="H300" s="5">
        <v>409376</v>
      </c>
      <c r="I300" s="1">
        <v>53.580184000000003</v>
      </c>
      <c r="J300" s="1">
        <v>-2.4352648000000001</v>
      </c>
      <c r="K300" s="5" t="s">
        <v>33</v>
      </c>
      <c r="L300" s="24">
        <v>2.5999999999999996</v>
      </c>
      <c r="M300" s="140" t="s">
        <v>34</v>
      </c>
      <c r="N300" s="4" t="s">
        <v>41</v>
      </c>
      <c r="O300" s="23">
        <v>2</v>
      </c>
      <c r="P300" s="2" t="s">
        <v>36</v>
      </c>
      <c r="Q300" s="87" t="s">
        <v>36</v>
      </c>
      <c r="R300" s="2">
        <v>39.799999999999997</v>
      </c>
      <c r="S300" s="87">
        <v>0.86</v>
      </c>
      <c r="T300" s="2">
        <v>26</v>
      </c>
      <c r="U300" s="88">
        <v>0.83</v>
      </c>
      <c r="V300" s="89">
        <v>25.9</v>
      </c>
      <c r="W300" s="90">
        <v>0.86575342465753424</v>
      </c>
      <c r="X300" s="79">
        <v>25.293272727272729</v>
      </c>
      <c r="Y300" s="90">
        <v>0.92054794520547945</v>
      </c>
      <c r="Z300" s="90" t="s">
        <v>36</v>
      </c>
      <c r="AA300" s="90" t="s">
        <v>36</v>
      </c>
    </row>
    <row r="301" spans="1:27">
      <c r="A301" s="91" t="s">
        <v>70</v>
      </c>
      <c r="B301" s="91" t="s">
        <v>686</v>
      </c>
      <c r="C301" s="4" t="s">
        <v>687</v>
      </c>
      <c r="D301" s="4" t="s">
        <v>688</v>
      </c>
      <c r="E301" s="4" t="s">
        <v>31</v>
      </c>
      <c r="F301" s="4" t="s">
        <v>32</v>
      </c>
      <c r="G301" s="5">
        <v>371103</v>
      </c>
      <c r="H301" s="5">
        <v>409568</v>
      </c>
      <c r="I301" s="1">
        <v>53.581899999999997</v>
      </c>
      <c r="J301" s="1">
        <v>-2.4379407999999998</v>
      </c>
      <c r="K301" s="5" t="s">
        <v>33</v>
      </c>
      <c r="L301" s="24" t="s">
        <v>602</v>
      </c>
      <c r="M301" s="140" t="s">
        <v>34</v>
      </c>
      <c r="N301" s="4" t="s">
        <v>41</v>
      </c>
      <c r="O301" s="23">
        <v>2</v>
      </c>
      <c r="P301" s="2" t="s">
        <v>36</v>
      </c>
      <c r="Q301" s="87" t="s">
        <v>36</v>
      </c>
      <c r="R301" s="2" t="s">
        <v>36</v>
      </c>
      <c r="S301" s="87" t="s">
        <v>36</v>
      </c>
      <c r="T301" s="2">
        <v>24.9</v>
      </c>
      <c r="U301" s="88">
        <v>0.92</v>
      </c>
      <c r="V301" s="89">
        <v>28</v>
      </c>
      <c r="W301" s="90">
        <v>0.95616438356164379</v>
      </c>
      <c r="X301" s="79">
        <v>27.2745</v>
      </c>
      <c r="Y301" s="90">
        <v>0.99726027397260286</v>
      </c>
      <c r="Z301" s="90" t="s">
        <v>36</v>
      </c>
      <c r="AA301" s="90" t="s">
        <v>36</v>
      </c>
    </row>
    <row r="302" spans="1:27">
      <c r="A302" s="91" t="s">
        <v>70</v>
      </c>
      <c r="B302" s="91" t="s">
        <v>689</v>
      </c>
      <c r="C302" s="4" t="s">
        <v>690</v>
      </c>
      <c r="D302" s="4" t="s">
        <v>570</v>
      </c>
      <c r="E302" s="4" t="s">
        <v>31</v>
      </c>
      <c r="F302" s="4" t="s">
        <v>32</v>
      </c>
      <c r="G302" s="5">
        <v>374918</v>
      </c>
      <c r="H302" s="5">
        <v>405022</v>
      </c>
      <c r="I302" s="1">
        <v>53.541237000000002</v>
      </c>
      <c r="J302" s="1">
        <v>-2.3799529000000001</v>
      </c>
      <c r="K302" s="5" t="s">
        <v>33</v>
      </c>
      <c r="L302" s="24">
        <v>2.2999999999999994</v>
      </c>
      <c r="M302" s="140" t="s">
        <v>34</v>
      </c>
      <c r="N302" s="4" t="s">
        <v>41</v>
      </c>
      <c r="O302" s="23">
        <v>2</v>
      </c>
      <c r="P302" s="2" t="s">
        <v>36</v>
      </c>
      <c r="Q302" s="87" t="s">
        <v>36</v>
      </c>
      <c r="R302" s="2" t="s">
        <v>36</v>
      </c>
      <c r="S302" s="87" t="s">
        <v>36</v>
      </c>
      <c r="T302" s="2">
        <v>21.4</v>
      </c>
      <c r="U302" s="88">
        <v>0.75</v>
      </c>
      <c r="V302" s="89">
        <v>30.3</v>
      </c>
      <c r="W302" s="90">
        <v>0.54246575342465753</v>
      </c>
      <c r="X302" s="79">
        <v>23.519000000000005</v>
      </c>
      <c r="Y302" s="90">
        <v>0.75342465753424659</v>
      </c>
      <c r="Z302" s="90" t="s">
        <v>36</v>
      </c>
      <c r="AA302" s="90" t="s">
        <v>36</v>
      </c>
    </row>
    <row r="303" spans="1:27">
      <c r="A303" s="91" t="s">
        <v>70</v>
      </c>
      <c r="B303" s="91" t="s">
        <v>691</v>
      </c>
      <c r="C303" s="4" t="s">
        <v>39</v>
      </c>
      <c r="D303" s="4" t="s">
        <v>692</v>
      </c>
      <c r="E303" s="4" t="s">
        <v>31</v>
      </c>
      <c r="F303" s="4" t="s">
        <v>32</v>
      </c>
      <c r="G303" s="5">
        <v>372398.92</v>
      </c>
      <c r="H303" s="5">
        <v>408967.13</v>
      </c>
      <c r="I303" s="1">
        <v>53.576568000000002</v>
      </c>
      <c r="J303" s="1">
        <v>-2.4183279999999998</v>
      </c>
      <c r="K303" s="5" t="s">
        <v>33</v>
      </c>
      <c r="L303" s="24">
        <v>2</v>
      </c>
      <c r="M303" s="140" t="s">
        <v>34</v>
      </c>
      <c r="N303" s="4" t="s">
        <v>41</v>
      </c>
      <c r="O303" s="23">
        <v>2.2000000000000002</v>
      </c>
      <c r="P303" s="2" t="s">
        <v>36</v>
      </c>
      <c r="Q303" s="87" t="s">
        <v>36</v>
      </c>
      <c r="R303" s="2" t="s">
        <v>36</v>
      </c>
      <c r="S303" s="87" t="s">
        <v>36</v>
      </c>
      <c r="T303" s="2" t="s">
        <v>36</v>
      </c>
      <c r="U303" s="88" t="s">
        <v>36</v>
      </c>
      <c r="V303" s="89" t="s">
        <v>36</v>
      </c>
      <c r="W303" s="90" t="s">
        <v>36</v>
      </c>
      <c r="X303" s="90" t="s">
        <v>36</v>
      </c>
      <c r="Y303" s="90">
        <v>0.15890410958904111</v>
      </c>
      <c r="Z303" s="90" t="s">
        <v>36</v>
      </c>
      <c r="AA303" s="90" t="s">
        <v>36</v>
      </c>
    </row>
    <row r="304" spans="1:27">
      <c r="A304" s="91" t="s">
        <v>70</v>
      </c>
      <c r="B304" s="91" t="s">
        <v>693</v>
      </c>
      <c r="C304" s="4" t="s">
        <v>39</v>
      </c>
      <c r="D304" s="4" t="s">
        <v>694</v>
      </c>
      <c r="E304" s="4" t="s">
        <v>31</v>
      </c>
      <c r="F304" s="4" t="s">
        <v>32</v>
      </c>
      <c r="G304" s="5">
        <v>372380.35629999998</v>
      </c>
      <c r="H304" s="5">
        <v>408922.9963</v>
      </c>
      <c r="I304" s="1">
        <v>53.576163000000001</v>
      </c>
      <c r="J304" s="1">
        <v>-2.4185957999999999</v>
      </c>
      <c r="K304" s="5" t="s">
        <v>33</v>
      </c>
      <c r="L304" s="24">
        <v>3.3</v>
      </c>
      <c r="M304" s="140" t="s">
        <v>34</v>
      </c>
      <c r="N304" s="4" t="s">
        <v>41</v>
      </c>
      <c r="O304" s="23">
        <v>1.9</v>
      </c>
      <c r="P304" s="2" t="s">
        <v>36</v>
      </c>
      <c r="Q304" s="87" t="s">
        <v>36</v>
      </c>
      <c r="R304" s="2" t="s">
        <v>36</v>
      </c>
      <c r="S304" s="87" t="s">
        <v>36</v>
      </c>
      <c r="T304" s="2" t="s">
        <v>36</v>
      </c>
      <c r="U304" s="88" t="s">
        <v>36</v>
      </c>
      <c r="V304" s="89" t="s">
        <v>36</v>
      </c>
      <c r="W304" s="90" t="s">
        <v>36</v>
      </c>
      <c r="X304" s="79">
        <v>27.153666666666663</v>
      </c>
      <c r="Y304" s="90">
        <v>0.99726027397260286</v>
      </c>
      <c r="Z304" s="90" t="s">
        <v>36</v>
      </c>
      <c r="AA304" s="90" t="s">
        <v>36</v>
      </c>
    </row>
    <row r="305" spans="1:27">
      <c r="A305" s="91" t="s">
        <v>70</v>
      </c>
      <c r="B305" s="91" t="s">
        <v>695</v>
      </c>
      <c r="C305" s="4" t="s">
        <v>39</v>
      </c>
      <c r="D305" s="4" t="s">
        <v>321</v>
      </c>
      <c r="E305" s="4" t="s">
        <v>31</v>
      </c>
      <c r="F305" s="4" t="s">
        <v>32</v>
      </c>
      <c r="G305" s="5">
        <v>371197.5528</v>
      </c>
      <c r="H305" s="5">
        <v>409523.01449999999</v>
      </c>
      <c r="I305" s="1">
        <v>53.581501000000003</v>
      </c>
      <c r="J305" s="1">
        <v>-2.4365169</v>
      </c>
      <c r="K305" s="5" t="s">
        <v>33</v>
      </c>
      <c r="L305" s="24">
        <v>0.7</v>
      </c>
      <c r="M305" s="140" t="s">
        <v>34</v>
      </c>
      <c r="N305" s="4" t="s">
        <v>41</v>
      </c>
      <c r="O305" s="23">
        <v>2.2999999999999994</v>
      </c>
      <c r="P305" s="2" t="s">
        <v>36</v>
      </c>
      <c r="Q305" s="87" t="s">
        <v>36</v>
      </c>
      <c r="R305" s="2" t="s">
        <v>36</v>
      </c>
      <c r="S305" s="87" t="s">
        <v>36</v>
      </c>
      <c r="T305" s="2" t="s">
        <v>36</v>
      </c>
      <c r="U305" s="88" t="s">
        <v>36</v>
      </c>
      <c r="V305" s="89" t="s">
        <v>36</v>
      </c>
      <c r="W305" s="90" t="s">
        <v>36</v>
      </c>
      <c r="X305" s="79">
        <v>37.02317825119075</v>
      </c>
      <c r="Y305" s="90">
        <v>0.64657534246575343</v>
      </c>
      <c r="Z305" s="90" t="s">
        <v>36</v>
      </c>
      <c r="AA305" s="90" t="s">
        <v>36</v>
      </c>
    </row>
    <row r="306" spans="1:27">
      <c r="A306" s="91" t="s">
        <v>70</v>
      </c>
      <c r="B306" s="91" t="s">
        <v>696</v>
      </c>
      <c r="C306" s="4" t="s">
        <v>39</v>
      </c>
      <c r="D306" s="4" t="s">
        <v>697</v>
      </c>
      <c r="E306" s="4" t="s">
        <v>31</v>
      </c>
      <c r="F306" s="4" t="s">
        <v>32</v>
      </c>
      <c r="G306" s="5">
        <v>371200.32309999998</v>
      </c>
      <c r="H306" s="5">
        <v>409643.13010000001</v>
      </c>
      <c r="I306" s="1">
        <v>53.582579000000003</v>
      </c>
      <c r="J306" s="1">
        <v>-2.4364827</v>
      </c>
      <c r="K306" s="5" t="s">
        <v>33</v>
      </c>
      <c r="L306" s="24">
        <v>1.7</v>
      </c>
      <c r="M306" s="140" t="s">
        <v>34</v>
      </c>
      <c r="N306" s="4" t="s">
        <v>41</v>
      </c>
      <c r="O306" s="23">
        <v>2.4</v>
      </c>
      <c r="P306" s="2" t="s">
        <v>36</v>
      </c>
      <c r="Q306" s="87" t="s">
        <v>36</v>
      </c>
      <c r="R306" s="2" t="s">
        <v>36</v>
      </c>
      <c r="S306" s="87" t="s">
        <v>36</v>
      </c>
      <c r="T306" s="2" t="s">
        <v>36</v>
      </c>
      <c r="U306" s="88" t="s">
        <v>36</v>
      </c>
      <c r="V306" s="89" t="s">
        <v>36</v>
      </c>
      <c r="W306" s="90" t="s">
        <v>36</v>
      </c>
      <c r="X306" s="79">
        <v>23.291833333333333</v>
      </c>
      <c r="Y306" s="90">
        <v>0.99726027397260286</v>
      </c>
      <c r="Z306" s="90" t="s">
        <v>36</v>
      </c>
      <c r="AA306" s="90" t="s">
        <v>36</v>
      </c>
    </row>
    <row r="307" spans="1:27">
      <c r="A307" s="91" t="s">
        <v>70</v>
      </c>
      <c r="B307" s="91" t="s">
        <v>698</v>
      </c>
      <c r="C307" s="4" t="s">
        <v>39</v>
      </c>
      <c r="D307" s="4" t="s">
        <v>697</v>
      </c>
      <c r="E307" s="4" t="s">
        <v>31</v>
      </c>
      <c r="F307" s="4" t="s">
        <v>32</v>
      </c>
      <c r="G307" s="5">
        <v>371211.17859999998</v>
      </c>
      <c r="H307" s="5">
        <v>409790.85580000002</v>
      </c>
      <c r="I307" s="1">
        <v>53.583900999999997</v>
      </c>
      <c r="J307" s="1">
        <v>-2.4363302</v>
      </c>
      <c r="K307" s="5" t="s">
        <v>33</v>
      </c>
      <c r="L307" s="24">
        <v>2.2999999999999994</v>
      </c>
      <c r="M307" s="140" t="s">
        <v>34</v>
      </c>
      <c r="N307" s="4" t="s">
        <v>41</v>
      </c>
      <c r="O307" s="23">
        <v>2.2999999999999994</v>
      </c>
      <c r="P307" s="2" t="s">
        <v>36</v>
      </c>
      <c r="Q307" s="87" t="s">
        <v>36</v>
      </c>
      <c r="R307" s="2" t="s">
        <v>36</v>
      </c>
      <c r="S307" s="87" t="s">
        <v>36</v>
      </c>
      <c r="T307" s="2" t="s">
        <v>36</v>
      </c>
      <c r="U307" s="88" t="s">
        <v>36</v>
      </c>
      <c r="V307" s="89" t="s">
        <v>36</v>
      </c>
      <c r="W307" s="90" t="s">
        <v>36</v>
      </c>
      <c r="X307" s="79">
        <v>20.083708333333334</v>
      </c>
      <c r="Y307" s="90">
        <v>0.99726027397260286</v>
      </c>
      <c r="Z307" s="90" t="s">
        <v>36</v>
      </c>
      <c r="AA307" s="90" t="s">
        <v>36</v>
      </c>
    </row>
    <row r="308" spans="1:27">
      <c r="A308" s="91" t="s">
        <v>70</v>
      </c>
      <c r="B308" s="91" t="s">
        <v>699</v>
      </c>
      <c r="C308" s="4" t="s">
        <v>39</v>
      </c>
      <c r="D308" s="4" t="s">
        <v>697</v>
      </c>
      <c r="E308" s="4" t="s">
        <v>31</v>
      </c>
      <c r="F308" s="4" t="s">
        <v>32</v>
      </c>
      <c r="G308" s="5">
        <v>371200.66940000001</v>
      </c>
      <c r="H308" s="5">
        <v>409825.00809999998</v>
      </c>
      <c r="I308" s="1">
        <v>53.584215</v>
      </c>
      <c r="J308" s="1">
        <v>-2.4364995999999999</v>
      </c>
      <c r="K308" s="5" t="s">
        <v>33</v>
      </c>
      <c r="L308" s="24">
        <v>2.5</v>
      </c>
      <c r="M308" s="140" t="s">
        <v>34</v>
      </c>
      <c r="N308" s="4" t="s">
        <v>41</v>
      </c>
      <c r="O308" s="23">
        <v>2.2999999999999994</v>
      </c>
      <c r="P308" s="2" t="s">
        <v>36</v>
      </c>
      <c r="Q308" s="87" t="s">
        <v>36</v>
      </c>
      <c r="R308" s="2" t="s">
        <v>36</v>
      </c>
      <c r="S308" s="87" t="s">
        <v>36</v>
      </c>
      <c r="T308" s="2" t="s">
        <v>36</v>
      </c>
      <c r="U308" s="88" t="s">
        <v>36</v>
      </c>
      <c r="V308" s="89" t="s">
        <v>36</v>
      </c>
      <c r="W308" s="90" t="s">
        <v>36</v>
      </c>
      <c r="X308" s="79">
        <v>22.799800000000001</v>
      </c>
      <c r="Y308" s="90">
        <v>0.83013698630136989</v>
      </c>
      <c r="Z308" s="90" t="s">
        <v>36</v>
      </c>
      <c r="AA308" s="90" t="s">
        <v>36</v>
      </c>
    </row>
    <row r="309" spans="1:27">
      <c r="A309" s="91" t="s">
        <v>70</v>
      </c>
      <c r="B309" s="91" t="s">
        <v>700</v>
      </c>
      <c r="C309" s="4" t="s">
        <v>39</v>
      </c>
      <c r="D309" s="4" t="s">
        <v>701</v>
      </c>
      <c r="E309" s="4" t="s">
        <v>31</v>
      </c>
      <c r="F309" s="4" t="s">
        <v>32</v>
      </c>
      <c r="G309" s="5">
        <v>371730.33</v>
      </c>
      <c r="H309" s="5">
        <v>409787.89</v>
      </c>
      <c r="I309" s="1">
        <v>53.583902000000002</v>
      </c>
      <c r="J309" s="1">
        <v>-2.4284906999999998</v>
      </c>
      <c r="K309" s="5" t="s">
        <v>33</v>
      </c>
      <c r="L309" s="24">
        <v>0.6</v>
      </c>
      <c r="M309" s="140" t="s">
        <v>34</v>
      </c>
      <c r="N309" s="4" t="s">
        <v>41</v>
      </c>
      <c r="O309" s="23">
        <v>2.1800000000000002</v>
      </c>
      <c r="P309" s="2" t="s">
        <v>36</v>
      </c>
      <c r="Q309" s="87" t="s">
        <v>36</v>
      </c>
      <c r="R309" s="2" t="s">
        <v>36</v>
      </c>
      <c r="S309" s="87" t="s">
        <v>36</v>
      </c>
      <c r="T309" s="2" t="s">
        <v>36</v>
      </c>
      <c r="U309" s="88" t="s">
        <v>36</v>
      </c>
      <c r="V309" s="89" t="s">
        <v>36</v>
      </c>
      <c r="W309" s="90" t="s">
        <v>36</v>
      </c>
      <c r="X309" s="79">
        <v>32.196590909090901</v>
      </c>
      <c r="Y309" s="90">
        <v>0.92054794520547945</v>
      </c>
      <c r="Z309" s="90" t="s">
        <v>36</v>
      </c>
      <c r="AA309" s="90" t="s">
        <v>36</v>
      </c>
    </row>
    <row r="310" spans="1:27">
      <c r="A310" s="91" t="s">
        <v>70</v>
      </c>
      <c r="B310" s="91" t="s">
        <v>702</v>
      </c>
      <c r="C310" s="4" t="s">
        <v>39</v>
      </c>
      <c r="D310" s="4" t="s">
        <v>701</v>
      </c>
      <c r="E310" s="4" t="s">
        <v>31</v>
      </c>
      <c r="F310" s="4" t="s">
        <v>32</v>
      </c>
      <c r="G310" s="5">
        <v>371772.22070000001</v>
      </c>
      <c r="H310" s="5">
        <v>409808.43060000002</v>
      </c>
      <c r="I310" s="1">
        <v>53.584094</v>
      </c>
      <c r="J310" s="1">
        <v>-2.4278582000000002</v>
      </c>
      <c r="K310" s="5" t="s">
        <v>33</v>
      </c>
      <c r="L310" s="24">
        <v>1.7999999999999998</v>
      </c>
      <c r="M310" s="140" t="s">
        <v>703</v>
      </c>
      <c r="N310" s="4" t="s">
        <v>41</v>
      </c>
      <c r="O310" s="23">
        <v>2</v>
      </c>
      <c r="P310" s="2" t="s">
        <v>36</v>
      </c>
      <c r="Q310" s="87" t="s">
        <v>36</v>
      </c>
      <c r="R310" s="2" t="s">
        <v>36</v>
      </c>
      <c r="S310" s="87" t="s">
        <v>36</v>
      </c>
      <c r="T310" s="2" t="s">
        <v>36</v>
      </c>
      <c r="U310" s="88" t="s">
        <v>36</v>
      </c>
      <c r="V310" s="89" t="s">
        <v>36</v>
      </c>
      <c r="W310" s="90" t="s">
        <v>36</v>
      </c>
      <c r="X310" s="79">
        <v>35.07418181818182</v>
      </c>
      <c r="Y310" s="90">
        <v>0.92054794520547945</v>
      </c>
      <c r="Z310" s="90" t="s">
        <v>36</v>
      </c>
      <c r="AA310" s="90" t="s">
        <v>36</v>
      </c>
    </row>
    <row r="311" spans="1:27">
      <c r="A311" s="91" t="s">
        <v>70</v>
      </c>
      <c r="B311" s="91" t="s">
        <v>704</v>
      </c>
      <c r="C311" s="4" t="s">
        <v>39</v>
      </c>
      <c r="D311" s="4" t="s">
        <v>705</v>
      </c>
      <c r="E311" s="4" t="s">
        <v>31</v>
      </c>
      <c r="F311" s="4" t="s">
        <v>32</v>
      </c>
      <c r="G311" s="5">
        <v>371819.53749999998</v>
      </c>
      <c r="H311" s="5">
        <v>409766.42489999998</v>
      </c>
      <c r="I311" s="1">
        <v>53.583719000000002</v>
      </c>
      <c r="J311" s="1">
        <v>-2.4271444</v>
      </c>
      <c r="K311" s="5" t="s">
        <v>33</v>
      </c>
      <c r="L311" s="24">
        <v>3</v>
      </c>
      <c r="M311" s="140" t="s">
        <v>34</v>
      </c>
      <c r="N311" s="4" t="s">
        <v>41</v>
      </c>
      <c r="O311" s="23">
        <v>2.5</v>
      </c>
      <c r="P311" s="2" t="s">
        <v>36</v>
      </c>
      <c r="Q311" s="87" t="s">
        <v>36</v>
      </c>
      <c r="R311" s="2" t="s">
        <v>36</v>
      </c>
      <c r="S311" s="87" t="s">
        <v>36</v>
      </c>
      <c r="T311" s="2" t="s">
        <v>36</v>
      </c>
      <c r="U311" s="88" t="s">
        <v>36</v>
      </c>
      <c r="V311" s="89" t="s">
        <v>36</v>
      </c>
      <c r="W311" s="90" t="s">
        <v>36</v>
      </c>
      <c r="X311" s="79">
        <v>34.331166666666661</v>
      </c>
      <c r="Y311" s="90">
        <v>0.99726027397260286</v>
      </c>
      <c r="Z311" s="90" t="s">
        <v>36</v>
      </c>
      <c r="AA311" s="90" t="s">
        <v>36</v>
      </c>
    </row>
    <row r="312" spans="1:27">
      <c r="A312" s="91" t="s">
        <v>53</v>
      </c>
      <c r="B312" s="91" t="s">
        <v>706</v>
      </c>
      <c r="C312" s="4" t="s">
        <v>707</v>
      </c>
      <c r="D312" s="4" t="s">
        <v>708</v>
      </c>
      <c r="E312" s="4" t="s">
        <v>31</v>
      </c>
      <c r="F312" s="4" t="s">
        <v>32</v>
      </c>
      <c r="G312" s="5">
        <v>379631</v>
      </c>
      <c r="H312" s="5">
        <v>411060</v>
      </c>
      <c r="I312" s="1">
        <v>53.595713000000003</v>
      </c>
      <c r="J312" s="1">
        <v>-2.3092318999999999</v>
      </c>
      <c r="K312" s="5" t="s">
        <v>33</v>
      </c>
      <c r="L312" s="24" t="s">
        <v>709</v>
      </c>
      <c r="M312" s="140" t="s">
        <v>34</v>
      </c>
      <c r="N312" s="4" t="s">
        <v>41</v>
      </c>
      <c r="O312" s="23" t="s">
        <v>110</v>
      </c>
      <c r="P312" s="2" t="s">
        <v>36</v>
      </c>
      <c r="Q312" s="87" t="s">
        <v>36</v>
      </c>
      <c r="R312" s="2" t="s">
        <v>36</v>
      </c>
      <c r="S312" s="87" t="s">
        <v>36</v>
      </c>
      <c r="T312" s="2">
        <v>23.7</v>
      </c>
      <c r="U312" s="88">
        <v>0.67</v>
      </c>
      <c r="V312" s="89">
        <v>27.8</v>
      </c>
      <c r="W312" s="90">
        <v>0.75616438356164384</v>
      </c>
      <c r="X312" s="79">
        <v>26.554929204014233</v>
      </c>
      <c r="Y312" s="90">
        <v>0.65479452054794518</v>
      </c>
      <c r="Z312" s="90" t="s">
        <v>36</v>
      </c>
      <c r="AA312" s="90" t="s">
        <v>36</v>
      </c>
    </row>
    <row r="313" spans="1:27">
      <c r="A313" s="91" t="s">
        <v>53</v>
      </c>
      <c r="B313" s="91" t="s">
        <v>710</v>
      </c>
      <c r="C313" s="4" t="s">
        <v>711</v>
      </c>
      <c r="D313" s="4" t="s">
        <v>712</v>
      </c>
      <c r="E313" s="4" t="s">
        <v>31</v>
      </c>
      <c r="F313" s="4" t="s">
        <v>32</v>
      </c>
      <c r="G313" s="5">
        <v>379591</v>
      </c>
      <c r="H313" s="5">
        <v>411239</v>
      </c>
      <c r="I313" s="1">
        <v>53.597320000000003</v>
      </c>
      <c r="J313" s="1">
        <v>-2.3098481</v>
      </c>
      <c r="K313" s="5" t="s">
        <v>33</v>
      </c>
      <c r="L313" s="24">
        <v>2</v>
      </c>
      <c r="M313" s="140" t="s">
        <v>34</v>
      </c>
      <c r="N313" s="4" t="s">
        <v>41</v>
      </c>
      <c r="O313" s="23" t="s">
        <v>110</v>
      </c>
      <c r="P313" s="2" t="s">
        <v>36</v>
      </c>
      <c r="Q313" s="87" t="s">
        <v>36</v>
      </c>
      <c r="R313" s="2" t="s">
        <v>36</v>
      </c>
      <c r="S313" s="87" t="s">
        <v>36</v>
      </c>
      <c r="T313" s="2">
        <v>24.2</v>
      </c>
      <c r="U313" s="88">
        <v>0.92</v>
      </c>
      <c r="V313" s="89">
        <v>27</v>
      </c>
      <c r="W313" s="90">
        <v>0.95616438356164379</v>
      </c>
      <c r="X313" s="79">
        <v>31.195339734019282</v>
      </c>
      <c r="Y313" s="90">
        <v>0.56986301369863013</v>
      </c>
      <c r="Z313" s="90" t="s">
        <v>36</v>
      </c>
      <c r="AA313" s="90" t="s">
        <v>36</v>
      </c>
    </row>
    <row r="314" spans="1:27">
      <c r="A314" s="91" t="s">
        <v>53</v>
      </c>
      <c r="B314" s="91" t="s">
        <v>713</v>
      </c>
      <c r="C314" s="4" t="s">
        <v>714</v>
      </c>
      <c r="D314" s="4" t="s">
        <v>715</v>
      </c>
      <c r="E314" s="4" t="s">
        <v>31</v>
      </c>
      <c r="F314" s="4" t="s">
        <v>32</v>
      </c>
      <c r="G314" s="5">
        <v>379678</v>
      </c>
      <c r="H314" s="5">
        <v>411341</v>
      </c>
      <c r="I314" s="1">
        <v>53.598239999999997</v>
      </c>
      <c r="J314" s="1">
        <v>-2.3085401999999999</v>
      </c>
      <c r="K314" s="5" t="s">
        <v>33</v>
      </c>
      <c r="L314" s="24">
        <v>1.5</v>
      </c>
      <c r="M314" s="140" t="s">
        <v>34</v>
      </c>
      <c r="N314" s="4" t="s">
        <v>41</v>
      </c>
      <c r="O314" s="23" t="s">
        <v>110</v>
      </c>
      <c r="P314" s="2" t="s">
        <v>36</v>
      </c>
      <c r="Q314" s="87" t="s">
        <v>36</v>
      </c>
      <c r="R314" s="2" t="s">
        <v>36</v>
      </c>
      <c r="S314" s="87" t="s">
        <v>36</v>
      </c>
      <c r="T314" s="2">
        <v>29.4</v>
      </c>
      <c r="U314" s="88">
        <v>0.83</v>
      </c>
      <c r="V314" s="89">
        <v>29</v>
      </c>
      <c r="W314" s="90">
        <v>0.8684931506849316</v>
      </c>
      <c r="X314" s="79">
        <v>33.071010964605215</v>
      </c>
      <c r="Y314" s="90">
        <v>0.38904109589041097</v>
      </c>
      <c r="Z314" s="90" t="s">
        <v>36</v>
      </c>
      <c r="AA314" s="90" t="s">
        <v>36</v>
      </c>
    </row>
    <row r="315" spans="1:27">
      <c r="A315" s="91" t="s">
        <v>53</v>
      </c>
      <c r="B315" s="91" t="s">
        <v>716</v>
      </c>
      <c r="C315" s="4" t="s">
        <v>717</v>
      </c>
      <c r="D315" s="4" t="s">
        <v>55</v>
      </c>
      <c r="E315" s="4" t="s">
        <v>31</v>
      </c>
      <c r="F315" s="4" t="s">
        <v>32</v>
      </c>
      <c r="G315" s="5">
        <v>379355</v>
      </c>
      <c r="H315" s="5">
        <v>410630</v>
      </c>
      <c r="I315" s="1">
        <v>53.591836999999998</v>
      </c>
      <c r="J315" s="1">
        <v>-2.3133734000000001</v>
      </c>
      <c r="K315" s="5" t="s">
        <v>33</v>
      </c>
      <c r="L315" s="24">
        <v>2.5</v>
      </c>
      <c r="M315" s="140" t="s">
        <v>34</v>
      </c>
      <c r="N315" s="4" t="s">
        <v>41</v>
      </c>
      <c r="O315" s="23" t="s">
        <v>497</v>
      </c>
      <c r="P315" s="2">
        <v>43.5</v>
      </c>
      <c r="Q315" s="87">
        <v>0.75</v>
      </c>
      <c r="R315" s="2">
        <v>31.7</v>
      </c>
      <c r="S315" s="87">
        <v>0.92</v>
      </c>
      <c r="T315" s="2">
        <v>23.4</v>
      </c>
      <c r="U315" s="88">
        <v>0.92</v>
      </c>
      <c r="V315" s="89">
        <v>25.7</v>
      </c>
      <c r="W315" s="90">
        <v>0.95616438356164379</v>
      </c>
      <c r="X315" s="79">
        <v>26.399902519283732</v>
      </c>
      <c r="Y315" s="90">
        <v>0.55616438356164388</v>
      </c>
      <c r="Z315" s="90" t="s">
        <v>36</v>
      </c>
      <c r="AA315" s="90" t="s">
        <v>36</v>
      </c>
    </row>
    <row r="316" spans="1:27">
      <c r="A316" s="91" t="s">
        <v>53</v>
      </c>
      <c r="B316" s="91" t="s">
        <v>718</v>
      </c>
      <c r="C316" s="4" t="s">
        <v>719</v>
      </c>
      <c r="D316" s="4" t="s">
        <v>55</v>
      </c>
      <c r="E316" s="4" t="s">
        <v>31</v>
      </c>
      <c r="F316" s="4" t="s">
        <v>32</v>
      </c>
      <c r="G316" s="5">
        <v>379918</v>
      </c>
      <c r="H316" s="5">
        <v>410926</v>
      </c>
      <c r="I316" s="1">
        <v>53.594518999999998</v>
      </c>
      <c r="J316" s="1">
        <v>-2.3048869999999999</v>
      </c>
      <c r="K316" s="5" t="s">
        <v>33</v>
      </c>
      <c r="L316" s="24">
        <v>1.2999999999999998</v>
      </c>
      <c r="M316" s="140" t="s">
        <v>34</v>
      </c>
      <c r="N316" s="4" t="s">
        <v>41</v>
      </c>
      <c r="O316" s="23" t="s">
        <v>720</v>
      </c>
      <c r="P316" s="2">
        <v>37.1</v>
      </c>
      <c r="Q316" s="87">
        <v>0.92</v>
      </c>
      <c r="R316" s="2">
        <v>36.6</v>
      </c>
      <c r="S316" s="87">
        <v>0.92</v>
      </c>
      <c r="T316" s="2">
        <v>23.5</v>
      </c>
      <c r="U316" s="88">
        <v>0.67</v>
      </c>
      <c r="V316" s="89">
        <v>29.3</v>
      </c>
      <c r="W316" s="90">
        <v>0.95616438356164379</v>
      </c>
      <c r="X316" s="79">
        <v>27.325909090909093</v>
      </c>
      <c r="Y316" s="90">
        <v>0.9068493150684932</v>
      </c>
      <c r="Z316" s="90" t="s">
        <v>36</v>
      </c>
      <c r="AA316" s="90" t="s">
        <v>36</v>
      </c>
    </row>
    <row r="317" spans="1:27">
      <c r="A317" s="91" t="s">
        <v>53</v>
      </c>
      <c r="B317" s="91" t="s">
        <v>721</v>
      </c>
      <c r="C317" s="4" t="s">
        <v>722</v>
      </c>
      <c r="D317" s="4" t="s">
        <v>55</v>
      </c>
      <c r="E317" s="4" t="s">
        <v>31</v>
      </c>
      <c r="F317" s="4" t="s">
        <v>32</v>
      </c>
      <c r="G317" s="5">
        <v>379822</v>
      </c>
      <c r="H317" s="5">
        <v>410944</v>
      </c>
      <c r="I317" s="1">
        <v>53.594676999999997</v>
      </c>
      <c r="J317" s="1">
        <v>-2.3063386000000001</v>
      </c>
      <c r="K317" s="5" t="s">
        <v>33</v>
      </c>
      <c r="L317" s="24">
        <v>0.79999999999999993</v>
      </c>
      <c r="M317" s="140" t="s">
        <v>34</v>
      </c>
      <c r="N317" s="4" t="s">
        <v>41</v>
      </c>
      <c r="O317" s="23" t="s">
        <v>723</v>
      </c>
      <c r="P317" s="2">
        <v>38.5</v>
      </c>
      <c r="Q317" s="87">
        <v>0.92</v>
      </c>
      <c r="R317" s="2">
        <v>39</v>
      </c>
      <c r="S317" s="87">
        <v>1</v>
      </c>
      <c r="T317" s="2">
        <v>24.9</v>
      </c>
      <c r="U317" s="88">
        <v>0.75</v>
      </c>
      <c r="V317" s="89">
        <v>27.8</v>
      </c>
      <c r="W317" s="90">
        <v>0.87671232876712324</v>
      </c>
      <c r="X317" s="79">
        <v>28.496849999999995</v>
      </c>
      <c r="Y317" s="90">
        <v>0.81369863013698629</v>
      </c>
      <c r="Z317" s="90" t="s">
        <v>36</v>
      </c>
      <c r="AA317" s="90" t="s">
        <v>36</v>
      </c>
    </row>
    <row r="318" spans="1:27">
      <c r="A318" s="91" t="s">
        <v>53</v>
      </c>
      <c r="B318" s="91" t="s">
        <v>724</v>
      </c>
      <c r="C318" s="4" t="s">
        <v>39</v>
      </c>
      <c r="D318" s="4" t="s">
        <v>725</v>
      </c>
      <c r="E318" s="4" t="s">
        <v>31</v>
      </c>
      <c r="F318" s="4" t="s">
        <v>32</v>
      </c>
      <c r="G318" s="5">
        <v>381117.77380000002</v>
      </c>
      <c r="H318" s="5">
        <v>404192.09889999998</v>
      </c>
      <c r="I318" s="1">
        <v>53.534038000000002</v>
      </c>
      <c r="J318" s="1">
        <v>-2.2863623999999998</v>
      </c>
      <c r="K318" s="5" t="s">
        <v>33</v>
      </c>
      <c r="L318" s="24">
        <v>2.1599999999999997</v>
      </c>
      <c r="M318" s="140" t="s">
        <v>34</v>
      </c>
      <c r="N318" s="4" t="s">
        <v>41</v>
      </c>
      <c r="O318" s="23">
        <v>2.2599999999999998</v>
      </c>
      <c r="P318" s="2" t="s">
        <v>36</v>
      </c>
      <c r="Q318" s="87" t="s">
        <v>36</v>
      </c>
      <c r="R318" s="2" t="s">
        <v>36</v>
      </c>
      <c r="S318" s="87" t="s">
        <v>36</v>
      </c>
      <c r="T318" s="2" t="s">
        <v>36</v>
      </c>
      <c r="U318" s="88" t="s">
        <v>36</v>
      </c>
      <c r="V318" s="89" t="s">
        <v>36</v>
      </c>
      <c r="W318" s="90" t="s">
        <v>36</v>
      </c>
      <c r="X318" s="79">
        <v>33.20258333333333</v>
      </c>
      <c r="Y318" s="90">
        <v>0.99726027397260286</v>
      </c>
      <c r="Z318" s="90" t="s">
        <v>36</v>
      </c>
      <c r="AA318" s="90" t="s">
        <v>36</v>
      </c>
    </row>
    <row r="319" spans="1:27">
      <c r="A319" s="91" t="s">
        <v>53</v>
      </c>
      <c r="B319" s="91" t="s">
        <v>726</v>
      </c>
      <c r="C319" s="4" t="s">
        <v>39</v>
      </c>
      <c r="D319" s="4" t="s">
        <v>725</v>
      </c>
      <c r="E319" s="4" t="s">
        <v>31</v>
      </c>
      <c r="F319" s="4" t="s">
        <v>32</v>
      </c>
      <c r="G319" s="5">
        <v>381104.95010000002</v>
      </c>
      <c r="H319" s="5">
        <v>404278.87560000003</v>
      </c>
      <c r="I319" s="1">
        <v>53.53481</v>
      </c>
      <c r="J319" s="1">
        <v>-2.2865636999999999</v>
      </c>
      <c r="K319" s="5" t="s">
        <v>33</v>
      </c>
      <c r="L319" s="24">
        <v>2.9499999999999997</v>
      </c>
      <c r="M319" s="140" t="s">
        <v>34</v>
      </c>
      <c r="N319" s="4" t="s">
        <v>41</v>
      </c>
      <c r="O319" s="23">
        <v>2.15</v>
      </c>
      <c r="P319" s="2" t="s">
        <v>36</v>
      </c>
      <c r="Q319" s="87" t="s">
        <v>36</v>
      </c>
      <c r="R319" s="2" t="s">
        <v>36</v>
      </c>
      <c r="S319" s="87" t="s">
        <v>36</v>
      </c>
      <c r="T319" s="2" t="s">
        <v>36</v>
      </c>
      <c r="U319" s="88" t="s">
        <v>36</v>
      </c>
      <c r="V319" s="89" t="s">
        <v>36</v>
      </c>
      <c r="W319" s="90" t="s">
        <v>36</v>
      </c>
      <c r="X319" s="79">
        <v>28.190636363636365</v>
      </c>
      <c r="Y319" s="90">
        <v>0.9068493150684932</v>
      </c>
      <c r="Z319" s="90" t="s">
        <v>36</v>
      </c>
      <c r="AA319" s="90" t="s">
        <v>36</v>
      </c>
    </row>
    <row r="320" spans="1:27">
      <c r="A320" s="91" t="s">
        <v>53</v>
      </c>
      <c r="B320" s="91" t="s">
        <v>727</v>
      </c>
      <c r="C320" s="4" t="s">
        <v>39</v>
      </c>
      <c r="D320" s="4" t="s">
        <v>728</v>
      </c>
      <c r="E320" s="4" t="s">
        <v>31</v>
      </c>
      <c r="F320" s="4" t="s">
        <v>32</v>
      </c>
      <c r="G320" s="5">
        <v>380996.871269</v>
      </c>
      <c r="H320" s="5">
        <v>404979.95054400002</v>
      </c>
      <c r="I320" s="1">
        <v>53.541106999999997</v>
      </c>
      <c r="J320" s="1">
        <v>-2.2882359999999999</v>
      </c>
      <c r="K320" s="5" t="s">
        <v>33</v>
      </c>
      <c r="L320" s="24">
        <v>1.42</v>
      </c>
      <c r="M320" s="140" t="s">
        <v>34</v>
      </c>
      <c r="N320" s="4" t="s">
        <v>41</v>
      </c>
      <c r="O320" s="23">
        <v>2.1399999999999997</v>
      </c>
      <c r="P320" s="2" t="s">
        <v>36</v>
      </c>
      <c r="Q320" s="87" t="s">
        <v>36</v>
      </c>
      <c r="R320" s="2" t="s">
        <v>36</v>
      </c>
      <c r="S320" s="87" t="s">
        <v>36</v>
      </c>
      <c r="T320" s="2" t="s">
        <v>36</v>
      </c>
      <c r="U320" s="88" t="s">
        <v>36</v>
      </c>
      <c r="V320" s="89" t="s">
        <v>36</v>
      </c>
      <c r="W320" s="90" t="s">
        <v>36</v>
      </c>
      <c r="X320" s="79">
        <v>25.874590909090905</v>
      </c>
      <c r="Y320" s="90">
        <v>0.9068493150684932</v>
      </c>
      <c r="Z320" s="90" t="s">
        <v>36</v>
      </c>
      <c r="AA320" s="90" t="s">
        <v>36</v>
      </c>
    </row>
    <row r="321" spans="1:27">
      <c r="A321" s="91" t="s">
        <v>53</v>
      </c>
      <c r="B321" s="91" t="s">
        <v>729</v>
      </c>
      <c r="C321" s="4" t="s">
        <v>39</v>
      </c>
      <c r="D321" s="4" t="s">
        <v>728</v>
      </c>
      <c r="E321" s="4" t="s">
        <v>31</v>
      </c>
      <c r="F321" s="4" t="s">
        <v>32</v>
      </c>
      <c r="G321" s="5">
        <v>380994.07937499997</v>
      </c>
      <c r="H321" s="5">
        <v>405008.96824999998</v>
      </c>
      <c r="I321" s="1">
        <v>53.541367000000001</v>
      </c>
      <c r="J321" s="1">
        <v>-2.2882679000000001</v>
      </c>
      <c r="K321" s="5" t="s">
        <v>33</v>
      </c>
      <c r="L321" s="24">
        <v>1.3199999999999998</v>
      </c>
      <c r="M321" s="140" t="s">
        <v>34</v>
      </c>
      <c r="N321" s="4" t="s">
        <v>41</v>
      </c>
      <c r="O321" s="23">
        <v>1.88</v>
      </c>
      <c r="P321" s="2" t="s">
        <v>36</v>
      </c>
      <c r="Q321" s="87" t="s">
        <v>36</v>
      </c>
      <c r="R321" s="2" t="s">
        <v>36</v>
      </c>
      <c r="S321" s="87" t="s">
        <v>36</v>
      </c>
      <c r="T321" s="2" t="s">
        <v>36</v>
      </c>
      <c r="U321" s="88" t="s">
        <v>36</v>
      </c>
      <c r="V321" s="89" t="s">
        <v>36</v>
      </c>
      <c r="W321" s="90" t="s">
        <v>36</v>
      </c>
      <c r="X321" s="79">
        <v>26.876958333333331</v>
      </c>
      <c r="Y321" s="90">
        <v>0.99726027397260286</v>
      </c>
      <c r="Z321" s="90" t="s">
        <v>36</v>
      </c>
      <c r="AA321" s="90" t="s">
        <v>36</v>
      </c>
    </row>
    <row r="322" spans="1:27">
      <c r="A322" s="91" t="s">
        <v>53</v>
      </c>
      <c r="B322" s="91" t="s">
        <v>730</v>
      </c>
      <c r="C322" s="4" t="s">
        <v>39</v>
      </c>
      <c r="D322" s="4" t="s">
        <v>304</v>
      </c>
      <c r="E322" s="4" t="s">
        <v>31</v>
      </c>
      <c r="F322" s="4" t="s">
        <v>32</v>
      </c>
      <c r="G322" s="5">
        <v>381338.038</v>
      </c>
      <c r="H322" s="5">
        <v>410729.11930000002</v>
      </c>
      <c r="I322" s="1">
        <v>53.592801000000001</v>
      </c>
      <c r="J322" s="1">
        <v>-2.2834210000000001</v>
      </c>
      <c r="K322" s="5" t="s">
        <v>33</v>
      </c>
      <c r="L322" s="24">
        <v>2.4</v>
      </c>
      <c r="M322" s="140" t="s">
        <v>34</v>
      </c>
      <c r="N322" s="4" t="s">
        <v>41</v>
      </c>
      <c r="O322" s="23">
        <v>2.3199999999999994</v>
      </c>
      <c r="P322" s="2" t="s">
        <v>36</v>
      </c>
      <c r="Q322" s="87" t="s">
        <v>36</v>
      </c>
      <c r="R322" s="2" t="s">
        <v>36</v>
      </c>
      <c r="S322" s="87" t="s">
        <v>36</v>
      </c>
      <c r="T322" s="2" t="s">
        <v>36</v>
      </c>
      <c r="U322" s="88" t="s">
        <v>36</v>
      </c>
      <c r="V322" s="89" t="s">
        <v>36</v>
      </c>
      <c r="W322" s="90" t="s">
        <v>36</v>
      </c>
      <c r="X322" s="79">
        <v>38.276621260148836</v>
      </c>
      <c r="Y322" s="90">
        <v>0.41643835616438357</v>
      </c>
      <c r="Z322" s="90" t="s">
        <v>36</v>
      </c>
      <c r="AA322" s="90" t="s">
        <v>36</v>
      </c>
    </row>
    <row r="323" spans="1:27">
      <c r="A323" s="91" t="s">
        <v>53</v>
      </c>
      <c r="B323" s="91" t="s">
        <v>731</v>
      </c>
      <c r="C323" s="4" t="s">
        <v>39</v>
      </c>
      <c r="D323" s="4" t="s">
        <v>732</v>
      </c>
      <c r="E323" s="4" t="s">
        <v>31</v>
      </c>
      <c r="F323" s="4" t="s">
        <v>32</v>
      </c>
      <c r="G323" s="5">
        <v>380979.80660000001</v>
      </c>
      <c r="H323" s="5">
        <v>411193.00650000002</v>
      </c>
      <c r="I323" s="1">
        <v>53.596958999999998</v>
      </c>
      <c r="J323" s="1">
        <v>-2.2888731999999998</v>
      </c>
      <c r="K323" s="5" t="s">
        <v>33</v>
      </c>
      <c r="L323" s="24">
        <v>1.4</v>
      </c>
      <c r="M323" s="140" t="s">
        <v>34</v>
      </c>
      <c r="N323" s="4" t="s">
        <v>41</v>
      </c>
      <c r="O323" s="23">
        <v>2.2000000000000002</v>
      </c>
      <c r="P323" s="2" t="s">
        <v>36</v>
      </c>
      <c r="Q323" s="87" t="s">
        <v>36</v>
      </c>
      <c r="R323" s="2" t="s">
        <v>36</v>
      </c>
      <c r="S323" s="87" t="s">
        <v>36</v>
      </c>
      <c r="T323" s="2" t="s">
        <v>36</v>
      </c>
      <c r="U323" s="88" t="s">
        <v>36</v>
      </c>
      <c r="V323" s="89" t="s">
        <v>36</v>
      </c>
      <c r="W323" s="90" t="s">
        <v>36</v>
      </c>
      <c r="X323" s="79">
        <v>33.998875000000005</v>
      </c>
      <c r="Y323" s="90">
        <v>0.99726027397260286</v>
      </c>
      <c r="Z323" s="90" t="s">
        <v>36</v>
      </c>
      <c r="AA323" s="90" t="s">
        <v>36</v>
      </c>
    </row>
    <row r="324" spans="1:27">
      <c r="A324" s="91" t="s">
        <v>53</v>
      </c>
      <c r="B324" s="91" t="s">
        <v>733</v>
      </c>
      <c r="C324" s="4" t="s">
        <v>39</v>
      </c>
      <c r="D324" s="4" t="s">
        <v>734</v>
      </c>
      <c r="E324" s="4" t="s">
        <v>31</v>
      </c>
      <c r="F324" s="4" t="s">
        <v>32</v>
      </c>
      <c r="G324" s="5">
        <v>379600.80560000002</v>
      </c>
      <c r="H324" s="5">
        <v>411058.60379999998</v>
      </c>
      <c r="I324" s="1">
        <v>53.595692999999997</v>
      </c>
      <c r="J324" s="1">
        <v>-2.3097002</v>
      </c>
      <c r="K324" s="5" t="s">
        <v>33</v>
      </c>
      <c r="L324" s="24">
        <v>2.0999999999999996</v>
      </c>
      <c r="M324" s="140" t="s">
        <v>34</v>
      </c>
      <c r="N324" s="4" t="s">
        <v>41</v>
      </c>
      <c r="O324" s="23">
        <v>1.9</v>
      </c>
      <c r="P324" s="2" t="s">
        <v>36</v>
      </c>
      <c r="Q324" s="87" t="s">
        <v>36</v>
      </c>
      <c r="R324" s="2" t="s">
        <v>36</v>
      </c>
      <c r="S324" s="87" t="s">
        <v>36</v>
      </c>
      <c r="T324" s="2" t="s">
        <v>36</v>
      </c>
      <c r="U324" s="88" t="s">
        <v>36</v>
      </c>
      <c r="V324" s="89" t="s">
        <v>36</v>
      </c>
      <c r="W324" s="90" t="s">
        <v>36</v>
      </c>
      <c r="X324" s="90" t="s">
        <v>36</v>
      </c>
      <c r="Y324" s="90">
        <v>0.23561643835616441</v>
      </c>
      <c r="Z324" s="90" t="s">
        <v>36</v>
      </c>
      <c r="AA324" s="90" t="s">
        <v>36</v>
      </c>
    </row>
    <row r="325" spans="1:27">
      <c r="A325" s="91" t="s">
        <v>53</v>
      </c>
      <c r="B325" s="91" t="s">
        <v>735</v>
      </c>
      <c r="C325" s="4" t="s">
        <v>39</v>
      </c>
      <c r="D325" s="4" t="s">
        <v>734</v>
      </c>
      <c r="E325" s="4" t="s">
        <v>31</v>
      </c>
      <c r="F325" s="4" t="s">
        <v>32</v>
      </c>
      <c r="G325" s="5">
        <v>379629.7438</v>
      </c>
      <c r="H325" s="5">
        <v>411031.16279999999</v>
      </c>
      <c r="I325" s="1">
        <v>53.595452000000002</v>
      </c>
      <c r="J325" s="1">
        <v>-2.3092603</v>
      </c>
      <c r="K325" s="5" t="s">
        <v>33</v>
      </c>
      <c r="L325" s="24">
        <v>3.6999999999999997</v>
      </c>
      <c r="M325" s="140" t="s">
        <v>34</v>
      </c>
      <c r="N325" s="4" t="s">
        <v>41</v>
      </c>
      <c r="O325" s="23">
        <v>2.42</v>
      </c>
      <c r="P325" s="2" t="s">
        <v>36</v>
      </c>
      <c r="Q325" s="87" t="s">
        <v>36</v>
      </c>
      <c r="R325" s="2" t="s">
        <v>36</v>
      </c>
      <c r="S325" s="87" t="s">
        <v>36</v>
      </c>
      <c r="T325" s="2" t="s">
        <v>36</v>
      </c>
      <c r="U325" s="88" t="s">
        <v>36</v>
      </c>
      <c r="V325" s="89" t="s">
        <v>36</v>
      </c>
      <c r="W325" s="90" t="s">
        <v>36</v>
      </c>
      <c r="X325" s="79">
        <v>28.757849999999994</v>
      </c>
      <c r="Y325" s="90">
        <v>0.8246575342465754</v>
      </c>
      <c r="Z325" s="90" t="s">
        <v>36</v>
      </c>
      <c r="AA325" s="90" t="s">
        <v>36</v>
      </c>
    </row>
    <row r="326" spans="1:27">
      <c r="A326" s="91" t="s">
        <v>53</v>
      </c>
      <c r="B326" s="91" t="s">
        <v>736</v>
      </c>
      <c r="C326" s="4" t="s">
        <v>39</v>
      </c>
      <c r="D326" s="4" t="s">
        <v>737</v>
      </c>
      <c r="E326" s="4" t="s">
        <v>31</v>
      </c>
      <c r="F326" s="4" t="s">
        <v>32</v>
      </c>
      <c r="G326" s="5">
        <v>379781.47769999999</v>
      </c>
      <c r="H326" s="5">
        <v>410941.18859999999</v>
      </c>
      <c r="I326" s="1">
        <v>53.594648999999997</v>
      </c>
      <c r="J326" s="1">
        <v>-2.3069578000000002</v>
      </c>
      <c r="K326" s="5" t="s">
        <v>33</v>
      </c>
      <c r="L326" s="24">
        <v>0.7</v>
      </c>
      <c r="M326" s="140" t="s">
        <v>34</v>
      </c>
      <c r="N326" s="4" t="s">
        <v>41</v>
      </c>
      <c r="O326" s="23">
        <v>2.15</v>
      </c>
      <c r="P326" s="2" t="s">
        <v>36</v>
      </c>
      <c r="Q326" s="87" t="s">
        <v>36</v>
      </c>
      <c r="R326" s="2" t="s">
        <v>36</v>
      </c>
      <c r="S326" s="87" t="s">
        <v>36</v>
      </c>
      <c r="T326" s="2" t="s">
        <v>36</v>
      </c>
      <c r="U326" s="88" t="s">
        <v>36</v>
      </c>
      <c r="V326" s="89" t="s">
        <v>36</v>
      </c>
      <c r="W326" s="90" t="s">
        <v>36</v>
      </c>
      <c r="X326" s="79">
        <v>29.20622222222222</v>
      </c>
      <c r="Y326" s="90">
        <v>0.73698630136986298</v>
      </c>
      <c r="Z326" s="90" t="s">
        <v>36</v>
      </c>
      <c r="AA326" s="90" t="s">
        <v>36</v>
      </c>
    </row>
    <row r="327" spans="1:27">
      <c r="A327" s="91" t="s">
        <v>53</v>
      </c>
      <c r="B327" s="91" t="s">
        <v>738</v>
      </c>
      <c r="C327" s="4" t="s">
        <v>39</v>
      </c>
      <c r="D327" s="4" t="s">
        <v>737</v>
      </c>
      <c r="E327" s="4" t="s">
        <v>31</v>
      </c>
      <c r="F327" s="4" t="s">
        <v>32</v>
      </c>
      <c r="G327" s="5">
        <v>379809.95610000001</v>
      </c>
      <c r="H327" s="5">
        <v>410976.13860000001</v>
      </c>
      <c r="I327" s="1">
        <v>53.594963999999997</v>
      </c>
      <c r="J327" s="1">
        <v>-2.3065370999999999</v>
      </c>
      <c r="K327" s="5" t="s">
        <v>33</v>
      </c>
      <c r="L327" s="24">
        <v>3.5</v>
      </c>
      <c r="M327" s="140" t="s">
        <v>34</v>
      </c>
      <c r="N327" s="4" t="s">
        <v>41</v>
      </c>
      <c r="O327" s="23">
        <v>2</v>
      </c>
      <c r="P327" s="2" t="s">
        <v>36</v>
      </c>
      <c r="Q327" s="87" t="s">
        <v>36</v>
      </c>
      <c r="R327" s="2" t="s">
        <v>36</v>
      </c>
      <c r="S327" s="87" t="s">
        <v>36</v>
      </c>
      <c r="T327" s="2" t="s">
        <v>36</v>
      </c>
      <c r="U327" s="88" t="s">
        <v>36</v>
      </c>
      <c r="V327" s="89" t="s">
        <v>36</v>
      </c>
      <c r="W327" s="90" t="s">
        <v>36</v>
      </c>
      <c r="X327" s="79">
        <v>30.875772727272729</v>
      </c>
      <c r="Y327" s="90">
        <v>0.9123287671232877</v>
      </c>
      <c r="Z327" s="90" t="s">
        <v>36</v>
      </c>
      <c r="AA327" s="90" t="s">
        <v>36</v>
      </c>
    </row>
    <row r="328" spans="1:27">
      <c r="A328" s="91" t="s">
        <v>53</v>
      </c>
      <c r="B328" s="91" t="s">
        <v>739</v>
      </c>
      <c r="C328" s="4" t="s">
        <v>39</v>
      </c>
      <c r="D328" s="4" t="s">
        <v>740</v>
      </c>
      <c r="E328" s="4" t="s">
        <v>31</v>
      </c>
      <c r="F328" s="4" t="s">
        <v>32</v>
      </c>
      <c r="G328" s="5">
        <v>380636.484061</v>
      </c>
      <c r="H328" s="5">
        <v>406974.092604</v>
      </c>
      <c r="I328" s="1">
        <v>53.559024999999998</v>
      </c>
      <c r="J328" s="1">
        <v>-2.2937924999999999</v>
      </c>
      <c r="K328" s="5" t="s">
        <v>33</v>
      </c>
      <c r="L328" s="24">
        <v>6.6</v>
      </c>
      <c r="M328" s="140" t="s">
        <v>34</v>
      </c>
      <c r="N328" s="4" t="s">
        <v>35</v>
      </c>
      <c r="O328" s="23">
        <v>2.2699999999999996</v>
      </c>
      <c r="P328" s="2" t="s">
        <v>36</v>
      </c>
      <c r="Q328" s="87" t="s">
        <v>36</v>
      </c>
      <c r="R328" s="2" t="s">
        <v>36</v>
      </c>
      <c r="S328" s="87" t="s">
        <v>36</v>
      </c>
      <c r="T328" s="2" t="s">
        <v>36</v>
      </c>
      <c r="U328" s="88" t="s">
        <v>36</v>
      </c>
      <c r="V328" s="89" t="s">
        <v>36</v>
      </c>
      <c r="W328" s="90" t="s">
        <v>36</v>
      </c>
      <c r="X328" s="79">
        <v>26.26715007557782</v>
      </c>
      <c r="Y328" s="90">
        <v>0.65753424657534243</v>
      </c>
      <c r="Z328" s="90" t="s">
        <v>36</v>
      </c>
      <c r="AA328" s="90" t="s">
        <v>36</v>
      </c>
    </row>
    <row r="329" spans="1:27">
      <c r="A329" s="91" t="s">
        <v>46</v>
      </c>
      <c r="B329" s="91" t="s">
        <v>741</v>
      </c>
      <c r="C329" s="4" t="s">
        <v>742</v>
      </c>
      <c r="D329" s="4" t="s">
        <v>743</v>
      </c>
      <c r="E329" s="4" t="s">
        <v>31</v>
      </c>
      <c r="F329" s="4" t="s">
        <v>32</v>
      </c>
      <c r="G329" s="5">
        <v>384789</v>
      </c>
      <c r="H329" s="5">
        <v>397314</v>
      </c>
      <c r="I329" s="1">
        <v>53.472335999999999</v>
      </c>
      <c r="J329" s="1">
        <v>-2.2306265000000001</v>
      </c>
      <c r="K329" s="5" t="s">
        <v>33</v>
      </c>
      <c r="L329" s="24">
        <v>1.4</v>
      </c>
      <c r="M329" s="140" t="s">
        <v>34</v>
      </c>
      <c r="N329" s="4" t="s">
        <v>41</v>
      </c>
      <c r="O329" s="23">
        <v>2</v>
      </c>
      <c r="P329" s="2" t="s">
        <v>36</v>
      </c>
      <c r="Q329" s="87" t="s">
        <v>36</v>
      </c>
      <c r="R329" s="2" t="s">
        <v>36</v>
      </c>
      <c r="S329" s="87" t="s">
        <v>36</v>
      </c>
      <c r="T329" s="2">
        <v>22.1</v>
      </c>
      <c r="U329" s="88">
        <v>0.83</v>
      </c>
      <c r="V329" s="89">
        <v>25.6</v>
      </c>
      <c r="W329" s="90">
        <v>0.86301369863013699</v>
      </c>
      <c r="X329" s="79">
        <v>26.187000000000005</v>
      </c>
      <c r="Y329" s="90">
        <v>0.99726027397260286</v>
      </c>
      <c r="Z329" s="90" t="s">
        <v>36</v>
      </c>
      <c r="AA329" s="90" t="s">
        <v>36</v>
      </c>
    </row>
    <row r="330" spans="1:27">
      <c r="A330" s="91" t="s">
        <v>46</v>
      </c>
      <c r="B330" s="91" t="s">
        <v>744</v>
      </c>
      <c r="C330" s="4" t="s">
        <v>745</v>
      </c>
      <c r="D330" s="4" t="s">
        <v>743</v>
      </c>
      <c r="E330" s="4" t="s">
        <v>31</v>
      </c>
      <c r="F330" s="4" t="s">
        <v>32</v>
      </c>
      <c r="G330" s="5">
        <v>384734</v>
      </c>
      <c r="H330" s="5">
        <v>397268</v>
      </c>
      <c r="I330" s="1">
        <v>53.471921000000002</v>
      </c>
      <c r="J330" s="1">
        <v>-2.2314528</v>
      </c>
      <c r="K330" s="5" t="s">
        <v>33</v>
      </c>
      <c r="L330" s="24">
        <v>2.4</v>
      </c>
      <c r="M330" s="140" t="s">
        <v>34</v>
      </c>
      <c r="N330" s="4" t="s">
        <v>41</v>
      </c>
      <c r="O330" s="23">
        <v>2</v>
      </c>
      <c r="P330" s="2" t="s">
        <v>36</v>
      </c>
      <c r="Q330" s="87" t="s">
        <v>36</v>
      </c>
      <c r="R330" s="2" t="s">
        <v>36</v>
      </c>
      <c r="S330" s="87" t="s">
        <v>36</v>
      </c>
      <c r="T330" s="2">
        <v>21.7</v>
      </c>
      <c r="U330" s="88">
        <v>0.57999999999999996</v>
      </c>
      <c r="V330" s="89">
        <v>24.8</v>
      </c>
      <c r="W330" s="90">
        <v>0.75616438356164384</v>
      </c>
      <c r="X330" s="79">
        <v>23.7075</v>
      </c>
      <c r="Y330" s="90">
        <v>0.8246575342465754</v>
      </c>
      <c r="Z330" s="90" t="s">
        <v>36</v>
      </c>
      <c r="AA330" s="90" t="s">
        <v>36</v>
      </c>
    </row>
    <row r="331" spans="1:27">
      <c r="A331" s="91" t="s">
        <v>46</v>
      </c>
      <c r="B331" s="91" t="s">
        <v>746</v>
      </c>
      <c r="C331" s="4" t="s">
        <v>747</v>
      </c>
      <c r="D331" s="4" t="s">
        <v>748</v>
      </c>
      <c r="E331" s="4" t="s">
        <v>31</v>
      </c>
      <c r="F331" s="4" t="s">
        <v>32</v>
      </c>
      <c r="G331" s="5">
        <v>383415</v>
      </c>
      <c r="H331" s="5">
        <v>385357</v>
      </c>
      <c r="I331" s="1">
        <v>53.364818999999997</v>
      </c>
      <c r="J331" s="1">
        <v>-2.2506925</v>
      </c>
      <c r="K331" s="5" t="s">
        <v>33</v>
      </c>
      <c r="L331" s="24" t="s">
        <v>478</v>
      </c>
      <c r="M331" s="140" t="s">
        <v>34</v>
      </c>
      <c r="N331" s="4" t="s">
        <v>41</v>
      </c>
      <c r="O331" s="23">
        <v>2.0299999999999998</v>
      </c>
      <c r="P331" s="2" t="s">
        <v>36</v>
      </c>
      <c r="Q331" s="87" t="s">
        <v>36</v>
      </c>
      <c r="R331" s="2">
        <v>30.3</v>
      </c>
      <c r="S331" s="87">
        <v>1</v>
      </c>
      <c r="T331" s="2">
        <v>15.2</v>
      </c>
      <c r="U331" s="88">
        <v>0.92</v>
      </c>
      <c r="V331" s="89">
        <v>15.9</v>
      </c>
      <c r="W331" s="90">
        <v>0.95890410958904093</v>
      </c>
      <c r="X331" s="79">
        <v>19.103749999999998</v>
      </c>
      <c r="Y331" s="90">
        <v>0.99726027397260286</v>
      </c>
      <c r="Z331" s="90" t="s">
        <v>36</v>
      </c>
      <c r="AA331" s="90" t="s">
        <v>36</v>
      </c>
    </row>
    <row r="332" spans="1:27">
      <c r="A332" s="91" t="s">
        <v>46</v>
      </c>
      <c r="B332" s="91" t="s">
        <v>749</v>
      </c>
      <c r="C332" s="4" t="s">
        <v>750</v>
      </c>
      <c r="D332" s="4" t="s">
        <v>49</v>
      </c>
      <c r="E332" s="4" t="s">
        <v>31</v>
      </c>
      <c r="F332" s="4" t="s">
        <v>32</v>
      </c>
      <c r="G332" s="5">
        <v>382637</v>
      </c>
      <c r="H332" s="5">
        <v>391216</v>
      </c>
      <c r="I332" s="1">
        <v>53.417458000000003</v>
      </c>
      <c r="J332" s="1">
        <v>-2.2627079999999999</v>
      </c>
      <c r="K332" s="5" t="s">
        <v>33</v>
      </c>
      <c r="L332" s="24">
        <v>1.1000000000000001</v>
      </c>
      <c r="M332" s="140" t="s">
        <v>34</v>
      </c>
      <c r="N332" s="4" t="s">
        <v>41</v>
      </c>
      <c r="O332" s="23">
        <v>2.4500000000000002</v>
      </c>
      <c r="P332" s="2">
        <v>34.6</v>
      </c>
      <c r="Q332" s="87">
        <v>1</v>
      </c>
      <c r="R332" s="2">
        <v>35.700000000000003</v>
      </c>
      <c r="S332" s="87">
        <v>1</v>
      </c>
      <c r="T332" s="2">
        <v>22.6</v>
      </c>
      <c r="U332" s="88">
        <v>1</v>
      </c>
      <c r="V332" s="89">
        <v>24.3</v>
      </c>
      <c r="W332" s="90">
        <v>0.8849315068493151</v>
      </c>
      <c r="X332" s="79">
        <v>27.547363636363638</v>
      </c>
      <c r="Y332" s="90">
        <v>0.9068493150684932</v>
      </c>
      <c r="Z332" s="90" t="s">
        <v>36</v>
      </c>
      <c r="AA332" s="90" t="s">
        <v>36</v>
      </c>
    </row>
    <row r="333" spans="1:27">
      <c r="A333" s="91" t="s">
        <v>46</v>
      </c>
      <c r="B333" s="91" t="s">
        <v>751</v>
      </c>
      <c r="C333" s="4" t="s">
        <v>752</v>
      </c>
      <c r="D333" s="4" t="s">
        <v>49</v>
      </c>
      <c r="E333" s="4" t="s">
        <v>31</v>
      </c>
      <c r="F333" s="4" t="s">
        <v>32</v>
      </c>
      <c r="G333" s="5">
        <v>382726</v>
      </c>
      <c r="H333" s="5">
        <v>391364</v>
      </c>
      <c r="I333" s="1">
        <v>53.418790999999999</v>
      </c>
      <c r="J333" s="1">
        <v>-2.2613770999999998</v>
      </c>
      <c r="K333" s="5" t="s">
        <v>33</v>
      </c>
      <c r="L333" s="24">
        <v>3</v>
      </c>
      <c r="M333" s="140" t="s">
        <v>34</v>
      </c>
      <c r="N333" s="4" t="s">
        <v>41</v>
      </c>
      <c r="O333" s="23">
        <v>2.4500000000000002</v>
      </c>
      <c r="P333" s="2">
        <v>34.9</v>
      </c>
      <c r="Q333" s="87">
        <v>1</v>
      </c>
      <c r="R333" s="2">
        <v>35.799999999999997</v>
      </c>
      <c r="S333" s="87">
        <v>0.92</v>
      </c>
      <c r="T333" s="2">
        <v>24.3</v>
      </c>
      <c r="U333" s="88">
        <v>0.92</v>
      </c>
      <c r="V333" s="89">
        <v>26</v>
      </c>
      <c r="W333" s="90">
        <v>0.79726027397260268</v>
      </c>
      <c r="X333" s="79">
        <v>29.543749999999996</v>
      </c>
      <c r="Y333" s="90">
        <v>0.99726027397260286</v>
      </c>
      <c r="Z333" s="90" t="s">
        <v>36</v>
      </c>
      <c r="AA333" s="90" t="s">
        <v>36</v>
      </c>
    </row>
    <row r="334" spans="1:27">
      <c r="A334" s="91" t="s">
        <v>46</v>
      </c>
      <c r="B334" s="91" t="s">
        <v>753</v>
      </c>
      <c r="C334" s="4" t="s">
        <v>754</v>
      </c>
      <c r="D334" s="4" t="s">
        <v>49</v>
      </c>
      <c r="E334" s="4" t="s">
        <v>31</v>
      </c>
      <c r="F334" s="4" t="s">
        <v>32</v>
      </c>
      <c r="G334" s="5">
        <v>382971</v>
      </c>
      <c r="H334" s="5">
        <v>391822</v>
      </c>
      <c r="I334" s="1">
        <v>53.422915000000003</v>
      </c>
      <c r="J334" s="1">
        <v>-2.2577156999999999</v>
      </c>
      <c r="K334" s="5" t="s">
        <v>33</v>
      </c>
      <c r="L334" s="24">
        <v>2.6</v>
      </c>
      <c r="M334" s="140" t="s">
        <v>755</v>
      </c>
      <c r="N334" s="4" t="s">
        <v>41</v>
      </c>
      <c r="O334" s="23">
        <v>2.42</v>
      </c>
      <c r="P334" s="2">
        <v>43.5</v>
      </c>
      <c r="Q334" s="87">
        <v>0.67</v>
      </c>
      <c r="R334" s="2" t="s">
        <v>36</v>
      </c>
      <c r="S334" s="87" t="s">
        <v>36</v>
      </c>
      <c r="T334" s="2">
        <v>28.7</v>
      </c>
      <c r="U334" s="88">
        <v>0.92</v>
      </c>
      <c r="V334" s="89">
        <v>30.2</v>
      </c>
      <c r="W334" s="90">
        <v>0.8849315068493151</v>
      </c>
      <c r="X334" s="79">
        <v>31.913181818181815</v>
      </c>
      <c r="Y334" s="90">
        <v>0.92054794520547945</v>
      </c>
      <c r="Z334" s="90" t="s">
        <v>36</v>
      </c>
      <c r="AA334" s="90" t="s">
        <v>36</v>
      </c>
    </row>
    <row r="335" spans="1:27">
      <c r="A335" s="91" t="s">
        <v>46</v>
      </c>
      <c r="B335" s="91" t="s">
        <v>756</v>
      </c>
      <c r="C335" s="4" t="s">
        <v>757</v>
      </c>
      <c r="D335" s="4" t="s">
        <v>296</v>
      </c>
      <c r="E335" s="4" t="s">
        <v>31</v>
      </c>
      <c r="F335" s="4" t="s">
        <v>32</v>
      </c>
      <c r="G335" s="5">
        <v>385291</v>
      </c>
      <c r="H335" s="5">
        <v>397454</v>
      </c>
      <c r="I335" s="1">
        <v>53.473609000000003</v>
      </c>
      <c r="J335" s="1">
        <v>-2.2230704000000001</v>
      </c>
      <c r="K335" s="5" t="s">
        <v>33</v>
      </c>
      <c r="L335" s="24">
        <v>7.3</v>
      </c>
      <c r="M335" s="140" t="s">
        <v>34</v>
      </c>
      <c r="N335" s="4" t="s">
        <v>41</v>
      </c>
      <c r="O335" s="23">
        <v>2.35</v>
      </c>
      <c r="P335" s="2">
        <v>41.3</v>
      </c>
      <c r="Q335" s="87">
        <v>0.83</v>
      </c>
      <c r="R335" s="2">
        <v>39.200000000000003</v>
      </c>
      <c r="S335" s="87">
        <v>0.92</v>
      </c>
      <c r="T335" s="2">
        <v>29</v>
      </c>
      <c r="U335" s="88">
        <v>0.83</v>
      </c>
      <c r="V335" s="89">
        <v>31.7</v>
      </c>
      <c r="W335" s="90">
        <v>0.95890410958904093</v>
      </c>
      <c r="X335" s="79">
        <v>32.886000000000003</v>
      </c>
      <c r="Y335" s="90">
        <v>0.92054794520547945</v>
      </c>
      <c r="Z335" s="90" t="s">
        <v>36</v>
      </c>
      <c r="AA335" s="90" t="s">
        <v>36</v>
      </c>
    </row>
    <row r="336" spans="1:27">
      <c r="A336" s="91" t="s">
        <v>46</v>
      </c>
      <c r="B336" s="91" t="s">
        <v>758</v>
      </c>
      <c r="C336" s="4" t="s">
        <v>759</v>
      </c>
      <c r="D336" s="4" t="s">
        <v>296</v>
      </c>
      <c r="E336" s="4" t="s">
        <v>31</v>
      </c>
      <c r="F336" s="4" t="s">
        <v>32</v>
      </c>
      <c r="G336" s="5">
        <v>385352</v>
      </c>
      <c r="H336" s="5">
        <v>397461</v>
      </c>
      <c r="I336" s="1">
        <v>53.473672999999998</v>
      </c>
      <c r="J336" s="1">
        <v>-2.2221517</v>
      </c>
      <c r="K336" s="5" t="s">
        <v>33</v>
      </c>
      <c r="L336" s="24">
        <v>7.3</v>
      </c>
      <c r="M336" s="140" t="s">
        <v>34</v>
      </c>
      <c r="N336" s="4" t="s">
        <v>41</v>
      </c>
      <c r="O336" s="23">
        <v>2.5499999999999998</v>
      </c>
      <c r="P336" s="2">
        <v>37.1</v>
      </c>
      <c r="Q336" s="87">
        <v>0.92</v>
      </c>
      <c r="R336" s="2">
        <v>36.200000000000003</v>
      </c>
      <c r="S336" s="87">
        <v>1</v>
      </c>
      <c r="T336" s="2">
        <v>27.1</v>
      </c>
      <c r="U336" s="88">
        <v>0.83</v>
      </c>
      <c r="V336" s="89">
        <v>29.3</v>
      </c>
      <c r="W336" s="90">
        <v>0.84657534246575339</v>
      </c>
      <c r="X336" s="79">
        <v>31.863750000000007</v>
      </c>
      <c r="Y336" s="90">
        <v>0.99726027397260286</v>
      </c>
      <c r="Z336" s="90" t="s">
        <v>36</v>
      </c>
      <c r="AA336" s="90" t="s">
        <v>36</v>
      </c>
    </row>
    <row r="337" spans="1:27">
      <c r="A337" s="91" t="s">
        <v>46</v>
      </c>
      <c r="B337" s="91" t="s">
        <v>760</v>
      </c>
      <c r="C337" s="4" t="s">
        <v>761</v>
      </c>
      <c r="D337" s="4" t="s">
        <v>296</v>
      </c>
      <c r="E337" s="4" t="s">
        <v>31</v>
      </c>
      <c r="F337" s="4" t="s">
        <v>32</v>
      </c>
      <c r="G337" s="5">
        <v>385400</v>
      </c>
      <c r="H337" s="5">
        <v>397487</v>
      </c>
      <c r="I337" s="1">
        <v>53.473908000000002</v>
      </c>
      <c r="J337" s="1">
        <v>-2.2214298000000001</v>
      </c>
      <c r="K337" s="5" t="s">
        <v>33</v>
      </c>
      <c r="L337" s="24">
        <v>1.3</v>
      </c>
      <c r="M337" s="140" t="s">
        <v>34</v>
      </c>
      <c r="N337" s="4" t="s">
        <v>41</v>
      </c>
      <c r="O337" s="23">
        <v>2.4</v>
      </c>
      <c r="P337" s="2">
        <v>40.700000000000003</v>
      </c>
      <c r="Q337" s="87">
        <v>0.92</v>
      </c>
      <c r="R337" s="2">
        <v>37.700000000000003</v>
      </c>
      <c r="S337" s="87">
        <v>0.83</v>
      </c>
      <c r="T337" s="2">
        <v>26.5</v>
      </c>
      <c r="U337" s="88">
        <v>0.75</v>
      </c>
      <c r="V337" s="89">
        <v>30.6</v>
      </c>
      <c r="W337" s="90">
        <v>0.95890410958904093</v>
      </c>
      <c r="X337" s="79">
        <v>32.288324700232245</v>
      </c>
      <c r="Y337" s="90">
        <v>0.65753424657534243</v>
      </c>
      <c r="Z337" s="90" t="s">
        <v>36</v>
      </c>
      <c r="AA337" s="90" t="s">
        <v>36</v>
      </c>
    </row>
    <row r="338" spans="1:27">
      <c r="A338" s="91" t="s">
        <v>46</v>
      </c>
      <c r="B338" s="91" t="s">
        <v>762</v>
      </c>
      <c r="C338" s="4" t="s">
        <v>763</v>
      </c>
      <c r="D338" s="4" t="s">
        <v>402</v>
      </c>
      <c r="E338" s="4" t="s">
        <v>31</v>
      </c>
      <c r="F338" s="4" t="s">
        <v>32</v>
      </c>
      <c r="G338" s="5">
        <v>383855</v>
      </c>
      <c r="H338" s="5">
        <v>397070</v>
      </c>
      <c r="I338" s="1">
        <v>53.470115</v>
      </c>
      <c r="J338" s="1">
        <v>-2.2446847000000001</v>
      </c>
      <c r="K338" s="5" t="s">
        <v>33</v>
      </c>
      <c r="L338" s="24">
        <v>1.4</v>
      </c>
      <c r="M338" s="140" t="s">
        <v>34</v>
      </c>
      <c r="N338" s="4" t="s">
        <v>41</v>
      </c>
      <c r="O338" s="23">
        <v>2.33</v>
      </c>
      <c r="P338" s="2">
        <v>48</v>
      </c>
      <c r="Q338" s="87">
        <v>1</v>
      </c>
      <c r="R338" s="2">
        <v>43.8</v>
      </c>
      <c r="S338" s="87">
        <v>0.75</v>
      </c>
      <c r="T338" s="2">
        <v>31.2</v>
      </c>
      <c r="U338" s="88">
        <v>0.42</v>
      </c>
      <c r="V338" s="89">
        <v>33.200000000000003</v>
      </c>
      <c r="W338" s="90">
        <v>0.95616438356164379</v>
      </c>
      <c r="X338" s="79">
        <v>35.685818181818178</v>
      </c>
      <c r="Y338" s="90">
        <v>0.91506849315068495</v>
      </c>
      <c r="Z338" s="90" t="s">
        <v>36</v>
      </c>
      <c r="AA338" s="90" t="s">
        <v>36</v>
      </c>
    </row>
    <row r="339" spans="1:27">
      <c r="A339" s="91" t="s">
        <v>46</v>
      </c>
      <c r="B339" s="91" t="s">
        <v>764</v>
      </c>
      <c r="C339" s="4" t="s">
        <v>765</v>
      </c>
      <c r="D339" s="4" t="s">
        <v>402</v>
      </c>
      <c r="E339" s="4" t="s">
        <v>31</v>
      </c>
      <c r="F339" s="4" t="s">
        <v>32</v>
      </c>
      <c r="G339" s="5">
        <v>383273</v>
      </c>
      <c r="H339" s="5">
        <v>397147</v>
      </c>
      <c r="I339" s="1">
        <v>53.470787999999999</v>
      </c>
      <c r="J339" s="1">
        <v>-2.2534562999999999</v>
      </c>
      <c r="K339" s="5" t="s">
        <v>33</v>
      </c>
      <c r="L339" s="24">
        <v>1.8</v>
      </c>
      <c r="M339" s="140" t="s">
        <v>102</v>
      </c>
      <c r="N339" s="4" t="s">
        <v>41</v>
      </c>
      <c r="O339" s="23">
        <v>1.2</v>
      </c>
      <c r="P339" s="2">
        <v>62.8</v>
      </c>
      <c r="Q339" s="87">
        <v>0.92</v>
      </c>
      <c r="R339" s="2" t="s">
        <v>36</v>
      </c>
      <c r="S339" s="87" t="s">
        <v>36</v>
      </c>
      <c r="T339" s="2">
        <v>43.7</v>
      </c>
      <c r="U339" s="88">
        <v>0.83</v>
      </c>
      <c r="V339" s="89">
        <v>52.2</v>
      </c>
      <c r="W339" s="90">
        <v>0.69315068493150689</v>
      </c>
      <c r="X339" s="79">
        <v>33.623948425803576</v>
      </c>
      <c r="Y339" s="90">
        <v>0.33424657534246577</v>
      </c>
      <c r="Z339" s="90" t="s">
        <v>36</v>
      </c>
      <c r="AA339" s="90" t="s">
        <v>36</v>
      </c>
    </row>
    <row r="340" spans="1:27">
      <c r="A340" s="91" t="s">
        <v>46</v>
      </c>
      <c r="B340" s="91" t="s">
        <v>766</v>
      </c>
      <c r="C340" s="4" t="s">
        <v>767</v>
      </c>
      <c r="D340" s="4" t="s">
        <v>402</v>
      </c>
      <c r="E340" s="4" t="s">
        <v>31</v>
      </c>
      <c r="F340" s="4" t="s">
        <v>32</v>
      </c>
      <c r="G340" s="5">
        <v>382756</v>
      </c>
      <c r="H340" s="5">
        <v>397571</v>
      </c>
      <c r="I340" s="1">
        <v>53.474583000000003</v>
      </c>
      <c r="J340" s="1">
        <v>-2.2612682</v>
      </c>
      <c r="K340" s="5" t="s">
        <v>33</v>
      </c>
      <c r="L340" s="24">
        <v>0.7</v>
      </c>
      <c r="M340" s="140" t="s">
        <v>34</v>
      </c>
      <c r="N340" s="4" t="s">
        <v>41</v>
      </c>
      <c r="O340" s="23">
        <v>2.2000000000000002</v>
      </c>
      <c r="P340" s="2">
        <v>60.3</v>
      </c>
      <c r="Q340" s="87">
        <v>0.67</v>
      </c>
      <c r="R340" s="2" t="s">
        <v>36</v>
      </c>
      <c r="S340" s="87" t="s">
        <v>36</v>
      </c>
      <c r="T340" s="2">
        <v>27.9</v>
      </c>
      <c r="U340" s="88">
        <v>0.83</v>
      </c>
      <c r="V340" s="89">
        <v>33.9</v>
      </c>
      <c r="W340" s="90">
        <v>0.95616438356164379</v>
      </c>
      <c r="X340" s="79">
        <v>33.676250000000003</v>
      </c>
      <c r="Y340" s="90">
        <v>0.99726027397260286</v>
      </c>
      <c r="Z340" s="90" t="s">
        <v>36</v>
      </c>
      <c r="AA340" s="90" t="s">
        <v>36</v>
      </c>
    </row>
    <row r="341" spans="1:27">
      <c r="A341" s="91" t="s">
        <v>46</v>
      </c>
      <c r="B341" s="91" t="s">
        <v>768</v>
      </c>
      <c r="C341" s="4" t="s">
        <v>769</v>
      </c>
      <c r="D341" s="4" t="s">
        <v>82</v>
      </c>
      <c r="E341" s="4" t="s">
        <v>31</v>
      </c>
      <c r="F341" s="4" t="s">
        <v>32</v>
      </c>
      <c r="G341" s="5">
        <v>384104</v>
      </c>
      <c r="H341" s="5">
        <v>399128</v>
      </c>
      <c r="I341" s="1">
        <v>53.488619999999997</v>
      </c>
      <c r="J341" s="1">
        <v>-2.2410386</v>
      </c>
      <c r="K341" s="5" t="s">
        <v>33</v>
      </c>
      <c r="L341" s="24">
        <v>2.7</v>
      </c>
      <c r="M341" s="140" t="s">
        <v>34</v>
      </c>
      <c r="N341" s="4" t="s">
        <v>41</v>
      </c>
      <c r="O341" s="23">
        <v>2.21</v>
      </c>
      <c r="P341" s="2" t="s">
        <v>36</v>
      </c>
      <c r="Q341" s="87" t="s">
        <v>36</v>
      </c>
      <c r="R341" s="2" t="s">
        <v>36</v>
      </c>
      <c r="S341" s="87" t="s">
        <v>36</v>
      </c>
      <c r="T341" s="2">
        <v>40.1</v>
      </c>
      <c r="U341" s="88">
        <v>0.75</v>
      </c>
      <c r="V341" s="89">
        <v>54.4</v>
      </c>
      <c r="W341" s="90">
        <v>0.71232876712328763</v>
      </c>
      <c r="X341" s="79">
        <v>50.228858756925867</v>
      </c>
      <c r="Y341" s="90">
        <v>0.56986301369863013</v>
      </c>
      <c r="Z341" s="90" t="s">
        <v>36</v>
      </c>
      <c r="AA341" s="90" t="s">
        <v>36</v>
      </c>
    </row>
    <row r="342" spans="1:27">
      <c r="A342" s="91" t="s">
        <v>46</v>
      </c>
      <c r="B342" s="91" t="s">
        <v>770</v>
      </c>
      <c r="C342" s="4" t="s">
        <v>771</v>
      </c>
      <c r="D342" s="4" t="s">
        <v>528</v>
      </c>
      <c r="E342" s="4" t="s">
        <v>31</v>
      </c>
      <c r="F342" s="4" t="s">
        <v>32</v>
      </c>
      <c r="G342" s="5">
        <v>383417</v>
      </c>
      <c r="H342" s="5">
        <v>398337</v>
      </c>
      <c r="I342" s="1">
        <v>53.481489000000003</v>
      </c>
      <c r="J342" s="1">
        <v>-2.2513502999999999</v>
      </c>
      <c r="K342" s="5" t="s">
        <v>33</v>
      </c>
      <c r="L342" s="24">
        <v>1.9</v>
      </c>
      <c r="M342" s="140" t="s">
        <v>34</v>
      </c>
      <c r="N342" s="4" t="s">
        <v>41</v>
      </c>
      <c r="O342" s="23">
        <v>2.44</v>
      </c>
      <c r="P342" s="2" t="s">
        <v>36</v>
      </c>
      <c r="Q342" s="87" t="s">
        <v>36</v>
      </c>
      <c r="R342" s="2" t="s">
        <v>36</v>
      </c>
      <c r="S342" s="87" t="s">
        <v>36</v>
      </c>
      <c r="T342" s="2">
        <v>26</v>
      </c>
      <c r="U342" s="88">
        <v>0.83</v>
      </c>
      <c r="V342" s="89">
        <v>27.1</v>
      </c>
      <c r="W342" s="90">
        <v>0.85479452054794525</v>
      </c>
      <c r="X342" s="79">
        <v>29.223944444444452</v>
      </c>
      <c r="Y342" s="90">
        <v>0.73698630136986298</v>
      </c>
      <c r="Z342" s="90" t="s">
        <v>36</v>
      </c>
      <c r="AA342" s="90" t="s">
        <v>36</v>
      </c>
    </row>
    <row r="343" spans="1:27">
      <c r="A343" s="91" t="s">
        <v>46</v>
      </c>
      <c r="B343" s="91" t="s">
        <v>772</v>
      </c>
      <c r="C343" s="4" t="s">
        <v>773</v>
      </c>
      <c r="D343" s="4" t="s">
        <v>453</v>
      </c>
      <c r="E343" s="4" t="s">
        <v>31</v>
      </c>
      <c r="F343" s="4" t="s">
        <v>32</v>
      </c>
      <c r="G343" s="5">
        <v>383703</v>
      </c>
      <c r="H343" s="5">
        <v>398241</v>
      </c>
      <c r="I343" s="1">
        <v>53.480634999999999</v>
      </c>
      <c r="J343" s="1">
        <v>-2.2470357000000001</v>
      </c>
      <c r="K343" s="5" t="s">
        <v>33</v>
      </c>
      <c r="L343" s="24">
        <v>0.7</v>
      </c>
      <c r="M343" s="140" t="s">
        <v>34</v>
      </c>
      <c r="N343" s="4" t="s">
        <v>41</v>
      </c>
      <c r="O343" s="23">
        <v>2.0099999999999998</v>
      </c>
      <c r="P343" s="2" t="s">
        <v>36</v>
      </c>
      <c r="Q343" s="87" t="s">
        <v>36</v>
      </c>
      <c r="R343" s="2">
        <v>65.7</v>
      </c>
      <c r="S343" s="87">
        <v>1</v>
      </c>
      <c r="T343" s="2">
        <v>40.4</v>
      </c>
      <c r="U343" s="88">
        <v>1</v>
      </c>
      <c r="V343" s="89">
        <v>44.1</v>
      </c>
      <c r="W343" s="90">
        <v>0.95342465753424643</v>
      </c>
      <c r="X343" s="90" t="s">
        <v>36</v>
      </c>
      <c r="Y343" s="90">
        <v>7.6712328767123292E-2</v>
      </c>
      <c r="Z343" s="90" t="s">
        <v>36</v>
      </c>
      <c r="AA343" s="90" t="s">
        <v>36</v>
      </c>
    </row>
    <row r="344" spans="1:27">
      <c r="A344" s="91" t="s">
        <v>46</v>
      </c>
      <c r="B344" s="91" t="s">
        <v>774</v>
      </c>
      <c r="C344" s="4" t="s">
        <v>775</v>
      </c>
      <c r="D344" s="4" t="s">
        <v>59</v>
      </c>
      <c r="E344" s="4" t="s">
        <v>31</v>
      </c>
      <c r="F344" s="4" t="s">
        <v>32</v>
      </c>
      <c r="G344" s="5">
        <v>383718</v>
      </c>
      <c r="H344" s="5">
        <v>398438</v>
      </c>
      <c r="I344" s="1">
        <v>53.482405999999997</v>
      </c>
      <c r="J344" s="1">
        <v>-2.24682</v>
      </c>
      <c r="K344" s="5" t="s">
        <v>33</v>
      </c>
      <c r="L344" s="24">
        <v>1.3</v>
      </c>
      <c r="M344" s="140" t="s">
        <v>34</v>
      </c>
      <c r="N344" s="4" t="s">
        <v>41</v>
      </c>
      <c r="O344" s="23">
        <v>2.2000000000000002</v>
      </c>
      <c r="P344" s="2" t="s">
        <v>36</v>
      </c>
      <c r="Q344" s="87" t="s">
        <v>36</v>
      </c>
      <c r="R344" s="2" t="s">
        <v>36</v>
      </c>
      <c r="S344" s="87" t="s">
        <v>36</v>
      </c>
      <c r="T344" s="2">
        <v>28.6</v>
      </c>
      <c r="U344" s="88">
        <v>1</v>
      </c>
      <c r="V344" s="89">
        <v>29.3</v>
      </c>
      <c r="W344" s="90">
        <v>0.8739726027397261</v>
      </c>
      <c r="X344" s="79">
        <v>35.962636363636364</v>
      </c>
      <c r="Y344" s="90">
        <v>0.92054794520547945</v>
      </c>
      <c r="Z344" s="90" t="s">
        <v>36</v>
      </c>
      <c r="AA344" s="90" t="s">
        <v>36</v>
      </c>
    </row>
    <row r="345" spans="1:27">
      <c r="A345" s="91" t="s">
        <v>46</v>
      </c>
      <c r="B345" s="91" t="s">
        <v>776</v>
      </c>
      <c r="C345" s="4" t="s">
        <v>777</v>
      </c>
      <c r="D345" s="4" t="s">
        <v>778</v>
      </c>
      <c r="E345" s="4" t="s">
        <v>31</v>
      </c>
      <c r="F345" s="4" t="s">
        <v>32</v>
      </c>
      <c r="G345" s="5">
        <v>383881</v>
      </c>
      <c r="H345" s="5">
        <v>398288</v>
      </c>
      <c r="I345" s="1">
        <v>53.481062999999999</v>
      </c>
      <c r="J345" s="1">
        <v>-2.2443559999999998</v>
      </c>
      <c r="K345" s="5" t="s">
        <v>33</v>
      </c>
      <c r="L345" s="24">
        <v>0.7</v>
      </c>
      <c r="M345" s="140" t="s">
        <v>34</v>
      </c>
      <c r="N345" s="4" t="s">
        <v>41</v>
      </c>
      <c r="O345" s="23">
        <v>2.25</v>
      </c>
      <c r="P345" s="2" t="s">
        <v>36</v>
      </c>
      <c r="Q345" s="87" t="s">
        <v>36</v>
      </c>
      <c r="R345" s="2" t="s">
        <v>36</v>
      </c>
      <c r="S345" s="87" t="s">
        <v>36</v>
      </c>
      <c r="T345" s="2">
        <v>29.5</v>
      </c>
      <c r="U345" s="88">
        <v>0.92</v>
      </c>
      <c r="V345" s="89">
        <v>32.200000000000003</v>
      </c>
      <c r="W345" s="90">
        <v>0.95342465753424643</v>
      </c>
      <c r="X345" s="79">
        <v>33.690750000000001</v>
      </c>
      <c r="Y345" s="90">
        <v>0.99726027397260286</v>
      </c>
      <c r="Z345" s="90" t="s">
        <v>36</v>
      </c>
      <c r="AA345" s="90" t="s">
        <v>36</v>
      </c>
    </row>
    <row r="346" spans="1:27">
      <c r="A346" s="91" t="s">
        <v>46</v>
      </c>
      <c r="B346" s="91" t="s">
        <v>779</v>
      </c>
      <c r="C346" s="4" t="s">
        <v>780</v>
      </c>
      <c r="D346" s="4" t="s">
        <v>453</v>
      </c>
      <c r="E346" s="4" t="s">
        <v>31</v>
      </c>
      <c r="F346" s="4" t="s">
        <v>32</v>
      </c>
      <c r="G346" s="5">
        <v>383660</v>
      </c>
      <c r="H346" s="5">
        <v>398245</v>
      </c>
      <c r="I346" s="1">
        <v>53.480670000000003</v>
      </c>
      <c r="J346" s="1">
        <v>-2.2476837999999999</v>
      </c>
      <c r="K346" s="5" t="s">
        <v>33</v>
      </c>
      <c r="L346" s="24">
        <v>2.5</v>
      </c>
      <c r="M346" s="140" t="s">
        <v>781</v>
      </c>
      <c r="N346" s="4" t="s">
        <v>41</v>
      </c>
      <c r="O346" s="23">
        <v>2.14</v>
      </c>
      <c r="P346" s="2" t="s">
        <v>36</v>
      </c>
      <c r="Q346" s="87" t="s">
        <v>36</v>
      </c>
      <c r="R346" s="2">
        <v>55.7</v>
      </c>
      <c r="S346" s="87">
        <v>0.86</v>
      </c>
      <c r="T346" s="2">
        <v>32.299999999999997</v>
      </c>
      <c r="U346" s="88">
        <v>0.92</v>
      </c>
      <c r="V346" s="89">
        <v>40.200000000000003</v>
      </c>
      <c r="W346" s="90">
        <v>0.79452054794520555</v>
      </c>
      <c r="X346" s="90" t="s">
        <v>36</v>
      </c>
      <c r="Y346" s="90">
        <v>0</v>
      </c>
      <c r="Z346" s="90" t="s">
        <v>36</v>
      </c>
      <c r="AA346" s="90" t="s">
        <v>36</v>
      </c>
    </row>
    <row r="347" spans="1:27">
      <c r="A347" s="91" t="s">
        <v>46</v>
      </c>
      <c r="B347" s="91" t="s">
        <v>782</v>
      </c>
      <c r="C347" s="4" t="s">
        <v>39</v>
      </c>
      <c r="D347" s="4" t="s">
        <v>783</v>
      </c>
      <c r="E347" s="4" t="s">
        <v>31</v>
      </c>
      <c r="F347" s="4" t="s">
        <v>32</v>
      </c>
      <c r="G347" s="5">
        <v>384214.00599999999</v>
      </c>
      <c r="H347" s="5">
        <v>398052.38789999997</v>
      </c>
      <c r="I347" s="1">
        <v>53.478952</v>
      </c>
      <c r="J347" s="1">
        <v>-2.2393263000000001</v>
      </c>
      <c r="K347" s="5" t="s">
        <v>33</v>
      </c>
      <c r="L347" s="24">
        <v>4</v>
      </c>
      <c r="M347" s="140" t="s">
        <v>34</v>
      </c>
      <c r="N347" s="4" t="s">
        <v>41</v>
      </c>
      <c r="O347" s="23">
        <v>2</v>
      </c>
      <c r="P347" s="2" t="s">
        <v>36</v>
      </c>
      <c r="Q347" s="87" t="s">
        <v>36</v>
      </c>
      <c r="R347" s="2" t="s">
        <v>36</v>
      </c>
      <c r="S347" s="87" t="s">
        <v>36</v>
      </c>
      <c r="T347" s="2" t="s">
        <v>36</v>
      </c>
      <c r="U347" s="88" t="s">
        <v>36</v>
      </c>
      <c r="V347" s="89" t="s">
        <v>36</v>
      </c>
      <c r="W347" s="90" t="s">
        <v>36</v>
      </c>
      <c r="X347" s="79">
        <v>34.065333333333335</v>
      </c>
      <c r="Y347" s="90">
        <v>0.99726027397260286</v>
      </c>
      <c r="Z347" s="90" t="s">
        <v>36</v>
      </c>
      <c r="AA347" s="90" t="s">
        <v>36</v>
      </c>
    </row>
    <row r="348" spans="1:27">
      <c r="A348" s="91" t="s">
        <v>46</v>
      </c>
      <c r="B348" s="91" t="s">
        <v>784</v>
      </c>
      <c r="C348" s="4" t="s">
        <v>39</v>
      </c>
      <c r="D348" s="4" t="s">
        <v>785</v>
      </c>
      <c r="E348" s="4" t="s">
        <v>31</v>
      </c>
      <c r="F348" s="4" t="s">
        <v>32</v>
      </c>
      <c r="G348" s="5">
        <v>384209.9</v>
      </c>
      <c r="H348" s="5">
        <v>398186.63949999999</v>
      </c>
      <c r="I348" s="1">
        <v>53.480156000000001</v>
      </c>
      <c r="J348" s="1">
        <v>-2.2394085000000001</v>
      </c>
      <c r="K348" s="5" t="s">
        <v>33</v>
      </c>
      <c r="L348" s="24">
        <v>3</v>
      </c>
      <c r="M348" s="140" t="s">
        <v>34</v>
      </c>
      <c r="N348" s="4" t="s">
        <v>41</v>
      </c>
      <c r="O348" s="23">
        <v>2</v>
      </c>
      <c r="P348" s="2" t="s">
        <v>36</v>
      </c>
      <c r="Q348" s="87" t="s">
        <v>36</v>
      </c>
      <c r="R348" s="2" t="s">
        <v>36</v>
      </c>
      <c r="S348" s="87" t="s">
        <v>36</v>
      </c>
      <c r="T348" s="2" t="s">
        <v>36</v>
      </c>
      <c r="U348" s="88" t="s">
        <v>36</v>
      </c>
      <c r="V348" s="89" t="s">
        <v>36</v>
      </c>
      <c r="W348" s="90" t="s">
        <v>36</v>
      </c>
      <c r="X348" s="79">
        <v>31.549583333333331</v>
      </c>
      <c r="Y348" s="90">
        <v>0.99726027397260286</v>
      </c>
      <c r="Z348" s="90" t="s">
        <v>36</v>
      </c>
      <c r="AA348" s="90" t="s">
        <v>36</v>
      </c>
    </row>
    <row r="349" spans="1:27">
      <c r="A349" s="91" t="s">
        <v>46</v>
      </c>
      <c r="B349" s="91" t="s">
        <v>786</v>
      </c>
      <c r="C349" s="4" t="s">
        <v>39</v>
      </c>
      <c r="D349" s="4" t="s">
        <v>785</v>
      </c>
      <c r="E349" s="4" t="s">
        <v>31</v>
      </c>
      <c r="F349" s="4" t="s">
        <v>32</v>
      </c>
      <c r="G349" s="5">
        <v>384232.6151</v>
      </c>
      <c r="H349" s="5">
        <v>398161.88660000003</v>
      </c>
      <c r="I349" s="1">
        <v>53.479931999999998</v>
      </c>
      <c r="J349" s="1">
        <v>-2.2390606000000002</v>
      </c>
      <c r="K349" s="5" t="s">
        <v>33</v>
      </c>
      <c r="L349" s="24">
        <v>3</v>
      </c>
      <c r="M349" s="140" t="s">
        <v>34</v>
      </c>
      <c r="N349" s="4" t="s">
        <v>41</v>
      </c>
      <c r="O349" s="23">
        <v>3</v>
      </c>
      <c r="P349" s="2" t="s">
        <v>36</v>
      </c>
      <c r="Q349" s="87" t="s">
        <v>36</v>
      </c>
      <c r="R349" s="2" t="s">
        <v>36</v>
      </c>
      <c r="S349" s="87" t="s">
        <v>36</v>
      </c>
      <c r="T349" s="2" t="s">
        <v>36</v>
      </c>
      <c r="U349" s="88" t="s">
        <v>36</v>
      </c>
      <c r="V349" s="89" t="s">
        <v>36</v>
      </c>
      <c r="W349" s="90" t="s">
        <v>36</v>
      </c>
      <c r="X349" s="79">
        <v>30.234916666666663</v>
      </c>
      <c r="Y349" s="90">
        <v>0.99726027397260286</v>
      </c>
      <c r="Z349" s="90" t="s">
        <v>36</v>
      </c>
      <c r="AA349" s="90" t="s">
        <v>36</v>
      </c>
    </row>
    <row r="350" spans="1:27">
      <c r="A350" s="91" t="s">
        <v>46</v>
      </c>
      <c r="B350" s="91" t="s">
        <v>787</v>
      </c>
      <c r="C350" s="4" t="s">
        <v>39</v>
      </c>
      <c r="D350" s="4" t="s">
        <v>785</v>
      </c>
      <c r="E350" s="4" t="s">
        <v>31</v>
      </c>
      <c r="F350" s="4" t="s">
        <v>32</v>
      </c>
      <c r="G350" s="5">
        <v>384271.28450000001</v>
      </c>
      <c r="H350" s="5">
        <v>398133.05489999999</v>
      </c>
      <c r="I350" s="1">
        <v>53.479681999999997</v>
      </c>
      <c r="J350" s="1">
        <v>-2.2384716</v>
      </c>
      <c r="K350" s="5" t="s">
        <v>33</v>
      </c>
      <c r="L350" s="24">
        <v>3</v>
      </c>
      <c r="M350" s="140" t="s">
        <v>34</v>
      </c>
      <c r="N350" s="4" t="s">
        <v>41</v>
      </c>
      <c r="O350" s="23">
        <v>2</v>
      </c>
      <c r="P350" s="2" t="s">
        <v>36</v>
      </c>
      <c r="Q350" s="87" t="s">
        <v>36</v>
      </c>
      <c r="R350" s="2" t="s">
        <v>36</v>
      </c>
      <c r="S350" s="87" t="s">
        <v>36</v>
      </c>
      <c r="T350" s="2" t="s">
        <v>36</v>
      </c>
      <c r="U350" s="88" t="s">
        <v>36</v>
      </c>
      <c r="V350" s="89" t="s">
        <v>36</v>
      </c>
      <c r="W350" s="90" t="s">
        <v>36</v>
      </c>
      <c r="X350" s="79">
        <v>29.647666666666666</v>
      </c>
      <c r="Y350" s="90">
        <v>0.99726027397260286</v>
      </c>
      <c r="Z350" s="90" t="s">
        <v>36</v>
      </c>
      <c r="AA350" s="90" t="s">
        <v>36</v>
      </c>
    </row>
    <row r="351" spans="1:27">
      <c r="A351" s="91" t="s">
        <v>46</v>
      </c>
      <c r="B351" s="91" t="s">
        <v>788</v>
      </c>
      <c r="C351" s="4" t="s">
        <v>39</v>
      </c>
      <c r="D351" s="4" t="s">
        <v>92</v>
      </c>
      <c r="E351" s="4" t="s">
        <v>31</v>
      </c>
      <c r="F351" s="4" t="s">
        <v>32</v>
      </c>
      <c r="G351" s="5">
        <v>384353.71860000002</v>
      </c>
      <c r="H351" s="5">
        <v>398563.85149999999</v>
      </c>
      <c r="I351" s="1">
        <v>53.483548999999996</v>
      </c>
      <c r="J351" s="1">
        <v>-2.2372576</v>
      </c>
      <c r="K351" s="5" t="s">
        <v>33</v>
      </c>
      <c r="L351" s="24">
        <v>1</v>
      </c>
      <c r="M351" s="140" t="s">
        <v>34</v>
      </c>
      <c r="N351" s="4" t="s">
        <v>41</v>
      </c>
      <c r="O351" s="23">
        <v>2.2999999999999998</v>
      </c>
      <c r="P351" s="2" t="s">
        <v>36</v>
      </c>
      <c r="Q351" s="87" t="s">
        <v>36</v>
      </c>
      <c r="R351" s="2" t="s">
        <v>36</v>
      </c>
      <c r="S351" s="87" t="s">
        <v>36</v>
      </c>
      <c r="T351" s="2" t="s">
        <v>36</v>
      </c>
      <c r="U351" s="88" t="s">
        <v>36</v>
      </c>
      <c r="V351" s="89" t="s">
        <v>36</v>
      </c>
      <c r="W351" s="90" t="s">
        <v>36</v>
      </c>
      <c r="X351" s="79">
        <v>29.685124999999996</v>
      </c>
      <c r="Y351" s="90">
        <v>0.99726027397260286</v>
      </c>
      <c r="Z351" s="90" t="s">
        <v>36</v>
      </c>
      <c r="AA351" s="90" t="s">
        <v>36</v>
      </c>
    </row>
    <row r="352" spans="1:27">
      <c r="A352" s="91" t="s">
        <v>46</v>
      </c>
      <c r="B352" s="91" t="s">
        <v>789</v>
      </c>
      <c r="C352" s="4" t="s">
        <v>39</v>
      </c>
      <c r="D352" s="4" t="s">
        <v>92</v>
      </c>
      <c r="E352" s="4" t="s">
        <v>31</v>
      </c>
      <c r="F352" s="4" t="s">
        <v>32</v>
      </c>
      <c r="G352" s="5">
        <v>384340.69959999999</v>
      </c>
      <c r="H352" s="5">
        <v>398581.84639999998</v>
      </c>
      <c r="I352" s="1">
        <v>53.483711</v>
      </c>
      <c r="J352" s="1">
        <v>-2.2374543999999998</v>
      </c>
      <c r="K352" s="5" t="s">
        <v>33</v>
      </c>
      <c r="L352" s="24">
        <v>3</v>
      </c>
      <c r="M352" s="140" t="s">
        <v>34</v>
      </c>
      <c r="N352" s="4" t="s">
        <v>41</v>
      </c>
      <c r="O352" s="23">
        <v>2.5</v>
      </c>
      <c r="P352" s="2" t="s">
        <v>36</v>
      </c>
      <c r="Q352" s="87" t="s">
        <v>36</v>
      </c>
      <c r="R352" s="2" t="s">
        <v>36</v>
      </c>
      <c r="S352" s="87" t="s">
        <v>36</v>
      </c>
      <c r="T352" s="2" t="s">
        <v>36</v>
      </c>
      <c r="U352" s="88" t="s">
        <v>36</v>
      </c>
      <c r="V352" s="89" t="s">
        <v>36</v>
      </c>
      <c r="W352" s="90" t="s">
        <v>36</v>
      </c>
      <c r="X352" s="79">
        <v>30.482701680920091</v>
      </c>
      <c r="Y352" s="90">
        <v>0.41917808219178082</v>
      </c>
      <c r="Z352" s="90" t="s">
        <v>36</v>
      </c>
      <c r="AA352" s="90" t="s">
        <v>36</v>
      </c>
    </row>
    <row r="353" spans="1:27">
      <c r="A353" s="91" t="s">
        <v>46</v>
      </c>
      <c r="B353" s="91" t="s">
        <v>790</v>
      </c>
      <c r="C353" s="4" t="s">
        <v>39</v>
      </c>
      <c r="D353" s="4" t="s">
        <v>278</v>
      </c>
      <c r="E353" s="4" t="s">
        <v>31</v>
      </c>
      <c r="F353" s="4" t="s">
        <v>32</v>
      </c>
      <c r="G353" s="5">
        <v>383736.40259999997</v>
      </c>
      <c r="H353" s="5">
        <v>399203.62839999999</v>
      </c>
      <c r="I353" s="1">
        <v>53.489283</v>
      </c>
      <c r="J353" s="1">
        <v>-2.2465885999999999</v>
      </c>
      <c r="K353" s="5" t="s">
        <v>33</v>
      </c>
      <c r="L353" s="24">
        <v>1</v>
      </c>
      <c r="M353" s="140" t="s">
        <v>34</v>
      </c>
      <c r="N353" s="4" t="s">
        <v>41</v>
      </c>
      <c r="O353" s="23">
        <v>2</v>
      </c>
      <c r="P353" s="2" t="s">
        <v>36</v>
      </c>
      <c r="Q353" s="87" t="s">
        <v>36</v>
      </c>
      <c r="R353" s="2" t="s">
        <v>36</v>
      </c>
      <c r="S353" s="87" t="s">
        <v>36</v>
      </c>
      <c r="T353" s="2" t="s">
        <v>36</v>
      </c>
      <c r="U353" s="88" t="s">
        <v>36</v>
      </c>
      <c r="V353" s="89" t="s">
        <v>36</v>
      </c>
      <c r="W353" s="90" t="s">
        <v>36</v>
      </c>
      <c r="X353" s="79">
        <v>39.114555555555555</v>
      </c>
      <c r="Y353" s="90">
        <v>0.74520547945205484</v>
      </c>
      <c r="Z353" s="90" t="s">
        <v>36</v>
      </c>
      <c r="AA353" s="90" t="s">
        <v>36</v>
      </c>
    </row>
    <row r="354" spans="1:27">
      <c r="A354" s="91" t="s">
        <v>46</v>
      </c>
      <c r="B354" s="91" t="s">
        <v>791</v>
      </c>
      <c r="C354" s="4" t="s">
        <v>39</v>
      </c>
      <c r="D354" s="4" t="s">
        <v>792</v>
      </c>
      <c r="E354" s="4" t="s">
        <v>31</v>
      </c>
      <c r="F354" s="4" t="s">
        <v>32</v>
      </c>
      <c r="G354" s="5">
        <v>383330.08600000001</v>
      </c>
      <c r="H354" s="5">
        <v>398210.2328</v>
      </c>
      <c r="I354" s="1">
        <v>53.480345</v>
      </c>
      <c r="J354" s="1">
        <v>-2.2526544999999998</v>
      </c>
      <c r="K354" s="5" t="s">
        <v>33</v>
      </c>
      <c r="L354" s="24">
        <v>3</v>
      </c>
      <c r="M354" s="140" t="s">
        <v>34</v>
      </c>
      <c r="N354" s="4" t="s">
        <v>41</v>
      </c>
      <c r="O354" s="23">
        <v>2.5</v>
      </c>
      <c r="P354" s="2" t="s">
        <v>36</v>
      </c>
      <c r="Q354" s="87" t="s">
        <v>36</v>
      </c>
      <c r="R354" s="2" t="s">
        <v>36</v>
      </c>
      <c r="S354" s="87" t="s">
        <v>36</v>
      </c>
      <c r="T354" s="2" t="s">
        <v>36</v>
      </c>
      <c r="U354" s="88" t="s">
        <v>36</v>
      </c>
      <c r="V354" s="89" t="s">
        <v>36</v>
      </c>
      <c r="W354" s="90" t="s">
        <v>36</v>
      </c>
      <c r="X354" s="79">
        <v>27.994666666666667</v>
      </c>
      <c r="Y354" s="90">
        <v>0.99726027397260286</v>
      </c>
      <c r="Z354" s="90" t="s">
        <v>36</v>
      </c>
      <c r="AA354" s="90" t="s">
        <v>36</v>
      </c>
    </row>
    <row r="355" spans="1:27">
      <c r="A355" s="91" t="s">
        <v>46</v>
      </c>
      <c r="B355" s="91" t="s">
        <v>793</v>
      </c>
      <c r="C355" s="4" t="s">
        <v>39</v>
      </c>
      <c r="D355" s="4" t="s">
        <v>794</v>
      </c>
      <c r="E355" s="4" t="s">
        <v>31</v>
      </c>
      <c r="F355" s="4" t="s">
        <v>32</v>
      </c>
      <c r="G355" s="5">
        <v>383352.61969999998</v>
      </c>
      <c r="H355" s="5">
        <v>398249.83140000002</v>
      </c>
      <c r="I355" s="1">
        <v>53.480696000000002</v>
      </c>
      <c r="J355" s="1">
        <v>-2.2523249999999999</v>
      </c>
      <c r="K355" s="5" t="s">
        <v>33</v>
      </c>
      <c r="L355" s="24">
        <v>4</v>
      </c>
      <c r="M355" s="140" t="s">
        <v>34</v>
      </c>
      <c r="N355" s="4" t="s">
        <v>41</v>
      </c>
      <c r="O355" s="23">
        <v>3</v>
      </c>
      <c r="P355" s="2" t="s">
        <v>36</v>
      </c>
      <c r="Q355" s="87" t="s">
        <v>36</v>
      </c>
      <c r="R355" s="2" t="s">
        <v>36</v>
      </c>
      <c r="S355" s="87" t="s">
        <v>36</v>
      </c>
      <c r="T355" s="2" t="s">
        <v>36</v>
      </c>
      <c r="U355" s="88" t="s">
        <v>36</v>
      </c>
      <c r="V355" s="89" t="s">
        <v>36</v>
      </c>
      <c r="W355" s="90" t="s">
        <v>36</v>
      </c>
      <c r="X355" s="79">
        <v>28.778875000000006</v>
      </c>
      <c r="Y355" s="90">
        <v>0.99726027397260286</v>
      </c>
      <c r="Z355" s="90" t="s">
        <v>36</v>
      </c>
      <c r="AA355" s="90" t="s">
        <v>36</v>
      </c>
    </row>
    <row r="356" spans="1:27">
      <c r="A356" s="91" t="s">
        <v>46</v>
      </c>
      <c r="B356" s="91" t="s">
        <v>795</v>
      </c>
      <c r="C356" s="4" t="s">
        <v>39</v>
      </c>
      <c r="D356" s="4" t="s">
        <v>794</v>
      </c>
      <c r="E356" s="4" t="s">
        <v>31</v>
      </c>
      <c r="F356" s="4" t="s">
        <v>32</v>
      </c>
      <c r="G356" s="5">
        <v>383363.00030000001</v>
      </c>
      <c r="H356" s="5">
        <v>398283.96169999999</v>
      </c>
      <c r="I356" s="1">
        <v>53.481001999999997</v>
      </c>
      <c r="J356" s="1">
        <v>-2.2521610999999999</v>
      </c>
      <c r="K356" s="5" t="s">
        <v>33</v>
      </c>
      <c r="L356" s="24">
        <v>4</v>
      </c>
      <c r="M356" s="140" t="s">
        <v>34</v>
      </c>
      <c r="N356" s="4" t="s">
        <v>41</v>
      </c>
      <c r="O356" s="23">
        <v>2</v>
      </c>
      <c r="P356" s="2" t="s">
        <v>36</v>
      </c>
      <c r="Q356" s="87" t="s">
        <v>36</v>
      </c>
      <c r="R356" s="2" t="s">
        <v>36</v>
      </c>
      <c r="S356" s="87" t="s">
        <v>36</v>
      </c>
      <c r="T356" s="2" t="s">
        <v>36</v>
      </c>
      <c r="U356" s="88" t="s">
        <v>36</v>
      </c>
      <c r="V356" s="89" t="s">
        <v>36</v>
      </c>
      <c r="W356" s="90" t="s">
        <v>36</v>
      </c>
      <c r="X356" s="79">
        <v>29.996874999999999</v>
      </c>
      <c r="Y356" s="90">
        <v>0.99726027397260286</v>
      </c>
      <c r="Z356" s="90" t="s">
        <v>36</v>
      </c>
      <c r="AA356" s="90" t="s">
        <v>36</v>
      </c>
    </row>
    <row r="357" spans="1:27">
      <c r="A357" s="91" t="s">
        <v>46</v>
      </c>
      <c r="B357" s="91" t="s">
        <v>796</v>
      </c>
      <c r="C357" s="4" t="s">
        <v>39</v>
      </c>
      <c r="D357" s="4" t="s">
        <v>426</v>
      </c>
      <c r="E357" s="4" t="s">
        <v>31</v>
      </c>
      <c r="F357" s="4" t="s">
        <v>32</v>
      </c>
      <c r="G357" s="5">
        <v>384441.21519999998</v>
      </c>
      <c r="H357" s="5">
        <v>396933.57819999999</v>
      </c>
      <c r="I357" s="1">
        <v>53.468901000000002</v>
      </c>
      <c r="J357" s="1">
        <v>-2.2358501999999998</v>
      </c>
      <c r="K357" s="5" t="s">
        <v>33</v>
      </c>
      <c r="L357" s="24">
        <v>4</v>
      </c>
      <c r="M357" s="140" t="s">
        <v>34</v>
      </c>
      <c r="N357" s="4" t="s">
        <v>41</v>
      </c>
      <c r="O357" s="23">
        <v>2.5</v>
      </c>
      <c r="P357" s="2" t="s">
        <v>36</v>
      </c>
      <c r="Q357" s="87" t="s">
        <v>36</v>
      </c>
      <c r="R357" s="2" t="s">
        <v>36</v>
      </c>
      <c r="S357" s="87" t="s">
        <v>36</v>
      </c>
      <c r="T357" s="2" t="s">
        <v>36</v>
      </c>
      <c r="U357" s="88" t="s">
        <v>36</v>
      </c>
      <c r="V357" s="89" t="s">
        <v>36</v>
      </c>
      <c r="W357" s="90" t="s">
        <v>36</v>
      </c>
      <c r="X357" s="79">
        <v>35.952750000000002</v>
      </c>
      <c r="Y357" s="90">
        <v>0.99726027397260286</v>
      </c>
      <c r="Z357" s="90" t="s">
        <v>36</v>
      </c>
      <c r="AA357" s="90" t="s">
        <v>36</v>
      </c>
    </row>
    <row r="358" spans="1:27">
      <c r="A358" s="91" t="s">
        <v>46</v>
      </c>
      <c r="B358" s="91" t="s">
        <v>797</v>
      </c>
      <c r="C358" s="4" t="s">
        <v>39</v>
      </c>
      <c r="D358" s="4" t="s">
        <v>798</v>
      </c>
      <c r="E358" s="4" t="s">
        <v>31</v>
      </c>
      <c r="F358" s="4" t="s">
        <v>32</v>
      </c>
      <c r="G358" s="5">
        <v>386592.57419999997</v>
      </c>
      <c r="H358" s="5">
        <v>395870.45250000001</v>
      </c>
      <c r="I358" s="1">
        <v>53.459406000000001</v>
      </c>
      <c r="J358" s="1">
        <v>-2.2034018</v>
      </c>
      <c r="K358" s="5" t="s">
        <v>33</v>
      </c>
      <c r="L358" s="24">
        <v>4</v>
      </c>
      <c r="M358" s="140" t="s">
        <v>34</v>
      </c>
      <c r="N358" s="4" t="s">
        <v>41</v>
      </c>
      <c r="O358" s="23">
        <v>4</v>
      </c>
      <c r="P358" s="2" t="s">
        <v>36</v>
      </c>
      <c r="Q358" s="87" t="s">
        <v>36</v>
      </c>
      <c r="R358" s="2" t="s">
        <v>36</v>
      </c>
      <c r="S358" s="87" t="s">
        <v>36</v>
      </c>
      <c r="T358" s="2" t="s">
        <v>36</v>
      </c>
      <c r="U358" s="88" t="s">
        <v>36</v>
      </c>
      <c r="V358" s="89" t="s">
        <v>36</v>
      </c>
      <c r="W358" s="90" t="s">
        <v>36</v>
      </c>
      <c r="X358" s="79">
        <v>35.943370364284789</v>
      </c>
      <c r="Y358" s="90">
        <v>0.56986301369863013</v>
      </c>
      <c r="Z358" s="90" t="s">
        <v>36</v>
      </c>
      <c r="AA358" s="90" t="s">
        <v>36</v>
      </c>
    </row>
    <row r="359" spans="1:27">
      <c r="A359" s="91" t="s">
        <v>46</v>
      </c>
      <c r="B359" s="91" t="s">
        <v>799</v>
      </c>
      <c r="C359" s="4" t="s">
        <v>39</v>
      </c>
      <c r="D359" s="4" t="s">
        <v>530</v>
      </c>
      <c r="E359" s="4" t="s">
        <v>31</v>
      </c>
      <c r="F359" s="4" t="s">
        <v>32</v>
      </c>
      <c r="G359" s="5">
        <v>387779.59292199998</v>
      </c>
      <c r="H359" s="5">
        <v>393434.62289399997</v>
      </c>
      <c r="I359" s="1">
        <v>53.437539000000001</v>
      </c>
      <c r="J359" s="1">
        <v>-2.1854293</v>
      </c>
      <c r="K359" s="5" t="s">
        <v>33</v>
      </c>
      <c r="L359" s="24">
        <v>4</v>
      </c>
      <c r="M359" s="140" t="s">
        <v>34</v>
      </c>
      <c r="N359" s="4" t="s">
        <v>41</v>
      </c>
      <c r="O359" s="23">
        <v>3</v>
      </c>
      <c r="P359" s="2" t="s">
        <v>36</v>
      </c>
      <c r="Q359" s="87" t="s">
        <v>36</v>
      </c>
      <c r="R359" s="2" t="s">
        <v>36</v>
      </c>
      <c r="S359" s="87" t="s">
        <v>36</v>
      </c>
      <c r="T359" s="2" t="s">
        <v>36</v>
      </c>
      <c r="U359" s="88" t="s">
        <v>36</v>
      </c>
      <c r="V359" s="89" t="s">
        <v>36</v>
      </c>
      <c r="W359" s="90" t="s">
        <v>36</v>
      </c>
      <c r="X359" s="79">
        <v>27.40741666666667</v>
      </c>
      <c r="Y359" s="90">
        <v>0.99726027397260286</v>
      </c>
      <c r="Z359" s="90" t="s">
        <v>36</v>
      </c>
      <c r="AA359" s="90" t="s">
        <v>36</v>
      </c>
    </row>
    <row r="360" spans="1:27">
      <c r="A360" s="91" t="s">
        <v>46</v>
      </c>
      <c r="B360" s="91" t="s">
        <v>800</v>
      </c>
      <c r="C360" s="4" t="s">
        <v>39</v>
      </c>
      <c r="D360" s="4" t="s">
        <v>530</v>
      </c>
      <c r="E360" s="4" t="s">
        <v>31</v>
      </c>
      <c r="F360" s="4" t="s">
        <v>32</v>
      </c>
      <c r="G360" s="5">
        <v>387744.43400000001</v>
      </c>
      <c r="H360" s="5">
        <v>393475.22810000001</v>
      </c>
      <c r="I360" s="1">
        <v>53.437907000000003</v>
      </c>
      <c r="J360" s="1">
        <v>-2.1859576999999999</v>
      </c>
      <c r="K360" s="5" t="s">
        <v>33</v>
      </c>
      <c r="L360" s="24">
        <v>4</v>
      </c>
      <c r="M360" s="140" t="s">
        <v>34</v>
      </c>
      <c r="N360" s="4" t="s">
        <v>41</v>
      </c>
      <c r="O360" s="23">
        <v>3</v>
      </c>
      <c r="P360" s="2" t="s">
        <v>36</v>
      </c>
      <c r="Q360" s="87" t="s">
        <v>36</v>
      </c>
      <c r="R360" s="2" t="s">
        <v>36</v>
      </c>
      <c r="S360" s="87" t="s">
        <v>36</v>
      </c>
      <c r="T360" s="2" t="s">
        <v>36</v>
      </c>
      <c r="U360" s="88" t="s">
        <v>36</v>
      </c>
      <c r="V360" s="89" t="s">
        <v>36</v>
      </c>
      <c r="W360" s="90" t="s">
        <v>36</v>
      </c>
      <c r="X360" s="79">
        <v>27.984999999999999</v>
      </c>
      <c r="Y360" s="90">
        <v>0.99726027397260286</v>
      </c>
      <c r="Z360" s="90" t="s">
        <v>36</v>
      </c>
      <c r="AA360" s="90" t="s">
        <v>36</v>
      </c>
    </row>
    <row r="361" spans="1:27">
      <c r="A361" s="91" t="s">
        <v>46</v>
      </c>
      <c r="B361" s="91" t="s">
        <v>801</v>
      </c>
      <c r="C361" s="4" t="s">
        <v>39</v>
      </c>
      <c r="D361" s="4" t="s">
        <v>530</v>
      </c>
      <c r="E361" s="4" t="s">
        <v>31</v>
      </c>
      <c r="F361" s="4" t="s">
        <v>32</v>
      </c>
      <c r="G361" s="5">
        <v>387777.63260000001</v>
      </c>
      <c r="H361" s="5">
        <v>393392.26380000002</v>
      </c>
      <c r="I361" s="1">
        <v>53.437162000000001</v>
      </c>
      <c r="J361" s="1">
        <v>-2.1854577000000002</v>
      </c>
      <c r="K361" s="5" t="s">
        <v>33</v>
      </c>
      <c r="L361" s="24">
        <v>4</v>
      </c>
      <c r="M361" s="140" t="s">
        <v>34</v>
      </c>
      <c r="N361" s="4" t="s">
        <v>41</v>
      </c>
      <c r="O361" s="23">
        <v>4</v>
      </c>
      <c r="P361" s="2" t="s">
        <v>36</v>
      </c>
      <c r="Q361" s="87" t="s">
        <v>36</v>
      </c>
      <c r="R361" s="2" t="s">
        <v>36</v>
      </c>
      <c r="S361" s="87" t="s">
        <v>36</v>
      </c>
      <c r="T361" s="2" t="s">
        <v>36</v>
      </c>
      <c r="U361" s="88" t="s">
        <v>36</v>
      </c>
      <c r="V361" s="89" t="s">
        <v>36</v>
      </c>
      <c r="W361" s="90" t="s">
        <v>36</v>
      </c>
      <c r="X361" s="79">
        <v>33.200166666666668</v>
      </c>
      <c r="Y361" s="90">
        <v>0.99726027397260286</v>
      </c>
      <c r="Z361" s="90" t="s">
        <v>36</v>
      </c>
      <c r="AA361" s="90" t="s">
        <v>36</v>
      </c>
    </row>
    <row r="362" spans="1:27">
      <c r="A362" s="91" t="s">
        <v>46</v>
      </c>
      <c r="B362" s="91" t="s">
        <v>802</v>
      </c>
      <c r="C362" s="4" t="s">
        <v>39</v>
      </c>
      <c r="D362" s="4" t="s">
        <v>803</v>
      </c>
      <c r="E362" s="4" t="s">
        <v>31</v>
      </c>
      <c r="F362" s="4" t="s">
        <v>32</v>
      </c>
      <c r="G362" s="5">
        <v>384158.67340000003</v>
      </c>
      <c r="H362" s="5">
        <v>398112.28080000001</v>
      </c>
      <c r="I362" s="1">
        <v>53.479489999999998</v>
      </c>
      <c r="J362" s="1">
        <v>-2.2401732000000001</v>
      </c>
      <c r="K362" s="5" t="s">
        <v>33</v>
      </c>
      <c r="L362" s="24">
        <v>5</v>
      </c>
      <c r="M362" s="140" t="s">
        <v>34</v>
      </c>
      <c r="N362" s="4" t="s">
        <v>41</v>
      </c>
      <c r="O362" s="23">
        <v>3</v>
      </c>
      <c r="P362" s="2" t="s">
        <v>36</v>
      </c>
      <c r="Q362" s="87" t="s">
        <v>36</v>
      </c>
      <c r="R362" s="2" t="s">
        <v>36</v>
      </c>
      <c r="S362" s="87" t="s">
        <v>36</v>
      </c>
      <c r="T362" s="2" t="s">
        <v>36</v>
      </c>
      <c r="U362" s="88" t="s">
        <v>36</v>
      </c>
      <c r="V362" s="89" t="s">
        <v>36</v>
      </c>
      <c r="W362" s="90" t="s">
        <v>36</v>
      </c>
      <c r="X362" s="79">
        <v>35.235000000000007</v>
      </c>
      <c r="Y362" s="90">
        <v>0.99726027397260286</v>
      </c>
      <c r="Z362" s="90" t="s">
        <v>36</v>
      </c>
      <c r="AA362" s="90" t="s">
        <v>36</v>
      </c>
    </row>
    <row r="363" spans="1:27">
      <c r="A363" s="91" t="s">
        <v>46</v>
      </c>
      <c r="B363" s="91" t="s">
        <v>804</v>
      </c>
      <c r="C363" s="4" t="s">
        <v>39</v>
      </c>
      <c r="D363" s="4" t="s">
        <v>803</v>
      </c>
      <c r="E363" s="4" t="s">
        <v>31</v>
      </c>
      <c r="F363" s="4" t="s">
        <v>32</v>
      </c>
      <c r="G363" s="5">
        <v>384241.66820000001</v>
      </c>
      <c r="H363" s="5">
        <v>398039.57160000002</v>
      </c>
      <c r="I363" s="1">
        <v>53.478836000000001</v>
      </c>
      <c r="J363" s="1">
        <v>-2.2389188</v>
      </c>
      <c r="K363" s="5" t="s">
        <v>33</v>
      </c>
      <c r="L363" s="24">
        <v>4</v>
      </c>
      <c r="M363" s="140" t="s">
        <v>34</v>
      </c>
      <c r="N363" s="4" t="s">
        <v>41</v>
      </c>
      <c r="O363" s="23">
        <v>2</v>
      </c>
      <c r="P363" s="2" t="s">
        <v>36</v>
      </c>
      <c r="Q363" s="87" t="s">
        <v>36</v>
      </c>
      <c r="R363" s="2" t="s">
        <v>36</v>
      </c>
      <c r="S363" s="87" t="s">
        <v>36</v>
      </c>
      <c r="T363" s="2" t="s">
        <v>36</v>
      </c>
      <c r="U363" s="88" t="s">
        <v>36</v>
      </c>
      <c r="V363" s="89" t="s">
        <v>36</v>
      </c>
      <c r="W363" s="90" t="s">
        <v>36</v>
      </c>
      <c r="X363" s="79">
        <v>35.561250000000001</v>
      </c>
      <c r="Y363" s="90">
        <v>0.99726027397260286</v>
      </c>
      <c r="Z363" s="90" t="s">
        <v>36</v>
      </c>
      <c r="AA363" s="90" t="s">
        <v>36</v>
      </c>
    </row>
    <row r="364" spans="1:27">
      <c r="A364" s="91" t="s">
        <v>46</v>
      </c>
      <c r="B364" s="91" t="s">
        <v>805</v>
      </c>
      <c r="C364" s="4" t="s">
        <v>39</v>
      </c>
      <c r="D364" s="4" t="s">
        <v>585</v>
      </c>
      <c r="E364" s="4" t="s">
        <v>31</v>
      </c>
      <c r="F364" s="4" t="s">
        <v>32</v>
      </c>
      <c r="G364" s="5">
        <v>384085.60570000001</v>
      </c>
      <c r="H364" s="5">
        <v>399158.4313</v>
      </c>
      <c r="I364" s="1">
        <v>53.488889</v>
      </c>
      <c r="J364" s="1">
        <v>-2.2413265</v>
      </c>
      <c r="K364" s="5" t="s">
        <v>33</v>
      </c>
      <c r="L364" s="24">
        <v>1.6</v>
      </c>
      <c r="M364" s="140" t="s">
        <v>34</v>
      </c>
      <c r="N364" s="4" t="s">
        <v>41</v>
      </c>
      <c r="O364" s="23">
        <v>2.4</v>
      </c>
      <c r="P364" s="2" t="s">
        <v>36</v>
      </c>
      <c r="Q364" s="87" t="s">
        <v>36</v>
      </c>
      <c r="R364" s="2" t="s">
        <v>36</v>
      </c>
      <c r="S364" s="87" t="s">
        <v>36</v>
      </c>
      <c r="T364" s="2" t="s">
        <v>36</v>
      </c>
      <c r="U364" s="88" t="s">
        <v>36</v>
      </c>
      <c r="V364" s="89" t="s">
        <v>36</v>
      </c>
      <c r="W364" s="90" t="s">
        <v>36</v>
      </c>
      <c r="X364" s="79">
        <v>44.148045541686884</v>
      </c>
      <c r="Y364" s="90">
        <v>0.49589041095890418</v>
      </c>
      <c r="Z364" s="90" t="s">
        <v>36</v>
      </c>
      <c r="AA364" s="90" t="s">
        <v>36</v>
      </c>
    </row>
    <row r="365" spans="1:27">
      <c r="A365" s="91" t="s">
        <v>46</v>
      </c>
      <c r="B365" s="91" t="s">
        <v>806</v>
      </c>
      <c r="C365" s="4" t="s">
        <v>39</v>
      </c>
      <c r="D365" s="4" t="s">
        <v>807</v>
      </c>
      <c r="E365" s="4" t="s">
        <v>31</v>
      </c>
      <c r="F365" s="4" t="s">
        <v>32</v>
      </c>
      <c r="G365" s="5">
        <v>384071.46539999999</v>
      </c>
      <c r="H365" s="5">
        <v>398285.35129999998</v>
      </c>
      <c r="I365" s="1">
        <v>53.481042000000002</v>
      </c>
      <c r="J365" s="1">
        <v>-2.2414928999999999</v>
      </c>
      <c r="K365" s="5" t="s">
        <v>33</v>
      </c>
      <c r="L365" s="24">
        <v>3</v>
      </c>
      <c r="M365" s="140" t="s">
        <v>34</v>
      </c>
      <c r="N365" s="4" t="s">
        <v>41</v>
      </c>
      <c r="O365" s="23">
        <v>2</v>
      </c>
      <c r="P365" s="2" t="s">
        <v>36</v>
      </c>
      <c r="Q365" s="87" t="s">
        <v>36</v>
      </c>
      <c r="R365" s="2" t="s">
        <v>36</v>
      </c>
      <c r="S365" s="87" t="s">
        <v>36</v>
      </c>
      <c r="T365" s="2" t="s">
        <v>36</v>
      </c>
      <c r="U365" s="88" t="s">
        <v>36</v>
      </c>
      <c r="V365" s="89" t="s">
        <v>36</v>
      </c>
      <c r="W365" s="90" t="s">
        <v>36</v>
      </c>
      <c r="X365" s="79">
        <v>33.103499999999997</v>
      </c>
      <c r="Y365" s="90">
        <v>0.99726027397260286</v>
      </c>
      <c r="Z365" s="90" t="s">
        <v>36</v>
      </c>
      <c r="AA365" s="90" t="s">
        <v>36</v>
      </c>
    </row>
    <row r="366" spans="1:27">
      <c r="A366" s="91" t="s">
        <v>46</v>
      </c>
      <c r="B366" s="91" t="s">
        <v>808</v>
      </c>
      <c r="C366" s="4" t="s">
        <v>39</v>
      </c>
      <c r="D366" s="4" t="s">
        <v>809</v>
      </c>
      <c r="E366" s="4" t="s">
        <v>31</v>
      </c>
      <c r="F366" s="4" t="s">
        <v>32</v>
      </c>
      <c r="G366" s="5">
        <v>384092.0368</v>
      </c>
      <c r="H366" s="5">
        <v>398275.89399999997</v>
      </c>
      <c r="I366" s="1">
        <v>53.480953</v>
      </c>
      <c r="J366" s="1">
        <v>-2.2411759</v>
      </c>
      <c r="K366" s="5" t="s">
        <v>33</v>
      </c>
      <c r="L366" s="24">
        <v>4</v>
      </c>
      <c r="M366" s="140" t="s">
        <v>34</v>
      </c>
      <c r="N366" s="4" t="s">
        <v>41</v>
      </c>
      <c r="O366" s="23">
        <v>4</v>
      </c>
      <c r="P366" s="2" t="s">
        <v>36</v>
      </c>
      <c r="Q366" s="87" t="s">
        <v>36</v>
      </c>
      <c r="R366" s="2" t="s">
        <v>36</v>
      </c>
      <c r="S366" s="87" t="s">
        <v>36</v>
      </c>
      <c r="T366" s="2" t="s">
        <v>36</v>
      </c>
      <c r="U366" s="88" t="s">
        <v>36</v>
      </c>
      <c r="V366" s="89" t="s">
        <v>36</v>
      </c>
      <c r="W366" s="90" t="s">
        <v>36</v>
      </c>
      <c r="X366" s="79">
        <v>31.939874999999997</v>
      </c>
      <c r="Y366" s="90">
        <v>0.99726027397260286</v>
      </c>
      <c r="Z366" s="90" t="s">
        <v>36</v>
      </c>
      <c r="AA366" s="90" t="s">
        <v>36</v>
      </c>
    </row>
    <row r="367" spans="1:27">
      <c r="A367" s="91" t="s">
        <v>46</v>
      </c>
      <c r="B367" s="91" t="s">
        <v>810</v>
      </c>
      <c r="C367" s="4" t="s">
        <v>39</v>
      </c>
      <c r="D367" s="4" t="s">
        <v>194</v>
      </c>
      <c r="E367" s="4" t="s">
        <v>31</v>
      </c>
      <c r="F367" s="4" t="s">
        <v>32</v>
      </c>
      <c r="G367" s="5">
        <v>383669.6176</v>
      </c>
      <c r="H367" s="5">
        <v>398355.42119999998</v>
      </c>
      <c r="I367" s="1">
        <v>53.481659000000001</v>
      </c>
      <c r="J367" s="1">
        <v>-2.2475540000000001</v>
      </c>
      <c r="K367" s="5" t="s">
        <v>33</v>
      </c>
      <c r="L367" s="24">
        <v>2</v>
      </c>
      <c r="M367" s="140" t="s">
        <v>34</v>
      </c>
      <c r="N367" s="4" t="s">
        <v>41</v>
      </c>
      <c r="O367" s="23">
        <v>2</v>
      </c>
      <c r="P367" s="2" t="s">
        <v>36</v>
      </c>
      <c r="Q367" s="87" t="s">
        <v>36</v>
      </c>
      <c r="R367" s="2" t="s">
        <v>36</v>
      </c>
      <c r="S367" s="87" t="s">
        <v>36</v>
      </c>
      <c r="T367" s="2" t="s">
        <v>36</v>
      </c>
      <c r="U367" s="88" t="s">
        <v>36</v>
      </c>
      <c r="V367" s="89" t="s">
        <v>36</v>
      </c>
      <c r="W367" s="90" t="s">
        <v>36</v>
      </c>
      <c r="X367" s="79">
        <v>33.363291666666669</v>
      </c>
      <c r="Y367" s="90">
        <v>0.99726027397260286</v>
      </c>
      <c r="Z367" s="90" t="s">
        <v>36</v>
      </c>
      <c r="AA367" s="90" t="s">
        <v>36</v>
      </c>
    </row>
    <row r="368" spans="1:27">
      <c r="A368" s="91" t="s">
        <v>46</v>
      </c>
      <c r="B368" s="91" t="s">
        <v>811</v>
      </c>
      <c r="C368" s="4" t="s">
        <v>39</v>
      </c>
      <c r="D368" s="4" t="s">
        <v>579</v>
      </c>
      <c r="E368" s="4" t="s">
        <v>31</v>
      </c>
      <c r="F368" s="4" t="s">
        <v>32</v>
      </c>
      <c r="G368" s="5">
        <v>383450.18359999999</v>
      </c>
      <c r="H368" s="5">
        <v>398328.88880000002</v>
      </c>
      <c r="I368" s="1">
        <v>53.481408999999999</v>
      </c>
      <c r="J368" s="1">
        <v>-2.2508526</v>
      </c>
      <c r="K368" s="5" t="s">
        <v>33</v>
      </c>
      <c r="L368" s="24">
        <v>4</v>
      </c>
      <c r="M368" s="140" t="s">
        <v>34</v>
      </c>
      <c r="N368" s="4" t="s">
        <v>41</v>
      </c>
      <c r="O368" s="23">
        <v>2</v>
      </c>
      <c r="P368" s="2" t="s">
        <v>36</v>
      </c>
      <c r="Q368" s="87" t="s">
        <v>36</v>
      </c>
      <c r="R368" s="2" t="s">
        <v>36</v>
      </c>
      <c r="S368" s="87" t="s">
        <v>36</v>
      </c>
      <c r="T368" s="2" t="s">
        <v>36</v>
      </c>
      <c r="U368" s="88" t="s">
        <v>36</v>
      </c>
      <c r="V368" s="89" t="s">
        <v>36</v>
      </c>
      <c r="W368" s="90" t="s">
        <v>36</v>
      </c>
      <c r="X368" s="79">
        <v>27.913708333333329</v>
      </c>
      <c r="Y368" s="90">
        <v>0.99726027397260286</v>
      </c>
      <c r="Z368" s="90" t="s">
        <v>36</v>
      </c>
      <c r="AA368" s="90" t="s">
        <v>36</v>
      </c>
    </row>
    <row r="369" spans="1:27">
      <c r="A369" s="91" t="s">
        <v>46</v>
      </c>
      <c r="B369" s="91" t="s">
        <v>812</v>
      </c>
      <c r="C369" s="4" t="s">
        <v>39</v>
      </c>
      <c r="D369" s="4" t="s">
        <v>579</v>
      </c>
      <c r="E369" s="4" t="s">
        <v>31</v>
      </c>
      <c r="F369" s="4" t="s">
        <v>32</v>
      </c>
      <c r="G369" s="5">
        <v>383432.7782</v>
      </c>
      <c r="H369" s="5">
        <v>398312.08360000001</v>
      </c>
      <c r="I369" s="1">
        <v>53.481265</v>
      </c>
      <c r="J369" s="1">
        <v>-2.2511228999999999</v>
      </c>
      <c r="K369" s="5" t="s">
        <v>33</v>
      </c>
      <c r="L369" s="24">
        <v>5</v>
      </c>
      <c r="M369" s="140" t="s">
        <v>34</v>
      </c>
      <c r="N369" s="4" t="s">
        <v>41</v>
      </c>
      <c r="O369" s="23">
        <v>2</v>
      </c>
      <c r="P369" s="2" t="s">
        <v>36</v>
      </c>
      <c r="Q369" s="87" t="s">
        <v>36</v>
      </c>
      <c r="R369" s="2" t="s">
        <v>36</v>
      </c>
      <c r="S369" s="87" t="s">
        <v>36</v>
      </c>
      <c r="T369" s="2" t="s">
        <v>36</v>
      </c>
      <c r="U369" s="88" t="s">
        <v>36</v>
      </c>
      <c r="V369" s="89" t="s">
        <v>36</v>
      </c>
      <c r="W369" s="90" t="s">
        <v>36</v>
      </c>
      <c r="X369" s="79">
        <v>31.327909090909088</v>
      </c>
      <c r="Y369" s="90">
        <v>0.92054794520547945</v>
      </c>
      <c r="Z369" s="90" t="s">
        <v>36</v>
      </c>
      <c r="AA369" s="90" t="s">
        <v>36</v>
      </c>
    </row>
    <row r="370" spans="1:27">
      <c r="A370" s="91" t="s">
        <v>46</v>
      </c>
      <c r="B370" s="91" t="s">
        <v>813</v>
      </c>
      <c r="C370" s="4" t="s">
        <v>39</v>
      </c>
      <c r="D370" s="4" t="s">
        <v>814</v>
      </c>
      <c r="E370" s="4" t="s">
        <v>31</v>
      </c>
      <c r="F370" s="4" t="s">
        <v>32</v>
      </c>
      <c r="G370" s="5">
        <v>383261.96529999998</v>
      </c>
      <c r="H370" s="5">
        <v>398068.22340000002</v>
      </c>
      <c r="I370" s="1">
        <v>53.479066000000003</v>
      </c>
      <c r="J370" s="1">
        <v>-2.2536865000000001</v>
      </c>
      <c r="K370" s="5" t="s">
        <v>33</v>
      </c>
      <c r="L370" s="24">
        <v>5</v>
      </c>
      <c r="M370" s="140" t="s">
        <v>34</v>
      </c>
      <c r="N370" s="4" t="s">
        <v>41</v>
      </c>
      <c r="O370" s="23">
        <v>3</v>
      </c>
      <c r="P370" s="2" t="s">
        <v>36</v>
      </c>
      <c r="Q370" s="87" t="s">
        <v>36</v>
      </c>
      <c r="R370" s="2" t="s">
        <v>36</v>
      </c>
      <c r="S370" s="87" t="s">
        <v>36</v>
      </c>
      <c r="T370" s="2" t="s">
        <v>36</v>
      </c>
      <c r="U370" s="88" t="s">
        <v>36</v>
      </c>
      <c r="V370" s="89" t="s">
        <v>36</v>
      </c>
      <c r="W370" s="90" t="s">
        <v>36</v>
      </c>
      <c r="X370" s="79">
        <v>34.156199999999998</v>
      </c>
      <c r="Y370" s="90">
        <v>0.81643835616438354</v>
      </c>
      <c r="Z370" s="90" t="s">
        <v>36</v>
      </c>
      <c r="AA370" s="90" t="s">
        <v>36</v>
      </c>
    </row>
    <row r="371" spans="1:27">
      <c r="A371" s="91" t="s">
        <v>46</v>
      </c>
      <c r="B371" s="91" t="s">
        <v>815</v>
      </c>
      <c r="C371" s="4" t="s">
        <v>39</v>
      </c>
      <c r="D371" s="4" t="s">
        <v>816</v>
      </c>
      <c r="E371" s="4" t="s">
        <v>31</v>
      </c>
      <c r="F371" s="4" t="s">
        <v>32</v>
      </c>
      <c r="G371" s="5">
        <v>383372.8394</v>
      </c>
      <c r="H371" s="5">
        <v>397722.6188</v>
      </c>
      <c r="I371" s="1">
        <v>53.475960000000001</v>
      </c>
      <c r="J371" s="1">
        <v>-2.2519955999999999</v>
      </c>
      <c r="K371" s="5" t="s">
        <v>33</v>
      </c>
      <c r="L371" s="24">
        <v>5</v>
      </c>
      <c r="M371" s="140" t="s">
        <v>34</v>
      </c>
      <c r="N371" s="4" t="s">
        <v>41</v>
      </c>
      <c r="O371" s="23">
        <v>2.5</v>
      </c>
      <c r="P371" s="2" t="s">
        <v>36</v>
      </c>
      <c r="Q371" s="87" t="s">
        <v>36</v>
      </c>
      <c r="R371" s="2" t="s">
        <v>36</v>
      </c>
      <c r="S371" s="87" t="s">
        <v>36</v>
      </c>
      <c r="T371" s="2" t="s">
        <v>36</v>
      </c>
      <c r="U371" s="88" t="s">
        <v>36</v>
      </c>
      <c r="V371" s="89" t="s">
        <v>36</v>
      </c>
      <c r="W371" s="90" t="s">
        <v>36</v>
      </c>
      <c r="X371" s="79">
        <v>31.968545454545453</v>
      </c>
      <c r="Y371" s="90">
        <v>0.9123287671232877</v>
      </c>
      <c r="Z371" s="90" t="s">
        <v>36</v>
      </c>
      <c r="AA371" s="90" t="s">
        <v>36</v>
      </c>
    </row>
    <row r="372" spans="1:27">
      <c r="A372" s="91" t="s">
        <v>46</v>
      </c>
      <c r="B372" s="91" t="s">
        <v>817</v>
      </c>
      <c r="C372" s="4" t="s">
        <v>39</v>
      </c>
      <c r="D372" s="4" t="s">
        <v>816</v>
      </c>
      <c r="E372" s="4" t="s">
        <v>31</v>
      </c>
      <c r="F372" s="4" t="s">
        <v>32</v>
      </c>
      <c r="G372" s="5">
        <v>383306.8504</v>
      </c>
      <c r="H372" s="5">
        <v>397753.61489999999</v>
      </c>
      <c r="I372" s="1">
        <v>53.476236</v>
      </c>
      <c r="J372" s="1">
        <v>-2.2529916000000001</v>
      </c>
      <c r="K372" s="5" t="s">
        <v>33</v>
      </c>
      <c r="L372" s="24">
        <v>5</v>
      </c>
      <c r="M372" s="140" t="s">
        <v>34</v>
      </c>
      <c r="N372" s="4" t="s">
        <v>41</v>
      </c>
      <c r="O372" s="23">
        <v>2.5</v>
      </c>
      <c r="P372" s="2" t="s">
        <v>36</v>
      </c>
      <c r="Q372" s="87" t="s">
        <v>36</v>
      </c>
      <c r="R372" s="2" t="s">
        <v>36</v>
      </c>
      <c r="S372" s="87" t="s">
        <v>36</v>
      </c>
      <c r="T372" s="2" t="s">
        <v>36</v>
      </c>
      <c r="U372" s="88" t="s">
        <v>36</v>
      </c>
      <c r="V372" s="89" t="s">
        <v>36</v>
      </c>
      <c r="W372" s="90" t="s">
        <v>36</v>
      </c>
      <c r="X372" s="79">
        <v>30.57566666666666</v>
      </c>
      <c r="Y372" s="90">
        <v>0.99726027397260286</v>
      </c>
      <c r="Z372" s="90" t="s">
        <v>36</v>
      </c>
      <c r="AA372" s="90" t="s">
        <v>36</v>
      </c>
    </row>
    <row r="373" spans="1:27">
      <c r="A373" s="91" t="s">
        <v>46</v>
      </c>
      <c r="B373" s="91" t="s">
        <v>818</v>
      </c>
      <c r="C373" s="4" t="s">
        <v>39</v>
      </c>
      <c r="D373" s="4" t="s">
        <v>819</v>
      </c>
      <c r="E373" s="4" t="s">
        <v>31</v>
      </c>
      <c r="F373" s="4" t="s">
        <v>32</v>
      </c>
      <c r="G373" s="5">
        <v>383603.00781099999</v>
      </c>
      <c r="H373" s="5">
        <v>397441.51403399999</v>
      </c>
      <c r="I373" s="1">
        <v>53.473441000000001</v>
      </c>
      <c r="J373" s="1">
        <v>-2.2485005</v>
      </c>
      <c r="K373" s="5" t="s">
        <v>33</v>
      </c>
      <c r="L373" s="24">
        <v>3</v>
      </c>
      <c r="M373" s="140" t="s">
        <v>34</v>
      </c>
      <c r="N373" s="4" t="s">
        <v>41</v>
      </c>
      <c r="O373" s="23">
        <v>2</v>
      </c>
      <c r="P373" s="2" t="s">
        <v>36</v>
      </c>
      <c r="Q373" s="87" t="s">
        <v>36</v>
      </c>
      <c r="R373" s="2" t="s">
        <v>36</v>
      </c>
      <c r="S373" s="87" t="s">
        <v>36</v>
      </c>
      <c r="T373" s="2" t="s">
        <v>36</v>
      </c>
      <c r="U373" s="88" t="s">
        <v>36</v>
      </c>
      <c r="V373" s="89" t="s">
        <v>36</v>
      </c>
      <c r="W373" s="90" t="s">
        <v>36</v>
      </c>
      <c r="X373" s="79">
        <v>33.513125000000002</v>
      </c>
      <c r="Y373" s="90">
        <v>0.99726027397260286</v>
      </c>
      <c r="Z373" s="90" t="s">
        <v>36</v>
      </c>
      <c r="AA373" s="90" t="s">
        <v>36</v>
      </c>
    </row>
    <row r="374" spans="1:27">
      <c r="A374" s="91" t="s">
        <v>46</v>
      </c>
      <c r="B374" s="91" t="s">
        <v>820</v>
      </c>
      <c r="C374" s="4" t="s">
        <v>39</v>
      </c>
      <c r="D374" s="4" t="s">
        <v>819</v>
      </c>
      <c r="E374" s="4" t="s">
        <v>31</v>
      </c>
      <c r="F374" s="4" t="s">
        <v>32</v>
      </c>
      <c r="G374" s="5">
        <v>383626.50420000002</v>
      </c>
      <c r="H374" s="5">
        <v>397471.65419999999</v>
      </c>
      <c r="I374" s="1">
        <v>53.473711999999999</v>
      </c>
      <c r="J374" s="1">
        <v>-2.2481555000000002</v>
      </c>
      <c r="K374" s="5" t="s">
        <v>33</v>
      </c>
      <c r="L374" s="24">
        <v>4</v>
      </c>
      <c r="M374" s="140" t="s">
        <v>34</v>
      </c>
      <c r="N374" s="4" t="s">
        <v>41</v>
      </c>
      <c r="O374" s="23">
        <v>2</v>
      </c>
      <c r="P374" s="2" t="s">
        <v>36</v>
      </c>
      <c r="Q374" s="87" t="s">
        <v>36</v>
      </c>
      <c r="R374" s="2" t="s">
        <v>36</v>
      </c>
      <c r="S374" s="87" t="s">
        <v>36</v>
      </c>
      <c r="T374" s="2" t="s">
        <v>36</v>
      </c>
      <c r="U374" s="88" t="s">
        <v>36</v>
      </c>
      <c r="V374" s="89" t="s">
        <v>36</v>
      </c>
      <c r="W374" s="90" t="s">
        <v>36</v>
      </c>
      <c r="X374" s="79">
        <v>35.695045454545451</v>
      </c>
      <c r="Y374" s="90">
        <v>0.92054794520547945</v>
      </c>
      <c r="Z374" s="90" t="s">
        <v>36</v>
      </c>
      <c r="AA374" s="90" t="s">
        <v>36</v>
      </c>
    </row>
    <row r="375" spans="1:27">
      <c r="A375" s="91" t="s">
        <v>46</v>
      </c>
      <c r="B375" s="91" t="s">
        <v>821</v>
      </c>
      <c r="C375" s="4" t="s">
        <v>39</v>
      </c>
      <c r="D375" s="4" t="s">
        <v>641</v>
      </c>
      <c r="E375" s="4" t="s">
        <v>31</v>
      </c>
      <c r="F375" s="4" t="s">
        <v>32</v>
      </c>
      <c r="G375" s="5">
        <v>384060.38692700001</v>
      </c>
      <c r="H375" s="5">
        <v>398769.66656899999</v>
      </c>
      <c r="I375" s="1">
        <v>53.485391999999997</v>
      </c>
      <c r="J375" s="1">
        <v>-2.2416833999999999</v>
      </c>
      <c r="K375" s="5" t="s">
        <v>33</v>
      </c>
      <c r="L375" s="24">
        <v>4.5</v>
      </c>
      <c r="M375" s="140" t="s">
        <v>34</v>
      </c>
      <c r="N375" s="4" t="s">
        <v>41</v>
      </c>
      <c r="O375" s="23">
        <v>2.6</v>
      </c>
      <c r="P375" s="2" t="s">
        <v>36</v>
      </c>
      <c r="Q375" s="87" t="s">
        <v>36</v>
      </c>
      <c r="R375" s="2" t="s">
        <v>36</v>
      </c>
      <c r="S375" s="87" t="s">
        <v>36</v>
      </c>
      <c r="T375" s="2" t="s">
        <v>36</v>
      </c>
      <c r="U375" s="88" t="s">
        <v>36</v>
      </c>
      <c r="V375" s="89" t="s">
        <v>36</v>
      </c>
      <c r="W375" s="90" t="s">
        <v>36</v>
      </c>
      <c r="X375" s="79">
        <v>44.698666666666675</v>
      </c>
      <c r="Y375" s="90">
        <v>0.75890410958904109</v>
      </c>
      <c r="Z375" s="90" t="s">
        <v>36</v>
      </c>
      <c r="AA375" s="90" t="s">
        <v>36</v>
      </c>
    </row>
    <row r="376" spans="1:27">
      <c r="A376" s="91" t="s">
        <v>46</v>
      </c>
      <c r="B376" s="91" t="s">
        <v>822</v>
      </c>
      <c r="C376" s="4" t="s">
        <v>39</v>
      </c>
      <c r="D376" s="4" t="s">
        <v>424</v>
      </c>
      <c r="E376" s="4" t="s">
        <v>31</v>
      </c>
      <c r="F376" s="4" t="s">
        <v>32</v>
      </c>
      <c r="G376" s="5">
        <v>384863.32010000001</v>
      </c>
      <c r="H376" s="5">
        <v>397396.86599999998</v>
      </c>
      <c r="I376" s="1">
        <v>53.473075000000001</v>
      </c>
      <c r="J376" s="1">
        <v>-2.2295156</v>
      </c>
      <c r="K376" s="5" t="s">
        <v>33</v>
      </c>
      <c r="L376" s="24">
        <v>4</v>
      </c>
      <c r="M376" s="140" t="s">
        <v>34</v>
      </c>
      <c r="N376" s="4" t="s">
        <v>41</v>
      </c>
      <c r="O376" s="23">
        <v>3</v>
      </c>
      <c r="P376" s="2" t="s">
        <v>36</v>
      </c>
      <c r="Q376" s="87" t="s">
        <v>36</v>
      </c>
      <c r="R376" s="2" t="s">
        <v>36</v>
      </c>
      <c r="S376" s="87" t="s">
        <v>36</v>
      </c>
      <c r="T376" s="2" t="s">
        <v>36</v>
      </c>
      <c r="U376" s="88" t="s">
        <v>36</v>
      </c>
      <c r="V376" s="89" t="s">
        <v>36</v>
      </c>
      <c r="W376" s="90" t="s">
        <v>36</v>
      </c>
      <c r="X376" s="79">
        <v>34.558772727272725</v>
      </c>
      <c r="Y376" s="90">
        <v>0.92054794520547945</v>
      </c>
      <c r="Z376" s="90" t="s">
        <v>36</v>
      </c>
      <c r="AA376" s="90" t="s">
        <v>36</v>
      </c>
    </row>
    <row r="377" spans="1:27">
      <c r="A377" s="91" t="s">
        <v>46</v>
      </c>
      <c r="B377" s="91" t="s">
        <v>823</v>
      </c>
      <c r="C377" s="4" t="s">
        <v>39</v>
      </c>
      <c r="D377" s="4" t="s">
        <v>424</v>
      </c>
      <c r="E377" s="4" t="s">
        <v>31</v>
      </c>
      <c r="F377" s="4" t="s">
        <v>32</v>
      </c>
      <c r="G377" s="5">
        <v>384994.73910000001</v>
      </c>
      <c r="H377" s="5">
        <v>397259.245</v>
      </c>
      <c r="I377" s="1">
        <v>53.471846999999997</v>
      </c>
      <c r="J377" s="1">
        <v>-2.2275355000000001</v>
      </c>
      <c r="K377" s="5" t="s">
        <v>33</v>
      </c>
      <c r="L377" s="24">
        <v>4.4000000000000004</v>
      </c>
      <c r="M377" s="140" t="s">
        <v>34</v>
      </c>
      <c r="N377" s="4" t="s">
        <v>41</v>
      </c>
      <c r="O377" s="23">
        <v>2.6</v>
      </c>
      <c r="P377" s="2" t="s">
        <v>36</v>
      </c>
      <c r="Q377" s="87" t="s">
        <v>36</v>
      </c>
      <c r="R377" s="2" t="s">
        <v>36</v>
      </c>
      <c r="S377" s="87" t="s">
        <v>36</v>
      </c>
      <c r="T377" s="2" t="s">
        <v>36</v>
      </c>
      <c r="U377" s="88" t="s">
        <v>36</v>
      </c>
      <c r="V377" s="89" t="s">
        <v>36</v>
      </c>
      <c r="W377" s="90" t="s">
        <v>36</v>
      </c>
      <c r="X377" s="79">
        <v>33.672624999999989</v>
      </c>
      <c r="Y377" s="90">
        <v>0.99726027397260286</v>
      </c>
      <c r="Z377" s="90" t="s">
        <v>36</v>
      </c>
      <c r="AA377" s="90" t="s">
        <v>36</v>
      </c>
    </row>
    <row r="378" spans="1:27">
      <c r="A378" s="91" t="s">
        <v>46</v>
      </c>
      <c r="B378" s="91" t="s">
        <v>824</v>
      </c>
      <c r="C378" s="4" t="s">
        <v>39</v>
      </c>
      <c r="D378" s="4" t="s">
        <v>424</v>
      </c>
      <c r="E378" s="4" t="s">
        <v>31</v>
      </c>
      <c r="F378" s="4" t="s">
        <v>32</v>
      </c>
      <c r="G378" s="5">
        <v>385275.23609999998</v>
      </c>
      <c r="H378" s="5">
        <v>397129.842</v>
      </c>
      <c r="I378" s="1">
        <v>53.470686999999998</v>
      </c>
      <c r="J378" s="1">
        <v>-2.2232961000000002</v>
      </c>
      <c r="K378" s="5" t="s">
        <v>33</v>
      </c>
      <c r="L378" s="24">
        <v>3</v>
      </c>
      <c r="M378" s="140" t="s">
        <v>34</v>
      </c>
      <c r="N378" s="4" t="s">
        <v>41</v>
      </c>
      <c r="O378" s="23">
        <v>3</v>
      </c>
      <c r="P378" s="2" t="s">
        <v>36</v>
      </c>
      <c r="Q378" s="87" t="s">
        <v>36</v>
      </c>
      <c r="R378" s="2" t="s">
        <v>36</v>
      </c>
      <c r="S378" s="87" t="s">
        <v>36</v>
      </c>
      <c r="T378" s="2" t="s">
        <v>36</v>
      </c>
      <c r="U378" s="88" t="s">
        <v>36</v>
      </c>
      <c r="V378" s="89" t="s">
        <v>36</v>
      </c>
      <c r="W378" s="90" t="s">
        <v>36</v>
      </c>
      <c r="X378" s="79">
        <v>34.943791666666655</v>
      </c>
      <c r="Y378" s="90">
        <v>0.99726027397260286</v>
      </c>
      <c r="Z378" s="90" t="s">
        <v>36</v>
      </c>
      <c r="AA378" s="90" t="s">
        <v>36</v>
      </c>
    </row>
    <row r="379" spans="1:27">
      <c r="A379" s="91" t="s">
        <v>46</v>
      </c>
      <c r="B379" s="91" t="s">
        <v>825</v>
      </c>
      <c r="C379" s="4" t="s">
        <v>39</v>
      </c>
      <c r="D379" s="4" t="s">
        <v>826</v>
      </c>
      <c r="E379" s="4" t="s">
        <v>31</v>
      </c>
      <c r="F379" s="4" t="s">
        <v>32</v>
      </c>
      <c r="G379" s="5">
        <v>382885.7844</v>
      </c>
      <c r="H379" s="5">
        <v>397214.69770000002</v>
      </c>
      <c r="I379" s="1">
        <v>53.471378000000001</v>
      </c>
      <c r="J379" s="1">
        <v>-2.2593051000000002</v>
      </c>
      <c r="K379" s="5" t="s">
        <v>33</v>
      </c>
      <c r="L379" s="24">
        <v>5</v>
      </c>
      <c r="M379" s="140" t="s">
        <v>34</v>
      </c>
      <c r="N379" s="4" t="s">
        <v>41</v>
      </c>
      <c r="O379" s="23">
        <v>4</v>
      </c>
      <c r="P379" s="2" t="s">
        <v>36</v>
      </c>
      <c r="Q379" s="87" t="s">
        <v>36</v>
      </c>
      <c r="R379" s="2" t="s">
        <v>36</v>
      </c>
      <c r="S379" s="87" t="s">
        <v>36</v>
      </c>
      <c r="T379" s="2" t="s">
        <v>36</v>
      </c>
      <c r="U379" s="88" t="s">
        <v>36</v>
      </c>
      <c r="V379" s="89" t="s">
        <v>36</v>
      </c>
      <c r="W379" s="90" t="s">
        <v>36</v>
      </c>
      <c r="X379" s="79">
        <v>26.577291666666671</v>
      </c>
      <c r="Y379" s="90">
        <v>0.99726027397260286</v>
      </c>
      <c r="Z379" s="90" t="s">
        <v>36</v>
      </c>
      <c r="AA379" s="90" t="s">
        <v>36</v>
      </c>
    </row>
    <row r="380" spans="1:27">
      <c r="A380" s="91" t="s">
        <v>46</v>
      </c>
      <c r="B380" s="91" t="s">
        <v>827</v>
      </c>
      <c r="C380" s="4" t="s">
        <v>39</v>
      </c>
      <c r="D380" s="4" t="s">
        <v>828</v>
      </c>
      <c r="E380" s="4" t="s">
        <v>31</v>
      </c>
      <c r="F380" s="4" t="s">
        <v>32</v>
      </c>
      <c r="G380" s="5">
        <v>383734.10849999997</v>
      </c>
      <c r="H380" s="5">
        <v>398218.0368</v>
      </c>
      <c r="I380" s="1">
        <v>53.480429999999998</v>
      </c>
      <c r="J380" s="1">
        <v>-2.2465674</v>
      </c>
      <c r="K380" s="5" t="s">
        <v>33</v>
      </c>
      <c r="L380" s="24">
        <v>2.7</v>
      </c>
      <c r="M380" s="140" t="s">
        <v>34</v>
      </c>
      <c r="N380" s="4" t="s">
        <v>41</v>
      </c>
      <c r="O380" s="23">
        <v>2</v>
      </c>
      <c r="P380" s="2" t="s">
        <v>36</v>
      </c>
      <c r="Q380" s="87" t="s">
        <v>36</v>
      </c>
      <c r="R380" s="2" t="s">
        <v>36</v>
      </c>
      <c r="S380" s="87" t="s">
        <v>36</v>
      </c>
      <c r="T380" s="2" t="s">
        <v>36</v>
      </c>
      <c r="U380" s="88" t="s">
        <v>36</v>
      </c>
      <c r="V380" s="89" t="s">
        <v>36</v>
      </c>
      <c r="W380" s="90" t="s">
        <v>36</v>
      </c>
      <c r="X380" s="79">
        <v>46.541029016982911</v>
      </c>
      <c r="Y380" s="90">
        <v>0.65753424657534243</v>
      </c>
      <c r="Z380" s="90" t="s">
        <v>36</v>
      </c>
      <c r="AA380" s="90" t="s">
        <v>36</v>
      </c>
    </row>
    <row r="381" spans="1:27">
      <c r="A381" s="91" t="s">
        <v>46</v>
      </c>
      <c r="B381" s="91" t="s">
        <v>829</v>
      </c>
      <c r="C381" s="4" t="s">
        <v>39</v>
      </c>
      <c r="D381" s="4" t="s">
        <v>830</v>
      </c>
      <c r="E381" s="4" t="s">
        <v>31</v>
      </c>
      <c r="F381" s="4" t="s">
        <v>32</v>
      </c>
      <c r="G381" s="5">
        <v>384010.68849999999</v>
      </c>
      <c r="H381" s="5">
        <v>398253.51400000002</v>
      </c>
      <c r="I381" s="1">
        <v>53.480753</v>
      </c>
      <c r="J381" s="1">
        <v>-2.2424103999999998</v>
      </c>
      <c r="K381" s="5" t="s">
        <v>33</v>
      </c>
      <c r="L381" s="24">
        <v>4</v>
      </c>
      <c r="M381" s="140" t="s">
        <v>34</v>
      </c>
      <c r="N381" s="4" t="s">
        <v>41</v>
      </c>
      <c r="O381" s="23">
        <v>3</v>
      </c>
      <c r="P381" s="2" t="s">
        <v>36</v>
      </c>
      <c r="Q381" s="87" t="s">
        <v>36</v>
      </c>
      <c r="R381" s="2" t="s">
        <v>36</v>
      </c>
      <c r="S381" s="87" t="s">
        <v>36</v>
      </c>
      <c r="T381" s="2" t="s">
        <v>36</v>
      </c>
      <c r="U381" s="88" t="s">
        <v>36</v>
      </c>
      <c r="V381" s="89" t="s">
        <v>36</v>
      </c>
      <c r="W381" s="90" t="s">
        <v>36</v>
      </c>
      <c r="X381" s="79">
        <v>32.112666666666676</v>
      </c>
      <c r="Y381" s="90">
        <v>0.99726027397260286</v>
      </c>
      <c r="Z381" s="90" t="s">
        <v>36</v>
      </c>
      <c r="AA381" s="90" t="s">
        <v>36</v>
      </c>
    </row>
    <row r="382" spans="1:27">
      <c r="A382" s="91" t="s">
        <v>46</v>
      </c>
      <c r="B382" s="91" t="s">
        <v>831</v>
      </c>
      <c r="C382" s="4" t="s">
        <v>39</v>
      </c>
      <c r="D382" s="4" t="s">
        <v>830</v>
      </c>
      <c r="E382" s="4" t="s">
        <v>31</v>
      </c>
      <c r="F382" s="4" t="s">
        <v>32</v>
      </c>
      <c r="G382" s="5">
        <v>383919.22019999998</v>
      </c>
      <c r="H382" s="5">
        <v>398282.46590000001</v>
      </c>
      <c r="I382" s="1">
        <v>53.481009999999998</v>
      </c>
      <c r="J382" s="1">
        <v>-2.2437830999999999</v>
      </c>
      <c r="K382" s="5" t="s">
        <v>33</v>
      </c>
      <c r="L382" s="24">
        <v>4</v>
      </c>
      <c r="M382" s="140" t="s">
        <v>34</v>
      </c>
      <c r="N382" s="4" t="s">
        <v>41</v>
      </c>
      <c r="O382" s="23">
        <v>2.5</v>
      </c>
      <c r="P382" s="2" t="s">
        <v>36</v>
      </c>
      <c r="Q382" s="87" t="s">
        <v>36</v>
      </c>
      <c r="R382" s="2" t="s">
        <v>36</v>
      </c>
      <c r="S382" s="87" t="s">
        <v>36</v>
      </c>
      <c r="T382" s="2" t="s">
        <v>36</v>
      </c>
      <c r="U382" s="88" t="s">
        <v>36</v>
      </c>
      <c r="V382" s="89" t="s">
        <v>36</v>
      </c>
      <c r="W382" s="90" t="s">
        <v>36</v>
      </c>
      <c r="X382" s="79">
        <v>33.010458333333332</v>
      </c>
      <c r="Y382" s="90">
        <v>0.99726027397260286</v>
      </c>
      <c r="Z382" s="90" t="s">
        <v>36</v>
      </c>
      <c r="AA382" s="90" t="s">
        <v>36</v>
      </c>
    </row>
    <row r="383" spans="1:27">
      <c r="A383" s="91" t="s">
        <v>46</v>
      </c>
      <c r="B383" s="91" t="s">
        <v>832</v>
      </c>
      <c r="C383" s="4" t="s">
        <v>39</v>
      </c>
      <c r="D383" s="4" t="s">
        <v>830</v>
      </c>
      <c r="E383" s="4" t="s">
        <v>31</v>
      </c>
      <c r="F383" s="4" t="s">
        <v>32</v>
      </c>
      <c r="G383" s="5">
        <v>383997.63021799998</v>
      </c>
      <c r="H383" s="5">
        <v>398267.97290699999</v>
      </c>
      <c r="I383" s="1">
        <v>53.480877999999997</v>
      </c>
      <c r="J383" s="1">
        <v>-2.242607</v>
      </c>
      <c r="K383" s="5" t="s">
        <v>33</v>
      </c>
      <c r="L383" s="24">
        <v>2</v>
      </c>
      <c r="M383" s="140" t="s">
        <v>34</v>
      </c>
      <c r="N383" s="4" t="s">
        <v>41</v>
      </c>
      <c r="O383" s="23">
        <v>2</v>
      </c>
      <c r="P383" s="2" t="s">
        <v>36</v>
      </c>
      <c r="Q383" s="87" t="s">
        <v>36</v>
      </c>
      <c r="R383" s="2" t="s">
        <v>36</v>
      </c>
      <c r="S383" s="87" t="s">
        <v>36</v>
      </c>
      <c r="T383" s="2" t="s">
        <v>36</v>
      </c>
      <c r="U383" s="88" t="s">
        <v>36</v>
      </c>
      <c r="V383" s="89" t="s">
        <v>36</v>
      </c>
      <c r="W383" s="90" t="s">
        <v>36</v>
      </c>
      <c r="X383" s="79">
        <v>34.014363636363633</v>
      </c>
      <c r="Y383" s="90">
        <v>0.92054794520547945</v>
      </c>
      <c r="Z383" s="90" t="s">
        <v>36</v>
      </c>
      <c r="AA383" s="90" t="s">
        <v>36</v>
      </c>
    </row>
    <row r="384" spans="1:27">
      <c r="A384" s="91" t="s">
        <v>46</v>
      </c>
      <c r="B384" s="91" t="s">
        <v>833</v>
      </c>
      <c r="C384" s="4" t="s">
        <v>39</v>
      </c>
      <c r="D384" s="4" t="s">
        <v>453</v>
      </c>
      <c r="E384" s="4" t="s">
        <v>31</v>
      </c>
      <c r="F384" s="4" t="s">
        <v>32</v>
      </c>
      <c r="G384" s="5">
        <v>383738.47655469098</v>
      </c>
      <c r="H384" s="5">
        <v>398229.76197165402</v>
      </c>
      <c r="I384" s="1">
        <v>53.480528999999997</v>
      </c>
      <c r="J384" s="1">
        <v>-2.2465077</v>
      </c>
      <c r="K384" s="5" t="s">
        <v>33</v>
      </c>
      <c r="L384" s="24">
        <v>2.5</v>
      </c>
      <c r="M384" s="140" t="s">
        <v>34</v>
      </c>
      <c r="N384" s="4" t="s">
        <v>41</v>
      </c>
      <c r="O384" s="23">
        <v>2.5</v>
      </c>
      <c r="P384" s="2" t="s">
        <v>36</v>
      </c>
      <c r="Q384" s="87" t="s">
        <v>36</v>
      </c>
      <c r="R384" s="2" t="s">
        <v>36</v>
      </c>
      <c r="S384" s="87" t="s">
        <v>36</v>
      </c>
      <c r="T384" s="2" t="s">
        <v>36</v>
      </c>
      <c r="U384" s="88" t="s">
        <v>36</v>
      </c>
      <c r="V384" s="89" t="s">
        <v>36</v>
      </c>
      <c r="W384" s="90" t="s">
        <v>36</v>
      </c>
      <c r="X384" s="79">
        <v>37.430468092935847</v>
      </c>
      <c r="Y384" s="90">
        <v>0.32602739726027397</v>
      </c>
      <c r="Z384" s="90" t="s">
        <v>36</v>
      </c>
      <c r="AA384" s="90" t="s">
        <v>36</v>
      </c>
    </row>
    <row r="385" spans="1:27">
      <c r="A385" s="91" t="s">
        <v>173</v>
      </c>
      <c r="B385" s="91" t="s">
        <v>834</v>
      </c>
      <c r="C385" s="4" t="s">
        <v>835</v>
      </c>
      <c r="D385" s="4" t="s">
        <v>836</v>
      </c>
      <c r="E385" s="4" t="s">
        <v>31</v>
      </c>
      <c r="F385" s="4" t="s">
        <v>32</v>
      </c>
      <c r="G385" s="5">
        <v>392920</v>
      </c>
      <c r="H385" s="5">
        <v>404700</v>
      </c>
      <c r="I385" s="1">
        <v>53.538898000000003</v>
      </c>
      <c r="J385" s="1">
        <v>-2.1083002</v>
      </c>
      <c r="K385" s="5" t="s">
        <v>33</v>
      </c>
      <c r="L385" s="24" t="s">
        <v>602</v>
      </c>
      <c r="M385" s="140" t="s">
        <v>34</v>
      </c>
      <c r="N385" s="4" t="s">
        <v>41</v>
      </c>
      <c r="O385" s="23" t="s">
        <v>110</v>
      </c>
      <c r="P385" s="2" t="s">
        <v>36</v>
      </c>
      <c r="Q385" s="87" t="s">
        <v>36</v>
      </c>
      <c r="R385" s="2">
        <v>37.1</v>
      </c>
      <c r="S385" s="87">
        <v>1</v>
      </c>
      <c r="T385" s="2">
        <v>28.7</v>
      </c>
      <c r="U385" s="88">
        <v>0.83</v>
      </c>
      <c r="V385" s="89">
        <v>30.6</v>
      </c>
      <c r="W385" s="90">
        <v>0.76986301369863019</v>
      </c>
      <c r="X385" s="79">
        <v>31.715454545454545</v>
      </c>
      <c r="Y385" s="90">
        <v>0.92054794520547945</v>
      </c>
      <c r="Z385" s="90" t="s">
        <v>36</v>
      </c>
      <c r="AA385" s="90" t="s">
        <v>36</v>
      </c>
    </row>
    <row r="386" spans="1:27">
      <c r="A386" s="91" t="s">
        <v>173</v>
      </c>
      <c r="B386" s="91" t="s">
        <v>837</v>
      </c>
      <c r="C386" s="4" t="s">
        <v>838</v>
      </c>
      <c r="D386" s="4" t="s">
        <v>839</v>
      </c>
      <c r="E386" s="4" t="s">
        <v>31</v>
      </c>
      <c r="F386" s="4" t="s">
        <v>32</v>
      </c>
      <c r="G386" s="5">
        <v>393345</v>
      </c>
      <c r="H386" s="5">
        <v>405029</v>
      </c>
      <c r="I386" s="1">
        <v>53.541860999999997</v>
      </c>
      <c r="J386" s="1">
        <v>-2.1018945000000002</v>
      </c>
      <c r="K386" s="5" t="s">
        <v>33</v>
      </c>
      <c r="L386" s="24" t="s">
        <v>66</v>
      </c>
      <c r="M386" s="140" t="s">
        <v>34</v>
      </c>
      <c r="N386" s="4" t="s">
        <v>41</v>
      </c>
      <c r="O386" s="23" t="s">
        <v>110</v>
      </c>
      <c r="P386" s="2" t="s">
        <v>36</v>
      </c>
      <c r="Q386" s="87" t="s">
        <v>36</v>
      </c>
      <c r="R386" s="2">
        <v>53.9</v>
      </c>
      <c r="S386" s="87">
        <v>1</v>
      </c>
      <c r="T386" s="2">
        <v>38.5</v>
      </c>
      <c r="U386" s="88">
        <v>1</v>
      </c>
      <c r="V386" s="89">
        <v>44.7</v>
      </c>
      <c r="W386" s="90">
        <v>0.68219178082191778</v>
      </c>
      <c r="X386" s="79">
        <v>42.930800307749841</v>
      </c>
      <c r="Y386" s="90">
        <v>0.41917808219178082</v>
      </c>
      <c r="Z386" s="90" t="s">
        <v>36</v>
      </c>
      <c r="AA386" s="90" t="s">
        <v>36</v>
      </c>
    </row>
    <row r="387" spans="1:27">
      <c r="A387" s="91" t="s">
        <v>173</v>
      </c>
      <c r="B387" s="91" t="s">
        <v>840</v>
      </c>
      <c r="C387" s="4" t="s">
        <v>841</v>
      </c>
      <c r="D387" s="4" t="s">
        <v>842</v>
      </c>
      <c r="E387" s="4" t="s">
        <v>31</v>
      </c>
      <c r="F387" s="4" t="s">
        <v>32</v>
      </c>
      <c r="G387" s="5">
        <v>393518</v>
      </c>
      <c r="H387" s="5">
        <v>405239</v>
      </c>
      <c r="I387" s="1">
        <v>53.543750000000003</v>
      </c>
      <c r="J387" s="1">
        <v>-2.0992883999999998</v>
      </c>
      <c r="K387" s="5" t="s">
        <v>33</v>
      </c>
      <c r="L387" s="24" t="s">
        <v>843</v>
      </c>
      <c r="M387" s="140" t="s">
        <v>34</v>
      </c>
      <c r="N387" s="4" t="s">
        <v>41</v>
      </c>
      <c r="O387" s="23" t="s">
        <v>110</v>
      </c>
      <c r="P387" s="2" t="s">
        <v>36</v>
      </c>
      <c r="Q387" s="87" t="s">
        <v>36</v>
      </c>
      <c r="R387" s="2" t="s">
        <v>36</v>
      </c>
      <c r="S387" s="87" t="s">
        <v>36</v>
      </c>
      <c r="T387" s="2">
        <v>29</v>
      </c>
      <c r="U387" s="88">
        <v>1</v>
      </c>
      <c r="V387" s="89">
        <v>29</v>
      </c>
      <c r="W387" s="90">
        <v>0.52602739726027392</v>
      </c>
      <c r="X387" s="90" t="s">
        <v>36</v>
      </c>
      <c r="Y387" s="90">
        <v>0.24931506849315072</v>
      </c>
      <c r="Z387" s="90" t="s">
        <v>36</v>
      </c>
      <c r="AA387" s="90" t="s">
        <v>36</v>
      </c>
    </row>
    <row r="388" spans="1:27">
      <c r="A388" s="91" t="s">
        <v>173</v>
      </c>
      <c r="B388" s="91" t="s">
        <v>844</v>
      </c>
      <c r="C388" s="4" t="s">
        <v>845</v>
      </c>
      <c r="D388" s="4" t="s">
        <v>846</v>
      </c>
      <c r="E388" s="4" t="s">
        <v>31</v>
      </c>
      <c r="F388" s="4" t="s">
        <v>32</v>
      </c>
      <c r="G388" s="5">
        <v>393036</v>
      </c>
      <c r="H388" s="5">
        <v>404835</v>
      </c>
      <c r="I388" s="1">
        <v>53.540112999999998</v>
      </c>
      <c r="J388" s="1">
        <v>-2.1065529000000001</v>
      </c>
      <c r="K388" s="5" t="s">
        <v>33</v>
      </c>
      <c r="L388" s="24" t="s">
        <v>267</v>
      </c>
      <c r="M388" s="140" t="s">
        <v>34</v>
      </c>
      <c r="N388" s="4" t="s">
        <v>41</v>
      </c>
      <c r="O388" s="23" t="s">
        <v>110</v>
      </c>
      <c r="P388" s="2" t="s">
        <v>36</v>
      </c>
      <c r="Q388" s="87" t="s">
        <v>36</v>
      </c>
      <c r="R388" s="2" t="s">
        <v>36</v>
      </c>
      <c r="S388" s="87" t="s">
        <v>36</v>
      </c>
      <c r="T388" s="2">
        <v>36.5</v>
      </c>
      <c r="U388" s="88">
        <v>0.42</v>
      </c>
      <c r="V388" s="89">
        <v>32.5</v>
      </c>
      <c r="W388" s="90">
        <v>0.51232876712328768</v>
      </c>
      <c r="X388" s="79">
        <v>32.807700000000004</v>
      </c>
      <c r="Y388" s="90">
        <v>0.83013698630136989</v>
      </c>
      <c r="Z388" s="90" t="s">
        <v>36</v>
      </c>
      <c r="AA388" s="90" t="s">
        <v>36</v>
      </c>
    </row>
    <row r="389" spans="1:27">
      <c r="A389" s="91" t="s">
        <v>173</v>
      </c>
      <c r="B389" s="91" t="s">
        <v>847</v>
      </c>
      <c r="C389" s="4" t="s">
        <v>39</v>
      </c>
      <c r="D389" s="4" t="s">
        <v>848</v>
      </c>
      <c r="E389" s="4" t="s">
        <v>31</v>
      </c>
      <c r="F389" s="4" t="s">
        <v>32</v>
      </c>
      <c r="G389" s="5">
        <v>389367.97</v>
      </c>
      <c r="H389" s="5">
        <v>403281.12300000002</v>
      </c>
      <c r="I389" s="1">
        <v>53.526083</v>
      </c>
      <c r="J389" s="1">
        <v>-2.1618623000000001</v>
      </c>
      <c r="K389" s="5" t="s">
        <v>33</v>
      </c>
      <c r="L389" s="24">
        <v>2.7</v>
      </c>
      <c r="M389" s="140" t="s">
        <v>34</v>
      </c>
      <c r="N389" s="4" t="s">
        <v>41</v>
      </c>
      <c r="O389" s="23">
        <v>2.2999999999999998</v>
      </c>
      <c r="P389" s="2" t="s">
        <v>36</v>
      </c>
      <c r="Q389" s="87" t="s">
        <v>36</v>
      </c>
      <c r="R389" s="2" t="s">
        <v>36</v>
      </c>
      <c r="S389" s="87" t="s">
        <v>36</v>
      </c>
      <c r="T389" s="2" t="s">
        <v>36</v>
      </c>
      <c r="U389" s="88" t="s">
        <v>36</v>
      </c>
      <c r="V389" s="89" t="s">
        <v>36</v>
      </c>
      <c r="W389" s="90" t="s">
        <v>36</v>
      </c>
      <c r="X389" s="79">
        <v>27.704666666666668</v>
      </c>
      <c r="Y389" s="90">
        <v>0.99726027397260286</v>
      </c>
      <c r="Z389" s="90" t="s">
        <v>36</v>
      </c>
      <c r="AA389" s="90" t="s">
        <v>36</v>
      </c>
    </row>
    <row r="390" spans="1:27">
      <c r="A390" s="91" t="s">
        <v>173</v>
      </c>
      <c r="B390" s="91" t="s">
        <v>849</v>
      </c>
      <c r="C390" s="4" t="s">
        <v>39</v>
      </c>
      <c r="D390" s="4" t="s">
        <v>850</v>
      </c>
      <c r="E390" s="4" t="s">
        <v>31</v>
      </c>
      <c r="F390" s="4" t="s">
        <v>32</v>
      </c>
      <c r="G390" s="5">
        <v>389248.76169999997</v>
      </c>
      <c r="H390" s="5">
        <v>401320.97070000001</v>
      </c>
      <c r="I390" s="1">
        <v>53.508454</v>
      </c>
      <c r="J390" s="1">
        <v>-2.1635892999999999</v>
      </c>
      <c r="K390" s="5" t="s">
        <v>33</v>
      </c>
      <c r="L390" s="24">
        <v>1.9</v>
      </c>
      <c r="M390" s="140" t="s">
        <v>34</v>
      </c>
      <c r="N390" s="4" t="s">
        <v>41</v>
      </c>
      <c r="O390" s="23">
        <v>2.35</v>
      </c>
      <c r="P390" s="2" t="s">
        <v>36</v>
      </c>
      <c r="Q390" s="87" t="s">
        <v>36</v>
      </c>
      <c r="R390" s="2" t="s">
        <v>36</v>
      </c>
      <c r="S390" s="87" t="s">
        <v>36</v>
      </c>
      <c r="T390" s="2" t="s">
        <v>36</v>
      </c>
      <c r="U390" s="88" t="s">
        <v>36</v>
      </c>
      <c r="V390" s="89" t="s">
        <v>36</v>
      </c>
      <c r="W390" s="90" t="s">
        <v>36</v>
      </c>
      <c r="X390" s="79">
        <v>31.747090909090911</v>
      </c>
      <c r="Y390" s="90">
        <v>0.9068493150684932</v>
      </c>
      <c r="Z390" s="90" t="s">
        <v>36</v>
      </c>
      <c r="AA390" s="90" t="s">
        <v>36</v>
      </c>
    </row>
    <row r="391" spans="1:27">
      <c r="A391" s="91" t="s">
        <v>173</v>
      </c>
      <c r="B391" s="91" t="s">
        <v>851</v>
      </c>
      <c r="C391" s="4" t="s">
        <v>39</v>
      </c>
      <c r="D391" s="4" t="s">
        <v>852</v>
      </c>
      <c r="E391" s="4" t="s">
        <v>31</v>
      </c>
      <c r="F391" s="4" t="s">
        <v>32</v>
      </c>
      <c r="G391" s="5">
        <v>390653.05833500001</v>
      </c>
      <c r="H391" s="5">
        <v>402736.09738799999</v>
      </c>
      <c r="I391" s="1">
        <v>53.521208999999999</v>
      </c>
      <c r="J391" s="1">
        <v>-2.1424474</v>
      </c>
      <c r="K391" s="5" t="s">
        <v>33</v>
      </c>
      <c r="L391" s="24">
        <v>2.2999999999999998</v>
      </c>
      <c r="M391" s="140" t="s">
        <v>34</v>
      </c>
      <c r="N391" s="4" t="s">
        <v>41</v>
      </c>
      <c r="O391" s="23">
        <v>2.2999999999999998</v>
      </c>
      <c r="P391" s="2" t="s">
        <v>36</v>
      </c>
      <c r="Q391" s="87" t="s">
        <v>36</v>
      </c>
      <c r="R391" s="2" t="s">
        <v>36</v>
      </c>
      <c r="S391" s="87" t="s">
        <v>36</v>
      </c>
      <c r="T391" s="2" t="s">
        <v>36</v>
      </c>
      <c r="U391" s="88" t="s">
        <v>36</v>
      </c>
      <c r="V391" s="89" t="s">
        <v>36</v>
      </c>
      <c r="W391" s="90" t="s">
        <v>36</v>
      </c>
      <c r="X391" s="79">
        <v>34.017000000000003</v>
      </c>
      <c r="Y391" s="90">
        <v>0.84383561643835625</v>
      </c>
      <c r="Z391" s="90" t="s">
        <v>36</v>
      </c>
      <c r="AA391" s="90" t="s">
        <v>36</v>
      </c>
    </row>
    <row r="392" spans="1:27">
      <c r="A392" s="91" t="s">
        <v>173</v>
      </c>
      <c r="B392" s="91" t="s">
        <v>853</v>
      </c>
      <c r="C392" s="4" t="s">
        <v>39</v>
      </c>
      <c r="D392" s="4" t="s">
        <v>848</v>
      </c>
      <c r="E392" s="4" t="s">
        <v>31</v>
      </c>
      <c r="F392" s="4" t="s">
        <v>32</v>
      </c>
      <c r="G392" s="5">
        <v>389407.63280000002</v>
      </c>
      <c r="H392" s="5">
        <v>403275.65700000001</v>
      </c>
      <c r="I392" s="1">
        <v>53.526029999999999</v>
      </c>
      <c r="J392" s="1">
        <v>-2.1612586999999999</v>
      </c>
      <c r="K392" s="5" t="s">
        <v>33</v>
      </c>
      <c r="L392" s="24">
        <v>1.6</v>
      </c>
      <c r="M392" s="140" t="s">
        <v>34</v>
      </c>
      <c r="N392" s="4" t="s">
        <v>41</v>
      </c>
      <c r="O392" s="23">
        <v>2.35</v>
      </c>
      <c r="P392" s="2" t="s">
        <v>36</v>
      </c>
      <c r="Q392" s="87" t="s">
        <v>36</v>
      </c>
      <c r="R392" s="2" t="s">
        <v>36</v>
      </c>
      <c r="S392" s="87" t="s">
        <v>36</v>
      </c>
      <c r="T392" s="2" t="s">
        <v>36</v>
      </c>
      <c r="U392" s="88" t="s">
        <v>36</v>
      </c>
      <c r="V392" s="89" t="s">
        <v>36</v>
      </c>
      <c r="W392" s="90" t="s">
        <v>36</v>
      </c>
      <c r="X392" s="79">
        <v>27.997083333333336</v>
      </c>
      <c r="Y392" s="90">
        <v>0.99726027397260286</v>
      </c>
      <c r="Z392" s="90" t="s">
        <v>36</v>
      </c>
      <c r="AA392" s="90" t="s">
        <v>36</v>
      </c>
    </row>
    <row r="393" spans="1:27">
      <c r="A393" s="91" t="s">
        <v>173</v>
      </c>
      <c r="B393" s="91" t="s">
        <v>854</v>
      </c>
      <c r="C393" s="4" t="s">
        <v>39</v>
      </c>
      <c r="D393" s="4" t="s">
        <v>298</v>
      </c>
      <c r="E393" s="4" t="s">
        <v>31</v>
      </c>
      <c r="F393" s="4" t="s">
        <v>32</v>
      </c>
      <c r="G393" s="5">
        <v>393078.77669999999</v>
      </c>
      <c r="H393" s="5">
        <v>404840.51079999999</v>
      </c>
      <c r="I393" s="1">
        <v>53.540157999999998</v>
      </c>
      <c r="J393" s="1">
        <v>-2.1059193</v>
      </c>
      <c r="K393" s="5" t="s">
        <v>33</v>
      </c>
      <c r="L393" s="24">
        <v>2.6</v>
      </c>
      <c r="M393" s="140" t="s">
        <v>34</v>
      </c>
      <c r="N393" s="4" t="s">
        <v>41</v>
      </c>
      <c r="O393" s="23">
        <v>2.4</v>
      </c>
      <c r="P393" s="2" t="s">
        <v>36</v>
      </c>
      <c r="Q393" s="87" t="s">
        <v>36</v>
      </c>
      <c r="R393" s="2" t="s">
        <v>36</v>
      </c>
      <c r="S393" s="87" t="s">
        <v>36</v>
      </c>
      <c r="T393" s="2" t="s">
        <v>36</v>
      </c>
      <c r="U393" s="88" t="s">
        <v>36</v>
      </c>
      <c r="V393" s="89" t="s">
        <v>36</v>
      </c>
      <c r="W393" s="90" t="s">
        <v>36</v>
      </c>
      <c r="X393" s="79">
        <v>40.276205368843058</v>
      </c>
      <c r="Y393" s="90">
        <v>0.57260273972602738</v>
      </c>
      <c r="Z393" s="90" t="s">
        <v>36</v>
      </c>
      <c r="AA393" s="90" t="s">
        <v>36</v>
      </c>
    </row>
    <row r="394" spans="1:27">
      <c r="A394" s="91" t="s">
        <v>173</v>
      </c>
      <c r="B394" s="91" t="s">
        <v>855</v>
      </c>
      <c r="C394" s="4" t="s">
        <v>39</v>
      </c>
      <c r="D394" s="4" t="s">
        <v>298</v>
      </c>
      <c r="E394" s="4" t="s">
        <v>31</v>
      </c>
      <c r="F394" s="4" t="s">
        <v>32</v>
      </c>
      <c r="G394" s="5">
        <v>393161.91950000002</v>
      </c>
      <c r="H394" s="5">
        <v>404895.75180000003</v>
      </c>
      <c r="I394" s="1">
        <v>53.540654000000004</v>
      </c>
      <c r="J394" s="1">
        <v>-2.1046681</v>
      </c>
      <c r="K394" s="5" t="s">
        <v>33</v>
      </c>
      <c r="L394" s="24">
        <v>2.6</v>
      </c>
      <c r="M394" s="140" t="s">
        <v>34</v>
      </c>
      <c r="N394" s="4" t="s">
        <v>41</v>
      </c>
      <c r="O394" s="23">
        <v>2.6</v>
      </c>
      <c r="P394" s="2" t="s">
        <v>36</v>
      </c>
      <c r="Q394" s="87" t="s">
        <v>36</v>
      </c>
      <c r="R394" s="2" t="s">
        <v>36</v>
      </c>
      <c r="S394" s="87" t="s">
        <v>36</v>
      </c>
      <c r="T394" s="2" t="s">
        <v>36</v>
      </c>
      <c r="U394" s="88" t="s">
        <v>36</v>
      </c>
      <c r="V394" s="89" t="s">
        <v>36</v>
      </c>
      <c r="W394" s="90" t="s">
        <v>36</v>
      </c>
      <c r="X394" s="79">
        <v>44.004822497448977</v>
      </c>
      <c r="Y394" s="90">
        <v>0.57260273972602738</v>
      </c>
      <c r="Z394" s="90" t="s">
        <v>36</v>
      </c>
      <c r="AA394" s="90" t="s">
        <v>36</v>
      </c>
    </row>
    <row r="395" spans="1:27">
      <c r="A395" s="91" t="s">
        <v>173</v>
      </c>
      <c r="B395" s="91" t="s">
        <v>856</v>
      </c>
      <c r="C395" s="4" t="s">
        <v>39</v>
      </c>
      <c r="D395" s="4" t="s">
        <v>298</v>
      </c>
      <c r="E395" s="4" t="s">
        <v>31</v>
      </c>
      <c r="F395" s="4" t="s">
        <v>32</v>
      </c>
      <c r="G395" s="5">
        <v>393549.47840000002</v>
      </c>
      <c r="H395" s="5">
        <v>405219.50510000001</v>
      </c>
      <c r="I395" s="1">
        <v>53.543571</v>
      </c>
      <c r="J395" s="1">
        <v>-2.0988202</v>
      </c>
      <c r="K395" s="5" t="s">
        <v>33</v>
      </c>
      <c r="L395" s="24">
        <v>2.6</v>
      </c>
      <c r="M395" s="140" t="s">
        <v>34</v>
      </c>
      <c r="N395" s="4" t="s">
        <v>41</v>
      </c>
      <c r="O395" s="23">
        <v>2.4300000000000002</v>
      </c>
      <c r="P395" s="2" t="s">
        <v>36</v>
      </c>
      <c r="Q395" s="87" t="s">
        <v>36</v>
      </c>
      <c r="R395" s="2" t="s">
        <v>36</v>
      </c>
      <c r="S395" s="87" t="s">
        <v>36</v>
      </c>
      <c r="T395" s="2" t="s">
        <v>36</v>
      </c>
      <c r="U395" s="88" t="s">
        <v>36</v>
      </c>
      <c r="V395" s="89" t="s">
        <v>36</v>
      </c>
      <c r="W395" s="90" t="s">
        <v>36</v>
      </c>
      <c r="X395" s="79">
        <v>32.537999999999997</v>
      </c>
      <c r="Y395" s="90">
        <v>0.99726027397260286</v>
      </c>
      <c r="Z395" s="90" t="s">
        <v>36</v>
      </c>
      <c r="AA395" s="90" t="s">
        <v>36</v>
      </c>
    </row>
    <row r="396" spans="1:27">
      <c r="A396" s="91" t="s">
        <v>114</v>
      </c>
      <c r="B396" s="91" t="s">
        <v>857</v>
      </c>
      <c r="C396" s="4" t="s">
        <v>858</v>
      </c>
      <c r="D396" s="4" t="s">
        <v>859</v>
      </c>
      <c r="E396" s="4" t="s">
        <v>31</v>
      </c>
      <c r="F396" s="4" t="s">
        <v>32</v>
      </c>
      <c r="G396" s="5">
        <v>388739</v>
      </c>
      <c r="H396" s="5">
        <v>411799</v>
      </c>
      <c r="I396" s="1">
        <v>53.602632</v>
      </c>
      <c r="J396" s="1">
        <v>-2.1716454000000001</v>
      </c>
      <c r="K396" s="5" t="s">
        <v>33</v>
      </c>
      <c r="L396" s="24" t="s">
        <v>118</v>
      </c>
      <c r="M396" s="140" t="s">
        <v>34</v>
      </c>
      <c r="N396" s="4" t="s">
        <v>41</v>
      </c>
      <c r="O396" s="23">
        <v>2</v>
      </c>
      <c r="P396" s="2" t="s">
        <v>36</v>
      </c>
      <c r="Q396" s="87" t="s">
        <v>36</v>
      </c>
      <c r="R396" s="2" t="s">
        <v>36</v>
      </c>
      <c r="S396" s="87" t="s">
        <v>36</v>
      </c>
      <c r="T396" s="2">
        <v>34.299999999999997</v>
      </c>
      <c r="U396" s="88">
        <v>0.75</v>
      </c>
      <c r="V396" s="89">
        <v>36.4</v>
      </c>
      <c r="W396" s="90">
        <v>0.60821917808219184</v>
      </c>
      <c r="X396" s="79">
        <v>38.790714849243955</v>
      </c>
      <c r="Y396" s="90">
        <v>0.41095890410958902</v>
      </c>
      <c r="Z396" s="90" t="s">
        <v>36</v>
      </c>
      <c r="AA396" s="90" t="s">
        <v>36</v>
      </c>
    </row>
    <row r="397" spans="1:27">
      <c r="A397" s="91" t="s">
        <v>114</v>
      </c>
      <c r="B397" s="91" t="s">
        <v>860</v>
      </c>
      <c r="C397" s="4" t="s">
        <v>861</v>
      </c>
      <c r="D397" s="4" t="s">
        <v>859</v>
      </c>
      <c r="E397" s="4" t="s">
        <v>31</v>
      </c>
      <c r="F397" s="4" t="s">
        <v>32</v>
      </c>
      <c r="G397" s="5">
        <v>388857</v>
      </c>
      <c r="H397" s="5">
        <v>411769</v>
      </c>
      <c r="I397" s="1">
        <v>53.602364000000001</v>
      </c>
      <c r="J397" s="1">
        <v>-2.1698610999999999</v>
      </c>
      <c r="K397" s="5" t="s">
        <v>33</v>
      </c>
      <c r="L397" s="24" t="s">
        <v>862</v>
      </c>
      <c r="M397" s="140" t="s">
        <v>34</v>
      </c>
      <c r="N397" s="4" t="s">
        <v>41</v>
      </c>
      <c r="O397" s="23">
        <v>2</v>
      </c>
      <c r="P397" s="2" t="s">
        <v>36</v>
      </c>
      <c r="Q397" s="87" t="s">
        <v>36</v>
      </c>
      <c r="R397" s="2" t="s">
        <v>36</v>
      </c>
      <c r="S397" s="87" t="s">
        <v>36</v>
      </c>
      <c r="T397" s="2">
        <v>31.3</v>
      </c>
      <c r="U397" s="88">
        <v>0.67</v>
      </c>
      <c r="V397" s="89" t="s">
        <v>36</v>
      </c>
      <c r="W397" s="90">
        <v>0.23835616438356161</v>
      </c>
      <c r="X397" s="79">
        <v>36.420631232412767</v>
      </c>
      <c r="Y397" s="90">
        <v>0.50136986301369868</v>
      </c>
      <c r="Z397" s="90" t="s">
        <v>36</v>
      </c>
      <c r="AA397" s="90" t="s">
        <v>36</v>
      </c>
    </row>
    <row r="398" spans="1:27">
      <c r="A398" s="91" t="s">
        <v>114</v>
      </c>
      <c r="B398" s="91" t="s">
        <v>863</v>
      </c>
      <c r="C398" s="4" t="s">
        <v>864</v>
      </c>
      <c r="D398" s="4" t="s">
        <v>117</v>
      </c>
      <c r="E398" s="4" t="s">
        <v>31</v>
      </c>
      <c r="F398" s="4" t="s">
        <v>32</v>
      </c>
      <c r="G398" s="5">
        <v>389454</v>
      </c>
      <c r="H398" s="5">
        <v>413521</v>
      </c>
      <c r="I398" s="1">
        <v>53.618124000000002</v>
      </c>
      <c r="J398" s="1">
        <v>-2.1608995000000002</v>
      </c>
      <c r="K398" s="5" t="s">
        <v>33</v>
      </c>
      <c r="L398" s="24">
        <v>2.4</v>
      </c>
      <c r="M398" s="140" t="s">
        <v>34</v>
      </c>
      <c r="N398" s="4" t="s">
        <v>41</v>
      </c>
      <c r="O398" s="23">
        <v>2</v>
      </c>
      <c r="P398" s="2" t="s">
        <v>36</v>
      </c>
      <c r="Q398" s="87" t="s">
        <v>36</v>
      </c>
      <c r="R398" s="2" t="s">
        <v>36</v>
      </c>
      <c r="S398" s="87" t="s">
        <v>36</v>
      </c>
      <c r="T398" s="2">
        <v>28.9</v>
      </c>
      <c r="U398" s="88">
        <v>0.83</v>
      </c>
      <c r="V398" s="89">
        <v>31.7</v>
      </c>
      <c r="W398" s="90">
        <v>0.76986301369863019</v>
      </c>
      <c r="X398" s="79">
        <v>32.964300000000001</v>
      </c>
      <c r="Y398" s="90">
        <v>0.81369863013698629</v>
      </c>
      <c r="Z398" s="90" t="s">
        <v>36</v>
      </c>
      <c r="AA398" s="90" t="s">
        <v>36</v>
      </c>
    </row>
    <row r="399" spans="1:27">
      <c r="A399" s="91" t="s">
        <v>114</v>
      </c>
      <c r="B399" s="91" t="s">
        <v>865</v>
      </c>
      <c r="C399" s="4" t="s">
        <v>866</v>
      </c>
      <c r="D399" s="4" t="s">
        <v>188</v>
      </c>
      <c r="E399" s="4" t="s">
        <v>31</v>
      </c>
      <c r="F399" s="4" t="s">
        <v>32</v>
      </c>
      <c r="G399" s="5">
        <v>389433</v>
      </c>
      <c r="H399" s="5">
        <v>413623</v>
      </c>
      <c r="I399" s="1">
        <v>53.619041000000003</v>
      </c>
      <c r="J399" s="1">
        <v>-2.1612205000000002</v>
      </c>
      <c r="K399" s="5" t="s">
        <v>33</v>
      </c>
      <c r="L399" s="24" t="s">
        <v>267</v>
      </c>
      <c r="M399" s="140" t="s">
        <v>34</v>
      </c>
      <c r="N399" s="4" t="s">
        <v>41</v>
      </c>
      <c r="O399" s="23">
        <v>2</v>
      </c>
      <c r="P399" s="2" t="s">
        <v>36</v>
      </c>
      <c r="Q399" s="87" t="s">
        <v>36</v>
      </c>
      <c r="R399" s="2" t="s">
        <v>36</v>
      </c>
      <c r="S399" s="87" t="s">
        <v>36</v>
      </c>
      <c r="T399" s="2">
        <v>30.5</v>
      </c>
      <c r="U399" s="88">
        <v>0.67</v>
      </c>
      <c r="V399" s="89">
        <v>35.1</v>
      </c>
      <c r="W399" s="90">
        <v>0.852054794520548</v>
      </c>
      <c r="X399" s="79">
        <v>33.106136363636367</v>
      </c>
      <c r="Y399" s="90">
        <v>0.9068493150684932</v>
      </c>
      <c r="Z399" s="90" t="s">
        <v>36</v>
      </c>
      <c r="AA399" s="90" t="s">
        <v>36</v>
      </c>
    </row>
    <row r="400" spans="1:27">
      <c r="A400" s="91" t="s">
        <v>114</v>
      </c>
      <c r="B400" s="91" t="s">
        <v>867</v>
      </c>
      <c r="C400" s="4" t="s">
        <v>868</v>
      </c>
      <c r="D400" s="4" t="s">
        <v>869</v>
      </c>
      <c r="E400" s="4" t="s">
        <v>31</v>
      </c>
      <c r="F400" s="4" t="s">
        <v>32</v>
      </c>
      <c r="G400" s="5">
        <v>389845</v>
      </c>
      <c r="H400" s="5">
        <v>413921</v>
      </c>
      <c r="I400" s="1">
        <v>53.621727</v>
      </c>
      <c r="J400" s="1">
        <v>-2.1550018999999998</v>
      </c>
      <c r="K400" s="5" t="s">
        <v>33</v>
      </c>
      <c r="L400" s="24" t="s">
        <v>870</v>
      </c>
      <c r="M400" s="140" t="s">
        <v>34</v>
      </c>
      <c r="N400" s="4" t="s">
        <v>41</v>
      </c>
      <c r="O400" s="23">
        <v>2</v>
      </c>
      <c r="P400" s="2" t="s">
        <v>36</v>
      </c>
      <c r="Q400" s="87" t="s">
        <v>36</v>
      </c>
      <c r="R400" s="2">
        <v>38.5</v>
      </c>
      <c r="S400" s="87">
        <v>0.86</v>
      </c>
      <c r="T400" s="2">
        <v>21.9</v>
      </c>
      <c r="U400" s="88">
        <v>0.92</v>
      </c>
      <c r="V400" s="89">
        <v>27.4</v>
      </c>
      <c r="W400" s="90">
        <v>0.77260273972602744</v>
      </c>
      <c r="X400" s="79">
        <v>29.744333333333334</v>
      </c>
      <c r="Y400" s="90">
        <v>0.74520547945205484</v>
      </c>
      <c r="Z400" s="90" t="s">
        <v>36</v>
      </c>
      <c r="AA400" s="90" t="s">
        <v>36</v>
      </c>
    </row>
    <row r="401" spans="1:27">
      <c r="A401" s="91" t="s">
        <v>114</v>
      </c>
      <c r="B401" s="91" t="s">
        <v>871</v>
      </c>
      <c r="C401" s="4" t="s">
        <v>872</v>
      </c>
      <c r="D401" s="4" t="s">
        <v>260</v>
      </c>
      <c r="E401" s="4" t="s">
        <v>31</v>
      </c>
      <c r="F401" s="4" t="s">
        <v>32</v>
      </c>
      <c r="G401" s="5">
        <v>388496</v>
      </c>
      <c r="H401" s="5">
        <v>411790</v>
      </c>
      <c r="I401" s="1">
        <v>53.602544999999999</v>
      </c>
      <c r="J401" s="1">
        <v>-2.1753171</v>
      </c>
      <c r="K401" s="5" t="s">
        <v>33</v>
      </c>
      <c r="L401" s="24" t="s">
        <v>873</v>
      </c>
      <c r="M401" s="140" t="s">
        <v>34</v>
      </c>
      <c r="N401" s="4" t="s">
        <v>41</v>
      </c>
      <c r="O401" s="23">
        <v>2</v>
      </c>
      <c r="P401" s="2" t="s">
        <v>36</v>
      </c>
      <c r="Q401" s="87" t="s">
        <v>36</v>
      </c>
      <c r="R401" s="2" t="s">
        <v>36</v>
      </c>
      <c r="S401" s="87" t="s">
        <v>36</v>
      </c>
      <c r="T401" s="2">
        <v>29</v>
      </c>
      <c r="U401" s="88">
        <v>1</v>
      </c>
      <c r="V401" s="89">
        <v>32.299999999999997</v>
      </c>
      <c r="W401" s="90">
        <v>0.852054794520548</v>
      </c>
      <c r="X401" s="79">
        <v>31.494000000000003</v>
      </c>
      <c r="Y401" s="90">
        <v>0.81643835616438354</v>
      </c>
      <c r="Z401" s="90" t="s">
        <v>36</v>
      </c>
      <c r="AA401" s="90" t="s">
        <v>36</v>
      </c>
    </row>
    <row r="402" spans="1:27">
      <c r="A402" s="91" t="s">
        <v>114</v>
      </c>
      <c r="B402" s="91" t="s">
        <v>874</v>
      </c>
      <c r="C402" s="4" t="s">
        <v>39</v>
      </c>
      <c r="D402" s="4" t="s">
        <v>875</v>
      </c>
      <c r="E402" s="4" t="s">
        <v>31</v>
      </c>
      <c r="F402" s="4" t="s">
        <v>32</v>
      </c>
      <c r="G402" s="5">
        <v>389412.03879999998</v>
      </c>
      <c r="H402" s="5">
        <v>413603.09659999999</v>
      </c>
      <c r="I402" s="1">
        <v>53.618859999999998</v>
      </c>
      <c r="J402" s="1">
        <v>-2.1615373</v>
      </c>
      <c r="K402" s="5" t="s">
        <v>33</v>
      </c>
      <c r="L402" s="24">
        <v>2</v>
      </c>
      <c r="M402" s="140" t="s">
        <v>34</v>
      </c>
      <c r="N402" s="4" t="s">
        <v>41</v>
      </c>
      <c r="O402" s="23">
        <v>2.2999999999999998</v>
      </c>
      <c r="P402" s="2" t="s">
        <v>36</v>
      </c>
      <c r="Q402" s="87" t="s">
        <v>36</v>
      </c>
      <c r="R402" s="2" t="s">
        <v>36</v>
      </c>
      <c r="S402" s="87" t="s">
        <v>36</v>
      </c>
      <c r="T402" s="2" t="s">
        <v>36</v>
      </c>
      <c r="U402" s="88" t="s">
        <v>36</v>
      </c>
      <c r="V402" s="89" t="s">
        <v>36</v>
      </c>
      <c r="W402" s="90" t="s">
        <v>36</v>
      </c>
      <c r="X402" s="79">
        <v>27.494900000000001</v>
      </c>
      <c r="Y402" s="90">
        <v>0.83013698630136989</v>
      </c>
      <c r="Z402" s="90" t="s">
        <v>36</v>
      </c>
      <c r="AA402" s="90" t="s">
        <v>36</v>
      </c>
    </row>
    <row r="403" spans="1:27">
      <c r="A403" s="91" t="s">
        <v>114</v>
      </c>
      <c r="B403" s="91" t="s">
        <v>876</v>
      </c>
      <c r="C403" s="4" t="s">
        <v>39</v>
      </c>
      <c r="D403" s="4" t="s">
        <v>877</v>
      </c>
      <c r="E403" s="4" t="s">
        <v>31</v>
      </c>
      <c r="F403" s="4" t="s">
        <v>32</v>
      </c>
      <c r="G403" s="5">
        <v>388722.9743</v>
      </c>
      <c r="H403" s="5">
        <v>411940.48249999998</v>
      </c>
      <c r="I403" s="1">
        <v>53.603898999999998</v>
      </c>
      <c r="J403" s="1">
        <v>-2.1719073999999998</v>
      </c>
      <c r="K403" s="5" t="s">
        <v>33</v>
      </c>
      <c r="L403" s="24">
        <v>2</v>
      </c>
      <c r="M403" s="140" t="s">
        <v>34</v>
      </c>
      <c r="N403" s="4" t="s">
        <v>41</v>
      </c>
      <c r="O403" s="23">
        <v>2.2999999999999998</v>
      </c>
      <c r="P403" s="2" t="s">
        <v>36</v>
      </c>
      <c r="Q403" s="87" t="s">
        <v>36</v>
      </c>
      <c r="R403" s="2" t="s">
        <v>36</v>
      </c>
      <c r="S403" s="87" t="s">
        <v>36</v>
      </c>
      <c r="T403" s="2" t="s">
        <v>36</v>
      </c>
      <c r="U403" s="88" t="s">
        <v>36</v>
      </c>
      <c r="V403" s="89" t="s">
        <v>36</v>
      </c>
      <c r="W403" s="90" t="s">
        <v>36</v>
      </c>
      <c r="X403" s="79">
        <v>32.62895454545454</v>
      </c>
      <c r="Y403" s="90">
        <v>0.9068493150684932</v>
      </c>
      <c r="Z403" s="90" t="s">
        <v>36</v>
      </c>
      <c r="AA403" s="90" t="s">
        <v>36</v>
      </c>
    </row>
    <row r="404" spans="1:27">
      <c r="A404" s="91" t="s">
        <v>114</v>
      </c>
      <c r="B404" s="91" t="s">
        <v>878</v>
      </c>
      <c r="C404" s="4" t="s">
        <v>39</v>
      </c>
      <c r="D404" s="4" t="s">
        <v>879</v>
      </c>
      <c r="E404" s="4" t="s">
        <v>31</v>
      </c>
      <c r="F404" s="4" t="s">
        <v>32</v>
      </c>
      <c r="G404" s="5">
        <v>388670.35379999998</v>
      </c>
      <c r="H404" s="5">
        <v>411846.44179999997</v>
      </c>
      <c r="I404" s="1">
        <v>53.603053000000003</v>
      </c>
      <c r="J404" s="1">
        <v>-2.1726898000000001</v>
      </c>
      <c r="K404" s="5" t="s">
        <v>33</v>
      </c>
      <c r="L404" s="24">
        <v>1.9</v>
      </c>
      <c r="M404" s="140" t="s">
        <v>34</v>
      </c>
      <c r="N404" s="4" t="s">
        <v>41</v>
      </c>
      <c r="O404" s="23">
        <v>2.4</v>
      </c>
      <c r="P404" s="2" t="s">
        <v>36</v>
      </c>
      <c r="Q404" s="87" t="s">
        <v>36</v>
      </c>
      <c r="R404" s="2" t="s">
        <v>36</v>
      </c>
      <c r="S404" s="87" t="s">
        <v>36</v>
      </c>
      <c r="T404" s="2" t="s">
        <v>36</v>
      </c>
      <c r="U404" s="88" t="s">
        <v>36</v>
      </c>
      <c r="V404" s="89" t="s">
        <v>36</v>
      </c>
      <c r="W404" s="90" t="s">
        <v>36</v>
      </c>
      <c r="X404" s="79">
        <v>27.470909090909089</v>
      </c>
      <c r="Y404" s="90">
        <v>0.91506849315068495</v>
      </c>
      <c r="Z404" s="90" t="s">
        <v>36</v>
      </c>
      <c r="AA404" s="90" t="s">
        <v>36</v>
      </c>
    </row>
    <row r="405" spans="1:27">
      <c r="A405" s="91" t="s">
        <v>114</v>
      </c>
      <c r="B405" s="91" t="s">
        <v>880</v>
      </c>
      <c r="C405" s="4" t="s">
        <v>881</v>
      </c>
      <c r="D405" s="4" t="s">
        <v>882</v>
      </c>
      <c r="E405" s="4" t="s">
        <v>31</v>
      </c>
      <c r="F405" s="4" t="s">
        <v>32</v>
      </c>
      <c r="G405" s="5">
        <v>384772</v>
      </c>
      <c r="H405" s="5">
        <v>405108</v>
      </c>
      <c r="I405" s="1">
        <v>53.542389999999997</v>
      </c>
      <c r="J405" s="1">
        <v>-2.2312639999999999</v>
      </c>
      <c r="K405" s="5" t="s">
        <v>33</v>
      </c>
      <c r="L405" s="24" t="s">
        <v>883</v>
      </c>
      <c r="M405" s="140" t="s">
        <v>34</v>
      </c>
      <c r="N405" s="4" t="s">
        <v>41</v>
      </c>
      <c r="O405" s="23" t="s">
        <v>110</v>
      </c>
      <c r="P405" s="2" t="s">
        <v>36</v>
      </c>
      <c r="Q405" s="87" t="s">
        <v>36</v>
      </c>
      <c r="R405" s="2">
        <v>36.4</v>
      </c>
      <c r="S405" s="87">
        <v>1</v>
      </c>
      <c r="T405" s="2">
        <v>24</v>
      </c>
      <c r="U405" s="88">
        <v>0.83</v>
      </c>
      <c r="V405" s="89">
        <v>29</v>
      </c>
      <c r="W405" s="90">
        <v>0.87123287671232874</v>
      </c>
      <c r="X405" s="79">
        <v>27.753</v>
      </c>
      <c r="Y405" s="90">
        <v>0.9068493150684932</v>
      </c>
      <c r="Z405" s="90" t="s">
        <v>36</v>
      </c>
      <c r="AA405" s="90" t="s">
        <v>36</v>
      </c>
    </row>
    <row r="406" spans="1:27">
      <c r="A406" s="91" t="s">
        <v>67</v>
      </c>
      <c r="B406" s="91" t="s">
        <v>884</v>
      </c>
      <c r="C406" s="4" t="s">
        <v>885</v>
      </c>
      <c r="D406" s="4" t="s">
        <v>886</v>
      </c>
      <c r="E406" s="4" t="s">
        <v>31</v>
      </c>
      <c r="F406" s="4" t="s">
        <v>32</v>
      </c>
      <c r="G406" s="5">
        <v>381459</v>
      </c>
      <c r="H406" s="5">
        <v>399203</v>
      </c>
      <c r="I406" s="1">
        <v>53.489207</v>
      </c>
      <c r="J406" s="1">
        <v>-2.2809056000000001</v>
      </c>
      <c r="K406" s="5" t="s">
        <v>33</v>
      </c>
      <c r="L406" s="24" t="s">
        <v>870</v>
      </c>
      <c r="M406" s="140" t="s">
        <v>34</v>
      </c>
      <c r="N406" s="4" t="s">
        <v>41</v>
      </c>
      <c r="O406" s="23" t="s">
        <v>110</v>
      </c>
      <c r="P406" s="2" t="s">
        <v>36</v>
      </c>
      <c r="Q406" s="87" t="s">
        <v>36</v>
      </c>
      <c r="R406" s="2">
        <v>54.3</v>
      </c>
      <c r="S406" s="87">
        <v>1</v>
      </c>
      <c r="T406" s="2">
        <v>32.6</v>
      </c>
      <c r="U406" s="88">
        <v>0.83</v>
      </c>
      <c r="V406" s="89">
        <v>33.200000000000003</v>
      </c>
      <c r="W406" s="90">
        <v>0.69315068493150689</v>
      </c>
      <c r="X406" s="90" t="s">
        <v>36</v>
      </c>
      <c r="Y406" s="90">
        <v>0</v>
      </c>
      <c r="Z406" s="90" t="s">
        <v>36</v>
      </c>
      <c r="AA406" s="90" t="s">
        <v>36</v>
      </c>
    </row>
    <row r="407" spans="1:27">
      <c r="A407" s="91" t="s">
        <v>67</v>
      </c>
      <c r="B407" s="91" t="s">
        <v>887</v>
      </c>
      <c r="C407" s="4" t="s">
        <v>888</v>
      </c>
      <c r="D407" s="4" t="s">
        <v>886</v>
      </c>
      <c r="E407" s="4" t="s">
        <v>31</v>
      </c>
      <c r="F407" s="4" t="s">
        <v>32</v>
      </c>
      <c r="G407" s="5">
        <v>381463</v>
      </c>
      <c r="H407" s="5">
        <v>399145</v>
      </c>
      <c r="I407" s="1">
        <v>53.488686000000001</v>
      </c>
      <c r="J407" s="1">
        <v>-2.2808419</v>
      </c>
      <c r="K407" s="5" t="s">
        <v>33</v>
      </c>
      <c r="L407" s="24" t="s">
        <v>128</v>
      </c>
      <c r="M407" s="140" t="s">
        <v>34</v>
      </c>
      <c r="N407" s="4" t="s">
        <v>41</v>
      </c>
      <c r="O407" s="23" t="s">
        <v>110</v>
      </c>
      <c r="P407" s="2" t="s">
        <v>36</v>
      </c>
      <c r="Q407" s="87" t="s">
        <v>36</v>
      </c>
      <c r="R407" s="2">
        <v>43.5</v>
      </c>
      <c r="S407" s="87">
        <v>1</v>
      </c>
      <c r="T407" s="2">
        <v>29.4</v>
      </c>
      <c r="U407" s="88">
        <v>0.83</v>
      </c>
      <c r="V407" s="89">
        <v>31</v>
      </c>
      <c r="W407" s="90">
        <v>0.59452054794520548</v>
      </c>
      <c r="X407" s="90" t="s">
        <v>36</v>
      </c>
      <c r="Y407" s="90">
        <v>0</v>
      </c>
      <c r="Z407" s="90" t="s">
        <v>36</v>
      </c>
      <c r="AA407" s="90" t="s">
        <v>36</v>
      </c>
    </row>
    <row r="408" spans="1:27">
      <c r="A408" s="91" t="s">
        <v>67</v>
      </c>
      <c r="B408" s="91" t="s">
        <v>889</v>
      </c>
      <c r="C408" s="4" t="s">
        <v>890</v>
      </c>
      <c r="D408" s="4" t="s">
        <v>886</v>
      </c>
      <c r="E408" s="4" t="s">
        <v>31</v>
      </c>
      <c r="F408" s="4" t="s">
        <v>32</v>
      </c>
      <c r="G408" s="5">
        <v>381631</v>
      </c>
      <c r="H408" s="5">
        <v>398972</v>
      </c>
      <c r="I408" s="1">
        <v>53.487136999999997</v>
      </c>
      <c r="J408" s="1">
        <v>-2.2782998000000001</v>
      </c>
      <c r="K408" s="5" t="s">
        <v>33</v>
      </c>
      <c r="L408" s="24" t="s">
        <v>96</v>
      </c>
      <c r="M408" s="140" t="s">
        <v>34</v>
      </c>
      <c r="N408" s="4" t="s">
        <v>41</v>
      </c>
      <c r="O408" s="23" t="s">
        <v>891</v>
      </c>
      <c r="P408" s="2" t="s">
        <v>36</v>
      </c>
      <c r="Q408" s="87" t="s">
        <v>36</v>
      </c>
      <c r="R408" s="2" t="s">
        <v>36</v>
      </c>
      <c r="S408" s="87" t="s">
        <v>36</v>
      </c>
      <c r="T408" s="2">
        <v>28</v>
      </c>
      <c r="U408" s="88">
        <v>0.57999999999999996</v>
      </c>
      <c r="V408" s="89">
        <v>28.4</v>
      </c>
      <c r="W408" s="90">
        <v>0.84383561643835625</v>
      </c>
      <c r="X408" s="79">
        <v>28.839181818181817</v>
      </c>
      <c r="Y408" s="90">
        <v>0.92054794520547945</v>
      </c>
      <c r="Z408" s="90" t="s">
        <v>36</v>
      </c>
      <c r="AA408" s="90" t="s">
        <v>36</v>
      </c>
    </row>
    <row r="409" spans="1:27">
      <c r="A409" s="91" t="s">
        <v>67</v>
      </c>
      <c r="B409" s="91" t="s">
        <v>892</v>
      </c>
      <c r="C409" s="4" t="s">
        <v>893</v>
      </c>
      <c r="D409" s="4" t="s">
        <v>409</v>
      </c>
      <c r="E409" s="4" t="s">
        <v>31</v>
      </c>
      <c r="F409" s="4" t="s">
        <v>32</v>
      </c>
      <c r="G409" s="5">
        <v>381942</v>
      </c>
      <c r="H409" s="5">
        <v>398703</v>
      </c>
      <c r="I409" s="1">
        <v>53.484729999999999</v>
      </c>
      <c r="J409" s="1">
        <v>-2.2735973</v>
      </c>
      <c r="K409" s="5" t="s">
        <v>33</v>
      </c>
      <c r="L409" s="24" t="s">
        <v>894</v>
      </c>
      <c r="M409" s="140" t="s">
        <v>34</v>
      </c>
      <c r="N409" s="4" t="s">
        <v>41</v>
      </c>
      <c r="O409" s="23" t="s">
        <v>110</v>
      </c>
      <c r="P409" s="2" t="s">
        <v>36</v>
      </c>
      <c r="Q409" s="87" t="s">
        <v>36</v>
      </c>
      <c r="R409" s="2" t="s">
        <v>36</v>
      </c>
      <c r="S409" s="87" t="s">
        <v>36</v>
      </c>
      <c r="T409" s="2">
        <v>25.7</v>
      </c>
      <c r="U409" s="88">
        <v>0.75</v>
      </c>
      <c r="V409" s="89">
        <v>20.6</v>
      </c>
      <c r="W409" s="90">
        <v>0.68219178082191778</v>
      </c>
      <c r="X409" s="79">
        <v>28.404050000000002</v>
      </c>
      <c r="Y409" s="90">
        <v>0.84383561643835625</v>
      </c>
      <c r="Z409" s="90" t="s">
        <v>36</v>
      </c>
      <c r="AA409" s="90" t="s">
        <v>36</v>
      </c>
    </row>
    <row r="410" spans="1:27">
      <c r="A410" s="91" t="s">
        <v>67</v>
      </c>
      <c r="B410" s="91" t="s">
        <v>895</v>
      </c>
      <c r="C410" s="4" t="s">
        <v>39</v>
      </c>
      <c r="D410" s="4" t="s">
        <v>315</v>
      </c>
      <c r="E410" s="4" t="s">
        <v>31</v>
      </c>
      <c r="F410" s="4" t="s">
        <v>32</v>
      </c>
      <c r="G410" s="5">
        <v>383769.76209999999</v>
      </c>
      <c r="H410" s="5">
        <v>398705.571</v>
      </c>
      <c r="I410" s="1">
        <v>53.484808000000001</v>
      </c>
      <c r="J410" s="1">
        <v>-2.2460654</v>
      </c>
      <c r="K410" s="5" t="s">
        <v>33</v>
      </c>
      <c r="L410" s="24">
        <v>2</v>
      </c>
      <c r="M410" s="140" t="s">
        <v>34</v>
      </c>
      <c r="N410" s="4" t="s">
        <v>41</v>
      </c>
      <c r="O410" s="23">
        <v>2.5</v>
      </c>
      <c r="P410" s="2" t="s">
        <v>36</v>
      </c>
      <c r="Q410" s="87" t="s">
        <v>36</v>
      </c>
      <c r="R410" s="2" t="s">
        <v>36</v>
      </c>
      <c r="S410" s="87" t="s">
        <v>36</v>
      </c>
      <c r="T410" s="2" t="s">
        <v>36</v>
      </c>
      <c r="U410" s="88" t="s">
        <v>36</v>
      </c>
      <c r="V410" s="89" t="s">
        <v>36</v>
      </c>
      <c r="W410" s="90" t="s">
        <v>36</v>
      </c>
      <c r="X410" s="79">
        <v>32.182749999999999</v>
      </c>
      <c r="Y410" s="90">
        <v>0.99726027397260286</v>
      </c>
      <c r="Z410" s="90" t="s">
        <v>36</v>
      </c>
      <c r="AA410" s="90" t="s">
        <v>36</v>
      </c>
    </row>
    <row r="411" spans="1:27">
      <c r="A411" s="91" t="s">
        <v>67</v>
      </c>
      <c r="B411" s="91" t="s">
        <v>896</v>
      </c>
      <c r="C411" s="4" t="s">
        <v>39</v>
      </c>
      <c r="D411" s="4" t="s">
        <v>515</v>
      </c>
      <c r="E411" s="4" t="s">
        <v>31</v>
      </c>
      <c r="F411" s="4" t="s">
        <v>32</v>
      </c>
      <c r="G411" s="5">
        <v>375498.50650000002</v>
      </c>
      <c r="H411" s="5">
        <v>397854.04470000003</v>
      </c>
      <c r="I411" s="1">
        <v>53.476837000000003</v>
      </c>
      <c r="J411" s="1">
        <v>-2.3706380999999999</v>
      </c>
      <c r="K411" s="5" t="s">
        <v>33</v>
      </c>
      <c r="L411" s="24">
        <v>2.2999999999999998</v>
      </c>
      <c r="M411" s="140" t="s">
        <v>34</v>
      </c>
      <c r="N411" s="4" t="s">
        <v>41</v>
      </c>
      <c r="O411" s="23">
        <v>2.15</v>
      </c>
      <c r="P411" s="2" t="s">
        <v>36</v>
      </c>
      <c r="Q411" s="87" t="s">
        <v>36</v>
      </c>
      <c r="R411" s="2" t="s">
        <v>36</v>
      </c>
      <c r="S411" s="87" t="s">
        <v>36</v>
      </c>
      <c r="T411" s="2" t="s">
        <v>36</v>
      </c>
      <c r="U411" s="88" t="s">
        <v>36</v>
      </c>
      <c r="V411" s="89" t="s">
        <v>36</v>
      </c>
      <c r="W411" s="90" t="s">
        <v>36</v>
      </c>
      <c r="X411" s="79">
        <v>32.019624999999998</v>
      </c>
      <c r="Y411" s="90">
        <v>0.99726027397260286</v>
      </c>
      <c r="Z411" s="90" t="s">
        <v>36</v>
      </c>
      <c r="AA411" s="90" t="s">
        <v>36</v>
      </c>
    </row>
    <row r="412" spans="1:27">
      <c r="A412" s="91" t="s">
        <v>67</v>
      </c>
      <c r="B412" s="91" t="s">
        <v>897</v>
      </c>
      <c r="C412" s="4" t="s">
        <v>39</v>
      </c>
      <c r="D412" s="4" t="s">
        <v>898</v>
      </c>
      <c r="E412" s="4" t="s">
        <v>31</v>
      </c>
      <c r="F412" s="4" t="s">
        <v>32</v>
      </c>
      <c r="G412" s="5">
        <v>380530.27269999997</v>
      </c>
      <c r="H412" s="5">
        <v>398328.75420000002</v>
      </c>
      <c r="I412" s="1">
        <v>53.481309000000003</v>
      </c>
      <c r="J412" s="1">
        <v>-2.2948521</v>
      </c>
      <c r="K412" s="5" t="s">
        <v>33</v>
      </c>
      <c r="L412" s="24">
        <v>1.95</v>
      </c>
      <c r="M412" s="140" t="s">
        <v>34</v>
      </c>
      <c r="N412" s="4" t="s">
        <v>41</v>
      </c>
      <c r="O412" s="23">
        <v>2.2000000000000002</v>
      </c>
      <c r="P412" s="2" t="s">
        <v>36</v>
      </c>
      <c r="Q412" s="87" t="s">
        <v>36</v>
      </c>
      <c r="R412" s="2" t="s">
        <v>36</v>
      </c>
      <c r="S412" s="87" t="s">
        <v>36</v>
      </c>
      <c r="T412" s="2" t="s">
        <v>36</v>
      </c>
      <c r="U412" s="88" t="s">
        <v>36</v>
      </c>
      <c r="V412" s="89" t="s">
        <v>36</v>
      </c>
      <c r="W412" s="90" t="s">
        <v>36</v>
      </c>
      <c r="X412" s="79">
        <v>32.559172439236889</v>
      </c>
      <c r="Y412" s="90">
        <v>0.67671232876712328</v>
      </c>
      <c r="Z412" s="90" t="s">
        <v>36</v>
      </c>
      <c r="AA412" s="90" t="s">
        <v>36</v>
      </c>
    </row>
    <row r="413" spans="1:27">
      <c r="A413" s="91" t="s">
        <v>67</v>
      </c>
      <c r="B413" s="91" t="s">
        <v>899</v>
      </c>
      <c r="C413" s="4" t="s">
        <v>39</v>
      </c>
      <c r="D413" s="4" t="s">
        <v>898</v>
      </c>
      <c r="E413" s="4" t="s">
        <v>31</v>
      </c>
      <c r="F413" s="4" t="s">
        <v>32</v>
      </c>
      <c r="G413" s="5">
        <v>380539.76770000003</v>
      </c>
      <c r="H413" s="5">
        <v>398422.05209999997</v>
      </c>
      <c r="I413" s="1">
        <v>53.482154000000001</v>
      </c>
      <c r="J413" s="1">
        <v>-2.2947223000000001</v>
      </c>
      <c r="K413" s="5" t="s">
        <v>33</v>
      </c>
      <c r="L413" s="24">
        <v>2.4500000000000002</v>
      </c>
      <c r="M413" s="140" t="s">
        <v>34</v>
      </c>
      <c r="N413" s="4" t="s">
        <v>41</v>
      </c>
      <c r="O413" s="23">
        <v>2.25</v>
      </c>
      <c r="P413" s="2" t="s">
        <v>36</v>
      </c>
      <c r="Q413" s="87" t="s">
        <v>36</v>
      </c>
      <c r="R413" s="2" t="s">
        <v>36</v>
      </c>
      <c r="S413" s="87" t="s">
        <v>36</v>
      </c>
      <c r="T413" s="2" t="s">
        <v>36</v>
      </c>
      <c r="U413" s="88" t="s">
        <v>36</v>
      </c>
      <c r="V413" s="89" t="s">
        <v>36</v>
      </c>
      <c r="W413" s="90" t="s">
        <v>36</v>
      </c>
      <c r="X413" s="79">
        <v>29.996545454545451</v>
      </c>
      <c r="Y413" s="90">
        <v>0.9068493150684932</v>
      </c>
      <c r="Z413" s="90" t="s">
        <v>36</v>
      </c>
      <c r="AA413" s="90" t="s">
        <v>36</v>
      </c>
    </row>
    <row r="414" spans="1:27">
      <c r="A414" s="91" t="s">
        <v>67</v>
      </c>
      <c r="B414" s="91" t="s">
        <v>900</v>
      </c>
      <c r="C414" s="4" t="s">
        <v>39</v>
      </c>
      <c r="D414" s="4" t="s">
        <v>898</v>
      </c>
      <c r="E414" s="4" t="s">
        <v>31</v>
      </c>
      <c r="F414" s="4" t="s">
        <v>32</v>
      </c>
      <c r="G414" s="5">
        <v>380554.58750299999</v>
      </c>
      <c r="H414" s="5">
        <v>398438.86770800001</v>
      </c>
      <c r="I414" s="1">
        <v>53.482298</v>
      </c>
      <c r="J414" s="1">
        <v>-2.2944973000000002</v>
      </c>
      <c r="K414" s="5" t="s">
        <v>33</v>
      </c>
      <c r="L414" s="24">
        <v>2.65</v>
      </c>
      <c r="M414" s="140" t="s">
        <v>34</v>
      </c>
      <c r="N414" s="4" t="s">
        <v>41</v>
      </c>
      <c r="O414" s="23">
        <v>2.2999999999999998</v>
      </c>
      <c r="P414" s="2" t="s">
        <v>36</v>
      </c>
      <c r="Q414" s="87" t="s">
        <v>36</v>
      </c>
      <c r="R414" s="2" t="s">
        <v>36</v>
      </c>
      <c r="S414" s="87" t="s">
        <v>36</v>
      </c>
      <c r="T414" s="2" t="s">
        <v>36</v>
      </c>
      <c r="U414" s="88" t="s">
        <v>36</v>
      </c>
      <c r="V414" s="89" t="s">
        <v>36</v>
      </c>
      <c r="W414" s="90" t="s">
        <v>36</v>
      </c>
      <c r="X414" s="79">
        <v>31.837166666666665</v>
      </c>
      <c r="Y414" s="90">
        <v>0.99726027397260286</v>
      </c>
      <c r="Z414" s="90" t="s">
        <v>36</v>
      </c>
      <c r="AA414" s="90" t="s">
        <v>36</v>
      </c>
    </row>
    <row r="415" spans="1:27">
      <c r="A415" s="91" t="s">
        <v>67</v>
      </c>
      <c r="B415" s="91" t="s">
        <v>901</v>
      </c>
      <c r="C415" s="4" t="s">
        <v>39</v>
      </c>
      <c r="D415" s="4" t="s">
        <v>902</v>
      </c>
      <c r="E415" s="4" t="s">
        <v>31</v>
      </c>
      <c r="F415" s="4" t="s">
        <v>32</v>
      </c>
      <c r="G415" s="5">
        <v>381511.86859999999</v>
      </c>
      <c r="H415" s="5">
        <v>398249.82140000002</v>
      </c>
      <c r="I415" s="1">
        <v>53.480634000000002</v>
      </c>
      <c r="J415" s="1">
        <v>-2.2800653999999998</v>
      </c>
      <c r="K415" s="5" t="s">
        <v>33</v>
      </c>
      <c r="L415" s="24">
        <v>2.7</v>
      </c>
      <c r="M415" s="140" t="s">
        <v>34</v>
      </c>
      <c r="N415" s="4" t="s">
        <v>41</v>
      </c>
      <c r="O415" s="23">
        <v>2.5</v>
      </c>
      <c r="P415" s="2" t="s">
        <v>36</v>
      </c>
      <c r="Q415" s="87" t="s">
        <v>36</v>
      </c>
      <c r="R415" s="2" t="s">
        <v>36</v>
      </c>
      <c r="S415" s="87" t="s">
        <v>36</v>
      </c>
      <c r="T415" s="2" t="s">
        <v>36</v>
      </c>
      <c r="U415" s="88" t="s">
        <v>36</v>
      </c>
      <c r="V415" s="89" t="s">
        <v>36</v>
      </c>
      <c r="W415" s="90" t="s">
        <v>36</v>
      </c>
      <c r="X415" s="79">
        <v>29.900208333333335</v>
      </c>
      <c r="Y415" s="90">
        <v>0.99726027397260286</v>
      </c>
      <c r="Z415" s="90" t="s">
        <v>36</v>
      </c>
      <c r="AA415" s="90" t="s">
        <v>36</v>
      </c>
    </row>
    <row r="416" spans="1:27">
      <c r="A416" s="91" t="s">
        <v>67</v>
      </c>
      <c r="B416" s="91" t="s">
        <v>903</v>
      </c>
      <c r="C416" s="4" t="s">
        <v>39</v>
      </c>
      <c r="D416" s="4" t="s">
        <v>902</v>
      </c>
      <c r="E416" s="4" t="s">
        <v>31</v>
      </c>
      <c r="F416" s="4" t="s">
        <v>32</v>
      </c>
      <c r="G416" s="5">
        <v>381535.84529999999</v>
      </c>
      <c r="H416" s="5">
        <v>398275.97389999998</v>
      </c>
      <c r="I416" s="1">
        <v>53.480868999999998</v>
      </c>
      <c r="J416" s="1">
        <v>-2.2797052999999998</v>
      </c>
      <c r="K416" s="5" t="s">
        <v>33</v>
      </c>
      <c r="L416" s="24">
        <v>2.7</v>
      </c>
      <c r="M416" s="140" t="s">
        <v>34</v>
      </c>
      <c r="N416" s="4" t="s">
        <v>41</v>
      </c>
      <c r="O416" s="23">
        <v>2.4500000000000002</v>
      </c>
      <c r="P416" s="2" t="s">
        <v>36</v>
      </c>
      <c r="Q416" s="87" t="s">
        <v>36</v>
      </c>
      <c r="R416" s="2" t="s">
        <v>36</v>
      </c>
      <c r="S416" s="87" t="s">
        <v>36</v>
      </c>
      <c r="T416" s="2" t="s">
        <v>36</v>
      </c>
      <c r="U416" s="88" t="s">
        <v>36</v>
      </c>
      <c r="V416" s="89" t="s">
        <v>36</v>
      </c>
      <c r="W416" s="90" t="s">
        <v>36</v>
      </c>
      <c r="X416" s="79">
        <v>30.388045454545455</v>
      </c>
      <c r="Y416" s="90">
        <v>0.91506849315068495</v>
      </c>
      <c r="Z416" s="90" t="s">
        <v>36</v>
      </c>
      <c r="AA416" s="90" t="s">
        <v>36</v>
      </c>
    </row>
    <row r="417" spans="1:27">
      <c r="A417" s="91" t="s">
        <v>67</v>
      </c>
      <c r="B417" s="91" t="s">
        <v>904</v>
      </c>
      <c r="C417" s="4" t="s">
        <v>39</v>
      </c>
      <c r="D417" s="4" t="s">
        <v>902</v>
      </c>
      <c r="E417" s="4" t="s">
        <v>31</v>
      </c>
      <c r="F417" s="4" t="s">
        <v>32</v>
      </c>
      <c r="G417" s="5">
        <v>381550.73580000002</v>
      </c>
      <c r="H417" s="5">
        <v>398292.61920000002</v>
      </c>
      <c r="I417" s="1">
        <v>53.481022000000003</v>
      </c>
      <c r="J417" s="1">
        <v>-2.2794802999999999</v>
      </c>
      <c r="K417" s="5" t="s">
        <v>33</v>
      </c>
      <c r="L417" s="24">
        <v>1.8</v>
      </c>
      <c r="M417" s="140" t="s">
        <v>34</v>
      </c>
      <c r="N417" s="4" t="s">
        <v>41</v>
      </c>
      <c r="O417" s="23">
        <v>2.5</v>
      </c>
      <c r="P417" s="2" t="s">
        <v>36</v>
      </c>
      <c r="Q417" s="87" t="s">
        <v>36</v>
      </c>
      <c r="R417" s="2" t="s">
        <v>36</v>
      </c>
      <c r="S417" s="87" t="s">
        <v>36</v>
      </c>
      <c r="T417" s="2" t="s">
        <v>36</v>
      </c>
      <c r="U417" s="88" t="s">
        <v>36</v>
      </c>
      <c r="V417" s="89" t="s">
        <v>36</v>
      </c>
      <c r="W417" s="90" t="s">
        <v>36</v>
      </c>
      <c r="X417" s="79">
        <v>31.068666666666665</v>
      </c>
      <c r="Y417" s="90">
        <v>0.99726027397260286</v>
      </c>
      <c r="Z417" s="90" t="s">
        <v>36</v>
      </c>
      <c r="AA417" s="90" t="s">
        <v>36</v>
      </c>
    </row>
    <row r="418" spans="1:27">
      <c r="A418" s="91" t="s">
        <v>67</v>
      </c>
      <c r="B418" s="91" t="s">
        <v>905</v>
      </c>
      <c r="C418" s="4" t="s">
        <v>39</v>
      </c>
      <c r="D418" s="4" t="s">
        <v>906</v>
      </c>
      <c r="E418" s="4" t="s">
        <v>31</v>
      </c>
      <c r="F418" s="4" t="s">
        <v>32</v>
      </c>
      <c r="G418" s="5">
        <v>381434.12599999999</v>
      </c>
      <c r="H418" s="5">
        <v>399814.29359999998</v>
      </c>
      <c r="I418" s="1">
        <v>53.494698</v>
      </c>
      <c r="J418" s="1">
        <v>-2.2813188000000002</v>
      </c>
      <c r="K418" s="5" t="s">
        <v>33</v>
      </c>
      <c r="L418" s="24">
        <v>2.7</v>
      </c>
      <c r="M418" s="140" t="s">
        <v>34</v>
      </c>
      <c r="N418" s="4" t="s">
        <v>41</v>
      </c>
      <c r="O418" s="23">
        <v>2.2000000000000002</v>
      </c>
      <c r="P418" s="2" t="s">
        <v>36</v>
      </c>
      <c r="Q418" s="87" t="s">
        <v>36</v>
      </c>
      <c r="R418" s="2" t="s">
        <v>36</v>
      </c>
      <c r="S418" s="87" t="s">
        <v>36</v>
      </c>
      <c r="T418" s="2" t="s">
        <v>36</v>
      </c>
      <c r="U418" s="88" t="s">
        <v>36</v>
      </c>
      <c r="V418" s="89" t="s">
        <v>36</v>
      </c>
      <c r="W418" s="90" t="s">
        <v>36</v>
      </c>
      <c r="X418" s="79">
        <v>32.089950000000002</v>
      </c>
      <c r="Y418" s="90">
        <v>0.8246575342465754</v>
      </c>
      <c r="Z418" s="90" t="s">
        <v>36</v>
      </c>
      <c r="AA418" s="90" t="s">
        <v>36</v>
      </c>
    </row>
    <row r="419" spans="1:27">
      <c r="A419" s="91" t="s">
        <v>67</v>
      </c>
      <c r="B419" s="91" t="s">
        <v>907</v>
      </c>
      <c r="C419" s="4" t="s">
        <v>39</v>
      </c>
      <c r="D419" s="4" t="s">
        <v>367</v>
      </c>
      <c r="E419" s="4" t="s">
        <v>31</v>
      </c>
      <c r="F419" s="4" t="s">
        <v>32</v>
      </c>
      <c r="G419" s="5">
        <v>381215.24430000002</v>
      </c>
      <c r="H419" s="5">
        <v>399549.06949999998</v>
      </c>
      <c r="I419" s="1">
        <v>53.492308999999999</v>
      </c>
      <c r="J419" s="1">
        <v>-2.2846038000000002</v>
      </c>
      <c r="K419" s="5" t="s">
        <v>33</v>
      </c>
      <c r="L419" s="24">
        <v>2.2000000000000002</v>
      </c>
      <c r="M419" s="140" t="s">
        <v>34</v>
      </c>
      <c r="N419" s="4" t="s">
        <v>41</v>
      </c>
      <c r="O419" s="23">
        <v>2.25</v>
      </c>
      <c r="P419" s="2" t="s">
        <v>36</v>
      </c>
      <c r="Q419" s="87" t="s">
        <v>36</v>
      </c>
      <c r="R419" s="2" t="s">
        <v>36</v>
      </c>
      <c r="S419" s="87" t="s">
        <v>36</v>
      </c>
      <c r="T419" s="2" t="s">
        <v>36</v>
      </c>
      <c r="U419" s="88" t="s">
        <v>36</v>
      </c>
      <c r="V419" s="89" t="s">
        <v>36</v>
      </c>
      <c r="W419" s="90" t="s">
        <v>36</v>
      </c>
      <c r="X419" s="79">
        <v>36.402909090909091</v>
      </c>
      <c r="Y419" s="90">
        <v>0.91506849315068495</v>
      </c>
      <c r="Z419" s="90" t="s">
        <v>36</v>
      </c>
      <c r="AA419" s="90" t="s">
        <v>36</v>
      </c>
    </row>
    <row r="420" spans="1:27">
      <c r="A420" s="91" t="s">
        <v>67</v>
      </c>
      <c r="B420" s="91" t="s">
        <v>908</v>
      </c>
      <c r="C420" s="4" t="s">
        <v>39</v>
      </c>
      <c r="D420" s="4" t="s">
        <v>909</v>
      </c>
      <c r="E420" s="4" t="s">
        <v>31</v>
      </c>
      <c r="F420" s="4" t="s">
        <v>32</v>
      </c>
      <c r="G420" s="5">
        <v>382080.8273</v>
      </c>
      <c r="H420" s="5">
        <v>398619.20569999999</v>
      </c>
      <c r="I420" s="1">
        <v>53.483980000000003</v>
      </c>
      <c r="J420" s="1">
        <v>-2.2715128999999998</v>
      </c>
      <c r="K420" s="5" t="s">
        <v>33</v>
      </c>
      <c r="L420" s="24">
        <v>0.8</v>
      </c>
      <c r="M420" s="140" t="s">
        <v>34</v>
      </c>
      <c r="N420" s="4" t="s">
        <v>41</v>
      </c>
      <c r="O420" s="23">
        <v>2.4500000000000002</v>
      </c>
      <c r="P420" s="2" t="s">
        <v>36</v>
      </c>
      <c r="Q420" s="87" t="s">
        <v>36</v>
      </c>
      <c r="R420" s="2" t="s">
        <v>36</v>
      </c>
      <c r="S420" s="87" t="s">
        <v>36</v>
      </c>
      <c r="T420" s="2" t="s">
        <v>36</v>
      </c>
      <c r="U420" s="88" t="s">
        <v>36</v>
      </c>
      <c r="V420" s="89" t="s">
        <v>36</v>
      </c>
      <c r="W420" s="90" t="s">
        <v>36</v>
      </c>
      <c r="X420" s="79">
        <v>31.573090909090908</v>
      </c>
      <c r="Y420" s="90">
        <v>0.90410958904109573</v>
      </c>
      <c r="Z420" s="90" t="s">
        <v>36</v>
      </c>
      <c r="AA420" s="90" t="s">
        <v>36</v>
      </c>
    </row>
    <row r="421" spans="1:27">
      <c r="A421" s="91" t="s">
        <v>67</v>
      </c>
      <c r="B421" s="91" t="s">
        <v>910</v>
      </c>
      <c r="C421" s="4" t="s">
        <v>39</v>
      </c>
      <c r="D421" s="4" t="s">
        <v>911</v>
      </c>
      <c r="E421" s="4" t="s">
        <v>31</v>
      </c>
      <c r="F421" s="4" t="s">
        <v>32</v>
      </c>
      <c r="G421" s="5">
        <v>382531.01574800001</v>
      </c>
      <c r="H421" s="5">
        <v>398605.021167</v>
      </c>
      <c r="I421" s="1">
        <v>53.483868999999999</v>
      </c>
      <c r="J421" s="1">
        <v>-2.2647159000000001</v>
      </c>
      <c r="K421" s="5" t="s">
        <v>33</v>
      </c>
      <c r="L421" s="24">
        <v>0.9</v>
      </c>
      <c r="M421" s="140" t="s">
        <v>34</v>
      </c>
      <c r="N421" s="4" t="s">
        <v>41</v>
      </c>
      <c r="O421" s="23">
        <v>2.1</v>
      </c>
      <c r="P421" s="2" t="s">
        <v>36</v>
      </c>
      <c r="Q421" s="87" t="s">
        <v>36</v>
      </c>
      <c r="R421" s="2" t="s">
        <v>36</v>
      </c>
      <c r="S421" s="87" t="s">
        <v>36</v>
      </c>
      <c r="T421" s="2" t="s">
        <v>36</v>
      </c>
      <c r="U421" s="88" t="s">
        <v>36</v>
      </c>
      <c r="V421" s="89" t="s">
        <v>36</v>
      </c>
      <c r="W421" s="90" t="s">
        <v>36</v>
      </c>
      <c r="X421" s="79">
        <v>32.954150000000006</v>
      </c>
      <c r="Y421" s="90">
        <v>0.81369863013698629</v>
      </c>
      <c r="Z421" s="90" t="s">
        <v>36</v>
      </c>
      <c r="AA421" s="90" t="s">
        <v>36</v>
      </c>
    </row>
    <row r="422" spans="1:27">
      <c r="A422" s="91" t="s">
        <v>67</v>
      </c>
      <c r="B422" s="91" t="s">
        <v>912</v>
      </c>
      <c r="C422" s="4" t="s">
        <v>39</v>
      </c>
      <c r="D422" s="4" t="s">
        <v>911</v>
      </c>
      <c r="E422" s="4" t="s">
        <v>31</v>
      </c>
      <c r="F422" s="4" t="s">
        <v>32</v>
      </c>
      <c r="G422" s="5">
        <v>382518.29379999998</v>
      </c>
      <c r="H422" s="5">
        <v>398613.13740000001</v>
      </c>
      <c r="I422" s="1">
        <v>53.483941000000002</v>
      </c>
      <c r="J422" s="1">
        <v>-2.2649121999999999</v>
      </c>
      <c r="K422" s="5" t="s">
        <v>33</v>
      </c>
      <c r="L422" s="24">
        <v>2.5</v>
      </c>
      <c r="M422" s="140" t="s">
        <v>34</v>
      </c>
      <c r="N422" s="4" t="s">
        <v>41</v>
      </c>
      <c r="O422" s="23">
        <v>2.5</v>
      </c>
      <c r="P422" s="2" t="s">
        <v>36</v>
      </c>
      <c r="Q422" s="87" t="s">
        <v>36</v>
      </c>
      <c r="R422" s="2" t="s">
        <v>36</v>
      </c>
      <c r="S422" s="87" t="s">
        <v>36</v>
      </c>
      <c r="T422" s="2" t="s">
        <v>36</v>
      </c>
      <c r="U422" s="88" t="s">
        <v>36</v>
      </c>
      <c r="V422" s="89" t="s">
        <v>36</v>
      </c>
      <c r="W422" s="90" t="s">
        <v>36</v>
      </c>
      <c r="X422" s="79">
        <v>28.763166666666667</v>
      </c>
      <c r="Y422" s="90">
        <v>0.99726027397260286</v>
      </c>
      <c r="Z422" s="90" t="s">
        <v>36</v>
      </c>
      <c r="AA422" s="90" t="s">
        <v>36</v>
      </c>
    </row>
    <row r="423" spans="1:27">
      <c r="A423" s="91" t="s">
        <v>67</v>
      </c>
      <c r="B423" s="91" t="s">
        <v>913</v>
      </c>
      <c r="C423" s="4" t="s">
        <v>39</v>
      </c>
      <c r="D423" s="4" t="s">
        <v>911</v>
      </c>
      <c r="E423" s="4" t="s">
        <v>31</v>
      </c>
      <c r="F423" s="4" t="s">
        <v>32</v>
      </c>
      <c r="G423" s="5">
        <v>382536.03710000002</v>
      </c>
      <c r="H423" s="5">
        <v>398727.66460000002</v>
      </c>
      <c r="I423" s="1">
        <v>53.484966</v>
      </c>
      <c r="J423" s="1">
        <v>-2.2646473999999999</v>
      </c>
      <c r="K423" s="5" t="s">
        <v>33</v>
      </c>
      <c r="L423" s="24">
        <v>2.4</v>
      </c>
      <c r="M423" s="140" t="s">
        <v>34</v>
      </c>
      <c r="N423" s="4" t="s">
        <v>41</v>
      </c>
      <c r="O423" s="23">
        <v>2.2000000000000002</v>
      </c>
      <c r="P423" s="2" t="s">
        <v>36</v>
      </c>
      <c r="Q423" s="87" t="s">
        <v>36</v>
      </c>
      <c r="R423" s="2" t="s">
        <v>36</v>
      </c>
      <c r="S423" s="87" t="s">
        <v>36</v>
      </c>
      <c r="T423" s="2" t="s">
        <v>36</v>
      </c>
      <c r="U423" s="88" t="s">
        <v>36</v>
      </c>
      <c r="V423" s="89" t="s">
        <v>36</v>
      </c>
      <c r="W423" s="90" t="s">
        <v>36</v>
      </c>
      <c r="X423" s="79">
        <v>25.268666666666668</v>
      </c>
      <c r="Y423" s="90">
        <v>0.99726027397260286</v>
      </c>
      <c r="Z423" s="90" t="s">
        <v>36</v>
      </c>
      <c r="AA423" s="90" t="s">
        <v>36</v>
      </c>
    </row>
    <row r="424" spans="1:27">
      <c r="A424" s="91" t="s">
        <v>67</v>
      </c>
      <c r="B424" s="91" t="s">
        <v>914</v>
      </c>
      <c r="C424" s="4" t="s">
        <v>39</v>
      </c>
      <c r="D424" s="4" t="s">
        <v>382</v>
      </c>
      <c r="E424" s="4" t="s">
        <v>31</v>
      </c>
      <c r="F424" s="4" t="s">
        <v>32</v>
      </c>
      <c r="G424" s="5">
        <v>382795.23379999999</v>
      </c>
      <c r="H424" s="5">
        <v>398553.8076</v>
      </c>
      <c r="I424" s="1">
        <v>53.483410999999997</v>
      </c>
      <c r="J424" s="1">
        <v>-2.2607347</v>
      </c>
      <c r="K424" s="5" t="s">
        <v>33</v>
      </c>
      <c r="L424" s="24">
        <v>2.15</v>
      </c>
      <c r="M424" s="140" t="s">
        <v>34</v>
      </c>
      <c r="N424" s="4" t="s">
        <v>41</v>
      </c>
      <c r="O424" s="23">
        <v>2.15</v>
      </c>
      <c r="P424" s="2" t="s">
        <v>36</v>
      </c>
      <c r="Q424" s="87" t="s">
        <v>36</v>
      </c>
      <c r="R424" s="2" t="s">
        <v>36</v>
      </c>
      <c r="S424" s="87" t="s">
        <v>36</v>
      </c>
      <c r="T424" s="2" t="s">
        <v>36</v>
      </c>
      <c r="U424" s="88" t="s">
        <v>36</v>
      </c>
      <c r="V424" s="89" t="s">
        <v>36</v>
      </c>
      <c r="W424" s="90" t="s">
        <v>36</v>
      </c>
      <c r="X424" s="79">
        <v>32.246549999999999</v>
      </c>
      <c r="Y424" s="90">
        <v>0.83835616438356164</v>
      </c>
      <c r="Z424" s="90" t="s">
        <v>36</v>
      </c>
      <c r="AA424" s="90" t="s">
        <v>36</v>
      </c>
    </row>
    <row r="425" spans="1:27">
      <c r="A425" s="91" t="s">
        <v>67</v>
      </c>
      <c r="B425" s="91" t="s">
        <v>915</v>
      </c>
      <c r="C425" s="4" t="s">
        <v>39</v>
      </c>
      <c r="D425" s="4" t="s">
        <v>532</v>
      </c>
      <c r="E425" s="4" t="s">
        <v>31</v>
      </c>
      <c r="F425" s="4" t="s">
        <v>32</v>
      </c>
      <c r="G425" s="5">
        <v>383099.28498900001</v>
      </c>
      <c r="H425" s="5">
        <v>398720.01625599997</v>
      </c>
      <c r="I425" s="1">
        <v>53.484921999999997</v>
      </c>
      <c r="J425" s="1">
        <v>-2.2561627999999998</v>
      </c>
      <c r="K425" s="5" t="s">
        <v>33</v>
      </c>
      <c r="L425" s="24">
        <v>1.8</v>
      </c>
      <c r="M425" s="140" t="s">
        <v>34</v>
      </c>
      <c r="N425" s="4" t="s">
        <v>41</v>
      </c>
      <c r="O425" s="23">
        <v>2.2000000000000002</v>
      </c>
      <c r="P425" s="2" t="s">
        <v>36</v>
      </c>
      <c r="Q425" s="87" t="s">
        <v>36</v>
      </c>
      <c r="R425" s="2" t="s">
        <v>36</v>
      </c>
      <c r="S425" s="87" t="s">
        <v>36</v>
      </c>
      <c r="T425" s="2" t="s">
        <v>36</v>
      </c>
      <c r="U425" s="88" t="s">
        <v>36</v>
      </c>
      <c r="V425" s="89" t="s">
        <v>36</v>
      </c>
      <c r="W425" s="90" t="s">
        <v>36</v>
      </c>
      <c r="X425" s="79">
        <v>31.63175</v>
      </c>
      <c r="Y425" s="90">
        <v>0.99726027397260286</v>
      </c>
      <c r="Z425" s="90" t="s">
        <v>36</v>
      </c>
      <c r="AA425" s="90" t="s">
        <v>36</v>
      </c>
    </row>
    <row r="426" spans="1:27">
      <c r="A426" s="91" t="s">
        <v>67</v>
      </c>
      <c r="B426" s="91" t="s">
        <v>916</v>
      </c>
      <c r="C426" s="4" t="s">
        <v>39</v>
      </c>
      <c r="D426" s="4" t="s">
        <v>300</v>
      </c>
      <c r="E426" s="4" t="s">
        <v>31</v>
      </c>
      <c r="F426" s="4" t="s">
        <v>32</v>
      </c>
      <c r="G426" s="5">
        <v>381570.5417</v>
      </c>
      <c r="H426" s="5">
        <v>397981.39230000001</v>
      </c>
      <c r="I426" s="1">
        <v>53.478226999999997</v>
      </c>
      <c r="J426" s="1">
        <v>-2.2791606</v>
      </c>
      <c r="K426" s="5" t="s">
        <v>33</v>
      </c>
      <c r="L426" s="24">
        <v>2.8</v>
      </c>
      <c r="M426" s="140" t="s">
        <v>34</v>
      </c>
      <c r="N426" s="4" t="s">
        <v>41</v>
      </c>
      <c r="O426" s="23">
        <v>2</v>
      </c>
      <c r="P426" s="2" t="s">
        <v>36</v>
      </c>
      <c r="Q426" s="87" t="s">
        <v>36</v>
      </c>
      <c r="R426" s="2" t="s">
        <v>36</v>
      </c>
      <c r="S426" s="87" t="s">
        <v>36</v>
      </c>
      <c r="T426" s="2" t="s">
        <v>36</v>
      </c>
      <c r="U426" s="88" t="s">
        <v>36</v>
      </c>
      <c r="V426" s="89" t="s">
        <v>36</v>
      </c>
      <c r="W426" s="90" t="s">
        <v>36</v>
      </c>
      <c r="X426" s="79">
        <v>33.184537447712252</v>
      </c>
      <c r="Y426" s="90">
        <v>0.67123287671232879</v>
      </c>
      <c r="Z426" s="90" t="s">
        <v>36</v>
      </c>
      <c r="AA426" s="90" t="s">
        <v>36</v>
      </c>
    </row>
    <row r="427" spans="1:27">
      <c r="A427" s="91" t="s">
        <v>67</v>
      </c>
      <c r="B427" s="91" t="s">
        <v>917</v>
      </c>
      <c r="C427" s="4" t="s">
        <v>39</v>
      </c>
      <c r="D427" s="4" t="s">
        <v>69</v>
      </c>
      <c r="E427" s="4" t="s">
        <v>31</v>
      </c>
      <c r="F427" s="4" t="s">
        <v>32</v>
      </c>
      <c r="G427" s="5">
        <v>381442.15560437902</v>
      </c>
      <c r="H427" s="5">
        <v>399236.43252278998</v>
      </c>
      <c r="I427" s="1">
        <v>53.489502999999999</v>
      </c>
      <c r="J427" s="1">
        <v>-2.2811637999999999</v>
      </c>
      <c r="K427" s="5" t="s">
        <v>33</v>
      </c>
      <c r="L427" s="24">
        <v>1.8</v>
      </c>
      <c r="M427" s="140" t="s">
        <v>34</v>
      </c>
      <c r="N427" s="4" t="s">
        <v>41</v>
      </c>
      <c r="O427" s="23">
        <v>2.2000000000000002</v>
      </c>
      <c r="P427" s="2" t="s">
        <v>36</v>
      </c>
      <c r="Q427" s="87" t="s">
        <v>36</v>
      </c>
      <c r="R427" s="2" t="s">
        <v>36</v>
      </c>
      <c r="S427" s="87" t="s">
        <v>36</v>
      </c>
      <c r="T427" s="2" t="s">
        <v>36</v>
      </c>
      <c r="U427" s="88" t="s">
        <v>36</v>
      </c>
      <c r="V427" s="89" t="s">
        <v>36</v>
      </c>
      <c r="W427" s="90" t="s">
        <v>36</v>
      </c>
      <c r="X427" s="90" t="s">
        <v>36</v>
      </c>
      <c r="Y427" s="90">
        <v>0</v>
      </c>
      <c r="Z427" s="90" t="s">
        <v>36</v>
      </c>
      <c r="AA427" s="90" t="s">
        <v>36</v>
      </c>
    </row>
    <row r="428" spans="1:27">
      <c r="A428" s="91" t="s">
        <v>67</v>
      </c>
      <c r="B428" s="91" t="s">
        <v>918</v>
      </c>
      <c r="C428" s="4" t="s">
        <v>39</v>
      </c>
      <c r="D428" s="4" t="s">
        <v>69</v>
      </c>
      <c r="E428" s="4" t="s">
        <v>31</v>
      </c>
      <c r="F428" s="4" t="s">
        <v>32</v>
      </c>
      <c r="G428" s="5">
        <v>381606.29343399999</v>
      </c>
      <c r="H428" s="5">
        <v>398942.65062199999</v>
      </c>
      <c r="I428" s="1">
        <v>53.486866999999997</v>
      </c>
      <c r="J428" s="1">
        <v>-2.2786748000000001</v>
      </c>
      <c r="K428" s="5" t="s">
        <v>33</v>
      </c>
      <c r="L428" s="24">
        <v>3</v>
      </c>
      <c r="M428" s="140" t="s">
        <v>34</v>
      </c>
      <c r="N428" s="4" t="s">
        <v>41</v>
      </c>
      <c r="O428" s="23">
        <v>2.2000000000000002</v>
      </c>
      <c r="P428" s="2" t="s">
        <v>36</v>
      </c>
      <c r="Q428" s="87" t="s">
        <v>36</v>
      </c>
      <c r="R428" s="2" t="s">
        <v>36</v>
      </c>
      <c r="S428" s="87" t="s">
        <v>36</v>
      </c>
      <c r="T428" s="2" t="s">
        <v>36</v>
      </c>
      <c r="U428" s="88" t="s">
        <v>36</v>
      </c>
      <c r="V428" s="89" t="s">
        <v>36</v>
      </c>
      <c r="W428" s="90" t="s">
        <v>36</v>
      </c>
      <c r="X428" s="79">
        <v>27.236800000000006</v>
      </c>
      <c r="Y428" s="90">
        <v>0.84383561643835625</v>
      </c>
      <c r="Z428" s="90" t="s">
        <v>36</v>
      </c>
      <c r="AA428" s="90" t="s">
        <v>36</v>
      </c>
    </row>
    <row r="429" spans="1:27">
      <c r="A429" s="91" t="s">
        <v>67</v>
      </c>
      <c r="B429" s="91" t="s">
        <v>919</v>
      </c>
      <c r="C429" s="4" t="s">
        <v>39</v>
      </c>
      <c r="D429" s="4" t="s">
        <v>909</v>
      </c>
      <c r="E429" s="4" t="s">
        <v>31</v>
      </c>
      <c r="F429" s="4" t="s">
        <v>32</v>
      </c>
      <c r="G429" s="5">
        <v>382257.98229999997</v>
      </c>
      <c r="H429" s="5">
        <v>398549.35149999999</v>
      </c>
      <c r="I429" s="1">
        <v>53.483356999999998</v>
      </c>
      <c r="J429" s="1">
        <v>-2.2688416999999999</v>
      </c>
      <c r="K429" s="5" t="s">
        <v>33</v>
      </c>
      <c r="L429" s="24">
        <v>2.7</v>
      </c>
      <c r="M429" s="140" t="s">
        <v>34</v>
      </c>
      <c r="N429" s="4" t="s">
        <v>41</v>
      </c>
      <c r="O429" s="23">
        <v>1.9</v>
      </c>
      <c r="P429" s="2" t="s">
        <v>36</v>
      </c>
      <c r="Q429" s="87" t="s">
        <v>36</v>
      </c>
      <c r="R429" s="2" t="s">
        <v>36</v>
      </c>
      <c r="S429" s="87" t="s">
        <v>36</v>
      </c>
      <c r="T429" s="2" t="s">
        <v>36</v>
      </c>
      <c r="U429" s="88" t="s">
        <v>36</v>
      </c>
      <c r="V429" s="89" t="s">
        <v>36</v>
      </c>
      <c r="W429" s="90" t="s">
        <v>36</v>
      </c>
      <c r="X429" s="79">
        <v>24.74666666666667</v>
      </c>
      <c r="Y429" s="90">
        <v>0.74794520547945209</v>
      </c>
      <c r="Z429" s="90" t="s">
        <v>36</v>
      </c>
      <c r="AA429" s="90" t="s">
        <v>36</v>
      </c>
    </row>
    <row r="430" spans="1:27">
      <c r="A430" s="91" t="s">
        <v>67</v>
      </c>
      <c r="B430" s="91" t="s">
        <v>920</v>
      </c>
      <c r="C430" s="4" t="s">
        <v>39</v>
      </c>
      <c r="D430" s="4" t="s">
        <v>909</v>
      </c>
      <c r="E430" s="4" t="s">
        <v>31</v>
      </c>
      <c r="F430" s="4" t="s">
        <v>32</v>
      </c>
      <c r="G430" s="5">
        <v>382308.1042</v>
      </c>
      <c r="H430" s="5">
        <v>398510.64909999998</v>
      </c>
      <c r="I430" s="1">
        <v>53.483007999999998</v>
      </c>
      <c r="J430" s="1">
        <v>-2.2680709000000001</v>
      </c>
      <c r="K430" s="5" t="s">
        <v>33</v>
      </c>
      <c r="L430" s="24">
        <v>0.8</v>
      </c>
      <c r="M430" s="140" t="s">
        <v>34</v>
      </c>
      <c r="N430" s="4" t="s">
        <v>41</v>
      </c>
      <c r="O430" s="23">
        <v>2.0499999999999998</v>
      </c>
      <c r="P430" s="2" t="s">
        <v>36</v>
      </c>
      <c r="Q430" s="87" t="s">
        <v>36</v>
      </c>
      <c r="R430" s="2" t="s">
        <v>36</v>
      </c>
      <c r="S430" s="87" t="s">
        <v>36</v>
      </c>
      <c r="T430" s="2" t="s">
        <v>36</v>
      </c>
      <c r="U430" s="88" t="s">
        <v>36</v>
      </c>
      <c r="V430" s="89" t="s">
        <v>36</v>
      </c>
      <c r="W430" s="90" t="s">
        <v>36</v>
      </c>
      <c r="X430" s="79">
        <v>26.95904388624724</v>
      </c>
      <c r="Y430" s="90">
        <v>0.57534246575342463</v>
      </c>
      <c r="Z430" s="90" t="s">
        <v>36</v>
      </c>
      <c r="AA430" s="90" t="s">
        <v>36</v>
      </c>
    </row>
    <row r="431" spans="1:27">
      <c r="A431" s="91" t="s">
        <v>67</v>
      </c>
      <c r="B431" s="91" t="s">
        <v>921</v>
      </c>
      <c r="C431" s="4" t="s">
        <v>39</v>
      </c>
      <c r="D431" s="4" t="s">
        <v>922</v>
      </c>
      <c r="E431" s="4" t="s">
        <v>31</v>
      </c>
      <c r="F431" s="4" t="s">
        <v>32</v>
      </c>
      <c r="G431" s="5">
        <v>382601.42430000001</v>
      </c>
      <c r="H431" s="5">
        <v>398520.66220000002</v>
      </c>
      <c r="I431" s="1">
        <v>53.483108000000001</v>
      </c>
      <c r="J431" s="1">
        <v>-2.2636563000000001</v>
      </c>
      <c r="K431" s="5" t="s">
        <v>33</v>
      </c>
      <c r="L431" s="24">
        <v>0.8</v>
      </c>
      <c r="M431" s="140" t="s">
        <v>34</v>
      </c>
      <c r="N431" s="4" t="s">
        <v>41</v>
      </c>
      <c r="O431" s="23">
        <v>2.2999999999999998</v>
      </c>
      <c r="P431" s="2" t="s">
        <v>36</v>
      </c>
      <c r="Q431" s="87" t="s">
        <v>36</v>
      </c>
      <c r="R431" s="2" t="s">
        <v>36</v>
      </c>
      <c r="S431" s="87" t="s">
        <v>36</v>
      </c>
      <c r="T431" s="2" t="s">
        <v>36</v>
      </c>
      <c r="U431" s="88" t="s">
        <v>36</v>
      </c>
      <c r="V431" s="89" t="s">
        <v>36</v>
      </c>
      <c r="W431" s="90" t="s">
        <v>36</v>
      </c>
      <c r="X431" s="79">
        <v>35.58058333333333</v>
      </c>
      <c r="Y431" s="90">
        <v>0.99726027397260286</v>
      </c>
      <c r="Z431" s="90" t="s">
        <v>36</v>
      </c>
      <c r="AA431" s="90" t="s">
        <v>36</v>
      </c>
    </row>
    <row r="432" spans="1:27">
      <c r="A432" s="91" t="s">
        <v>67</v>
      </c>
      <c r="B432" s="91" t="s">
        <v>923</v>
      </c>
      <c r="C432" s="4" t="s">
        <v>924</v>
      </c>
      <c r="D432" s="4" t="s">
        <v>113</v>
      </c>
      <c r="E432" s="4" t="s">
        <v>31</v>
      </c>
      <c r="F432" s="4" t="s">
        <v>32</v>
      </c>
      <c r="G432" s="5">
        <v>383754</v>
      </c>
      <c r="H432" s="5">
        <v>398718</v>
      </c>
      <c r="I432" s="1">
        <v>53.484923999999999</v>
      </c>
      <c r="J432" s="1">
        <v>-2.2462920999999998</v>
      </c>
      <c r="K432" s="5" t="s">
        <v>33</v>
      </c>
      <c r="L432" s="24">
        <v>2.2000000000000002</v>
      </c>
      <c r="M432" s="140" t="s">
        <v>34</v>
      </c>
      <c r="N432" s="4" t="s">
        <v>41</v>
      </c>
      <c r="O432" s="23">
        <v>2</v>
      </c>
      <c r="P432" s="2" t="s">
        <v>36</v>
      </c>
      <c r="Q432" s="87" t="s">
        <v>36</v>
      </c>
      <c r="R432" s="2" t="s">
        <v>36</v>
      </c>
      <c r="S432" s="87" t="s">
        <v>36</v>
      </c>
      <c r="T432" s="2">
        <v>30.2</v>
      </c>
      <c r="U432" s="88">
        <v>1</v>
      </c>
      <c r="V432" s="89">
        <v>32</v>
      </c>
      <c r="W432" s="90">
        <v>0.95342465753424643</v>
      </c>
      <c r="X432" s="79">
        <v>33.695583333333332</v>
      </c>
      <c r="Y432" s="90">
        <v>0.99726027397260286</v>
      </c>
      <c r="Z432" s="90" t="s">
        <v>36</v>
      </c>
      <c r="AA432" s="90" t="s">
        <v>36</v>
      </c>
    </row>
    <row r="433" spans="1:27">
      <c r="A433" s="91" t="s">
        <v>67</v>
      </c>
      <c r="B433" s="91" t="s">
        <v>925</v>
      </c>
      <c r="C433" s="4" t="s">
        <v>926</v>
      </c>
      <c r="D433" s="4" t="s">
        <v>281</v>
      </c>
      <c r="E433" s="4" t="s">
        <v>31</v>
      </c>
      <c r="F433" s="4" t="s">
        <v>32</v>
      </c>
      <c r="G433" s="5">
        <v>382641</v>
      </c>
      <c r="H433" s="5">
        <v>398528</v>
      </c>
      <c r="I433" s="1">
        <v>53.483181000000002</v>
      </c>
      <c r="J433" s="1">
        <v>-2.2630539999999999</v>
      </c>
      <c r="K433" s="5" t="s">
        <v>33</v>
      </c>
      <c r="L433" s="24">
        <v>2.2000000000000002</v>
      </c>
      <c r="M433" s="140" t="s">
        <v>34</v>
      </c>
      <c r="N433" s="4" t="s">
        <v>41</v>
      </c>
      <c r="O433" s="23">
        <v>2.2000000000000002</v>
      </c>
      <c r="P433" s="2" t="s">
        <v>36</v>
      </c>
      <c r="Q433" s="87" t="s">
        <v>36</v>
      </c>
      <c r="R433" s="2">
        <v>55.3</v>
      </c>
      <c r="S433" s="87">
        <v>1</v>
      </c>
      <c r="T433" s="2">
        <v>37.799999999999997</v>
      </c>
      <c r="U433" s="88">
        <v>0.75</v>
      </c>
      <c r="V433" s="89">
        <v>36.4</v>
      </c>
      <c r="W433" s="90">
        <v>0.95616438356164379</v>
      </c>
      <c r="X433" s="79">
        <v>39.339950000000002</v>
      </c>
      <c r="Y433" s="90">
        <v>0.83013698630136989</v>
      </c>
      <c r="Z433" s="90" t="s">
        <v>36</v>
      </c>
      <c r="AA433" s="90" t="s">
        <v>36</v>
      </c>
    </row>
    <row r="434" spans="1:27">
      <c r="A434" s="91" t="s">
        <v>67</v>
      </c>
      <c r="B434" s="91" t="s">
        <v>927</v>
      </c>
      <c r="C434" s="4" t="s">
        <v>928</v>
      </c>
      <c r="D434" s="4" t="s">
        <v>281</v>
      </c>
      <c r="E434" s="4" t="s">
        <v>31</v>
      </c>
      <c r="F434" s="4" t="s">
        <v>32</v>
      </c>
      <c r="G434" s="5">
        <v>382709</v>
      </c>
      <c r="H434" s="5">
        <v>398554</v>
      </c>
      <c r="I434" s="1">
        <v>53.483417000000003</v>
      </c>
      <c r="J434" s="1">
        <v>-2.2620306999999999</v>
      </c>
      <c r="K434" s="5" t="s">
        <v>33</v>
      </c>
      <c r="L434" s="24">
        <v>4.3</v>
      </c>
      <c r="M434" s="140" t="s">
        <v>34</v>
      </c>
      <c r="N434" s="4" t="s">
        <v>41</v>
      </c>
      <c r="O434" s="23">
        <v>2.15</v>
      </c>
      <c r="P434" s="2" t="s">
        <v>36</v>
      </c>
      <c r="Q434" s="87" t="s">
        <v>36</v>
      </c>
      <c r="R434" s="2" t="s">
        <v>36</v>
      </c>
      <c r="S434" s="87" t="s">
        <v>36</v>
      </c>
      <c r="T434" s="2">
        <v>27.8</v>
      </c>
      <c r="U434" s="88">
        <v>0.92</v>
      </c>
      <c r="V434" s="89">
        <v>30.2</v>
      </c>
      <c r="W434" s="90">
        <v>0.95616438356164379</v>
      </c>
      <c r="X434" s="79">
        <v>31.477083333333329</v>
      </c>
      <c r="Y434" s="90">
        <v>0.99726027397260286</v>
      </c>
      <c r="Z434" s="90" t="s">
        <v>36</v>
      </c>
      <c r="AA434" s="90" t="s">
        <v>36</v>
      </c>
    </row>
    <row r="435" spans="1:27">
      <c r="A435" s="91" t="s">
        <v>27</v>
      </c>
      <c r="B435" s="91" t="s">
        <v>929</v>
      </c>
      <c r="C435" s="4" t="s">
        <v>930</v>
      </c>
      <c r="D435" s="4" t="s">
        <v>177</v>
      </c>
      <c r="E435" s="4" t="s">
        <v>31</v>
      </c>
      <c r="F435" s="4" t="s">
        <v>32</v>
      </c>
      <c r="G435" s="5">
        <v>390496</v>
      </c>
      <c r="H435" s="5">
        <v>391045</v>
      </c>
      <c r="I435" s="1">
        <v>53.416122000000001</v>
      </c>
      <c r="J435" s="1">
        <v>-2.1444573999999998</v>
      </c>
      <c r="K435" s="5" t="s">
        <v>33</v>
      </c>
      <c r="L435" s="24">
        <v>2</v>
      </c>
      <c r="M435" s="140" t="s">
        <v>34</v>
      </c>
      <c r="N435" s="4" t="s">
        <v>41</v>
      </c>
      <c r="O435" s="23">
        <v>2</v>
      </c>
      <c r="P435" s="2" t="s">
        <v>36</v>
      </c>
      <c r="Q435" s="87" t="s">
        <v>36</v>
      </c>
      <c r="R435" s="2" t="s">
        <v>36</v>
      </c>
      <c r="S435" s="87" t="s">
        <v>36</v>
      </c>
      <c r="T435" s="2">
        <v>24.9</v>
      </c>
      <c r="U435" s="88">
        <v>1</v>
      </c>
      <c r="V435" s="89">
        <v>26.2</v>
      </c>
      <c r="W435" s="90">
        <v>0.95616438356164379</v>
      </c>
      <c r="X435" s="79">
        <v>26.17909090909091</v>
      </c>
      <c r="Y435" s="90">
        <v>0.9068493150684932</v>
      </c>
      <c r="Z435" s="90" t="s">
        <v>36</v>
      </c>
      <c r="AA435" s="90" t="s">
        <v>36</v>
      </c>
    </row>
    <row r="436" spans="1:27">
      <c r="A436" s="91" t="s">
        <v>27</v>
      </c>
      <c r="B436" s="91" t="s">
        <v>931</v>
      </c>
      <c r="C436" s="4" t="s">
        <v>932</v>
      </c>
      <c r="D436" s="4" t="s">
        <v>147</v>
      </c>
      <c r="E436" s="4" t="s">
        <v>31</v>
      </c>
      <c r="F436" s="4" t="s">
        <v>32</v>
      </c>
      <c r="G436" s="5">
        <v>385118</v>
      </c>
      <c r="H436" s="5">
        <v>387954</v>
      </c>
      <c r="I436" s="1">
        <v>53.388213</v>
      </c>
      <c r="J436" s="1">
        <v>-2.2252242999999998</v>
      </c>
      <c r="K436" s="5" t="s">
        <v>33</v>
      </c>
      <c r="L436" s="24">
        <v>2</v>
      </c>
      <c r="M436" s="140" t="s">
        <v>34</v>
      </c>
      <c r="N436" s="4" t="s">
        <v>41</v>
      </c>
      <c r="O436" s="23">
        <v>2.2000000000000002</v>
      </c>
      <c r="P436" s="2">
        <v>38.700000000000003</v>
      </c>
      <c r="Q436" s="87">
        <v>1</v>
      </c>
      <c r="R436" s="2">
        <v>36.200000000000003</v>
      </c>
      <c r="S436" s="87">
        <v>1</v>
      </c>
      <c r="T436" s="2">
        <v>24.1</v>
      </c>
      <c r="U436" s="88">
        <v>1</v>
      </c>
      <c r="V436" s="89">
        <v>25.3</v>
      </c>
      <c r="W436" s="90">
        <v>0.79726027397260268</v>
      </c>
      <c r="X436" s="79">
        <v>24.222250000000003</v>
      </c>
      <c r="Y436" s="90">
        <v>0.99726027397260286</v>
      </c>
      <c r="Z436" s="90" t="s">
        <v>36</v>
      </c>
      <c r="AA436" s="90" t="s">
        <v>36</v>
      </c>
    </row>
    <row r="437" spans="1:27">
      <c r="A437" s="91" t="s">
        <v>27</v>
      </c>
      <c r="B437" s="91" t="s">
        <v>933</v>
      </c>
      <c r="C437" s="4" t="s">
        <v>934</v>
      </c>
      <c r="D437" s="4" t="s">
        <v>147</v>
      </c>
      <c r="E437" s="4" t="s">
        <v>31</v>
      </c>
      <c r="F437" s="4" t="s">
        <v>32</v>
      </c>
      <c r="G437" s="5">
        <v>385048</v>
      </c>
      <c r="H437" s="5">
        <v>388888</v>
      </c>
      <c r="I437" s="1">
        <v>53.396607000000003</v>
      </c>
      <c r="J437" s="1">
        <v>-2.2263213999999998</v>
      </c>
      <c r="K437" s="5" t="s">
        <v>33</v>
      </c>
      <c r="L437" s="24">
        <v>2.2000000000000002</v>
      </c>
      <c r="M437" s="140" t="s">
        <v>34</v>
      </c>
      <c r="N437" s="4" t="s">
        <v>41</v>
      </c>
      <c r="O437" s="23">
        <v>3.3</v>
      </c>
      <c r="P437" s="2">
        <v>65.8</v>
      </c>
      <c r="Q437" s="87">
        <v>0.67</v>
      </c>
      <c r="R437" s="2">
        <v>33.9</v>
      </c>
      <c r="S437" s="87">
        <v>0.75</v>
      </c>
      <c r="T437" s="2">
        <v>25.3</v>
      </c>
      <c r="U437" s="88">
        <v>0.83</v>
      </c>
      <c r="V437" s="89">
        <v>25.1</v>
      </c>
      <c r="W437" s="90">
        <v>0.73150684931506849</v>
      </c>
      <c r="X437" s="79">
        <v>22.591875054447254</v>
      </c>
      <c r="Y437" s="90">
        <v>0.51506849315068493</v>
      </c>
      <c r="Z437" s="90" t="s">
        <v>36</v>
      </c>
      <c r="AA437" s="90" t="s">
        <v>36</v>
      </c>
    </row>
    <row r="438" spans="1:27">
      <c r="A438" s="91" t="s">
        <v>27</v>
      </c>
      <c r="B438" s="91" t="s">
        <v>935</v>
      </c>
      <c r="C438" s="4" t="s">
        <v>936</v>
      </c>
      <c r="D438" s="4" t="s">
        <v>147</v>
      </c>
      <c r="E438" s="4" t="s">
        <v>31</v>
      </c>
      <c r="F438" s="4" t="s">
        <v>32</v>
      </c>
      <c r="G438" s="5">
        <v>385052</v>
      </c>
      <c r="H438" s="5">
        <v>388779</v>
      </c>
      <c r="I438" s="1">
        <v>53.395626999999998</v>
      </c>
      <c r="J438" s="1">
        <v>-2.2262559999999998</v>
      </c>
      <c r="K438" s="5" t="s">
        <v>33</v>
      </c>
      <c r="L438" s="24">
        <v>0.6</v>
      </c>
      <c r="M438" s="140" t="s">
        <v>34</v>
      </c>
      <c r="N438" s="4" t="s">
        <v>41</v>
      </c>
      <c r="O438" s="23">
        <v>2.4</v>
      </c>
      <c r="P438" s="2">
        <v>38.5</v>
      </c>
      <c r="Q438" s="87">
        <v>1</v>
      </c>
      <c r="R438" s="2">
        <v>39</v>
      </c>
      <c r="S438" s="87">
        <v>1</v>
      </c>
      <c r="T438" s="2">
        <v>27.6</v>
      </c>
      <c r="U438" s="88">
        <v>1</v>
      </c>
      <c r="V438" s="89">
        <v>30.1</v>
      </c>
      <c r="W438" s="90">
        <v>0.95616438356164379</v>
      </c>
      <c r="X438" s="79">
        <v>30.078272727272726</v>
      </c>
      <c r="Y438" s="90">
        <v>0.92054794520547945</v>
      </c>
      <c r="Z438" s="90" t="s">
        <v>36</v>
      </c>
      <c r="AA438" s="90" t="s">
        <v>36</v>
      </c>
    </row>
    <row r="439" spans="1:27">
      <c r="A439" s="91" t="s">
        <v>27</v>
      </c>
      <c r="B439" s="91" t="s">
        <v>937</v>
      </c>
      <c r="C439" s="4" t="s">
        <v>39</v>
      </c>
      <c r="D439" s="4" t="s">
        <v>938</v>
      </c>
      <c r="E439" s="4" t="s">
        <v>31</v>
      </c>
      <c r="F439" s="4" t="s">
        <v>32</v>
      </c>
      <c r="G439" s="5">
        <v>391738.26370000001</v>
      </c>
      <c r="H439" s="5">
        <v>387352.99890000001</v>
      </c>
      <c r="I439" s="1">
        <v>53.382949000000004</v>
      </c>
      <c r="J439" s="1">
        <v>-2.1256729999999999</v>
      </c>
      <c r="K439" s="5" t="s">
        <v>33</v>
      </c>
      <c r="L439" s="24">
        <v>1.8</v>
      </c>
      <c r="M439" s="140" t="s">
        <v>34</v>
      </c>
      <c r="N439" s="4" t="s">
        <v>41</v>
      </c>
      <c r="O439" s="23">
        <v>2.25</v>
      </c>
      <c r="P439" s="2" t="s">
        <v>36</v>
      </c>
      <c r="Q439" s="87" t="s">
        <v>36</v>
      </c>
      <c r="R439" s="2" t="s">
        <v>36</v>
      </c>
      <c r="S439" s="87" t="s">
        <v>36</v>
      </c>
      <c r="T439" s="2" t="s">
        <v>36</v>
      </c>
      <c r="U439" s="88" t="s">
        <v>36</v>
      </c>
      <c r="V439" s="89" t="s">
        <v>36</v>
      </c>
      <c r="W439" s="90" t="s">
        <v>36</v>
      </c>
      <c r="X439" s="79">
        <v>32.552500000000002</v>
      </c>
      <c r="Y439" s="90">
        <v>0.9068493150684932</v>
      </c>
      <c r="Z439" s="90" t="s">
        <v>36</v>
      </c>
      <c r="AA439" s="90" t="s">
        <v>36</v>
      </c>
    </row>
    <row r="440" spans="1:27">
      <c r="A440" s="91" t="s">
        <v>27</v>
      </c>
      <c r="B440" s="91" t="s">
        <v>939</v>
      </c>
      <c r="C440" s="4" t="s">
        <v>39</v>
      </c>
      <c r="D440" s="4" t="s">
        <v>938</v>
      </c>
      <c r="E440" s="4" t="s">
        <v>31</v>
      </c>
      <c r="F440" s="4" t="s">
        <v>32</v>
      </c>
      <c r="G440" s="5">
        <v>391764.69572900003</v>
      </c>
      <c r="H440" s="5">
        <v>387338.88093699998</v>
      </c>
      <c r="I440" s="1">
        <v>53.382823000000002</v>
      </c>
      <c r="J440" s="1">
        <v>-2.1252818000000002</v>
      </c>
      <c r="K440" s="5" t="s">
        <v>33</v>
      </c>
      <c r="L440" s="24">
        <v>0.45</v>
      </c>
      <c r="M440" s="140" t="s">
        <v>34</v>
      </c>
      <c r="N440" s="4" t="s">
        <v>41</v>
      </c>
      <c r="O440" s="23">
        <v>2.25</v>
      </c>
      <c r="P440" s="2" t="s">
        <v>36</v>
      </c>
      <c r="Q440" s="87" t="s">
        <v>36</v>
      </c>
      <c r="R440" s="2" t="s">
        <v>36</v>
      </c>
      <c r="S440" s="87" t="s">
        <v>36</v>
      </c>
      <c r="T440" s="2" t="s">
        <v>36</v>
      </c>
      <c r="U440" s="88" t="s">
        <v>36</v>
      </c>
      <c r="V440" s="89" t="s">
        <v>36</v>
      </c>
      <c r="W440" s="90" t="s">
        <v>36</v>
      </c>
      <c r="X440" s="79">
        <v>33.547200000000004</v>
      </c>
      <c r="Y440" s="90">
        <v>0.83013698630136989</v>
      </c>
      <c r="Z440" s="90" t="s">
        <v>36</v>
      </c>
      <c r="AA440" s="90" t="s">
        <v>36</v>
      </c>
    </row>
    <row r="441" spans="1:27">
      <c r="A441" s="91" t="s">
        <v>27</v>
      </c>
      <c r="B441" s="91" t="s">
        <v>940</v>
      </c>
      <c r="C441" s="4" t="s">
        <v>39</v>
      </c>
      <c r="D441" s="4" t="s">
        <v>938</v>
      </c>
      <c r="E441" s="4" t="s">
        <v>31</v>
      </c>
      <c r="F441" s="4" t="s">
        <v>32</v>
      </c>
      <c r="G441" s="5">
        <v>391689.5968</v>
      </c>
      <c r="H441" s="5">
        <v>387429.51870000002</v>
      </c>
      <c r="I441" s="1">
        <v>53.38364</v>
      </c>
      <c r="J441" s="1">
        <v>-2.1264116999999998</v>
      </c>
      <c r="K441" s="5" t="s">
        <v>33</v>
      </c>
      <c r="L441" s="24">
        <v>1.35</v>
      </c>
      <c r="M441" s="140" t="s">
        <v>34</v>
      </c>
      <c r="N441" s="4" t="s">
        <v>41</v>
      </c>
      <c r="O441" s="23">
        <v>2.25</v>
      </c>
      <c r="P441" s="2" t="s">
        <v>36</v>
      </c>
      <c r="Q441" s="87" t="s">
        <v>36</v>
      </c>
      <c r="R441" s="2" t="s">
        <v>36</v>
      </c>
      <c r="S441" s="87" t="s">
        <v>36</v>
      </c>
      <c r="T441" s="2" t="s">
        <v>36</v>
      </c>
      <c r="U441" s="88" t="s">
        <v>36</v>
      </c>
      <c r="V441" s="89" t="s">
        <v>36</v>
      </c>
      <c r="W441" s="90" t="s">
        <v>36</v>
      </c>
      <c r="X441" s="79">
        <v>31.358227272727277</v>
      </c>
      <c r="Y441" s="90">
        <v>0.9068493150684932</v>
      </c>
      <c r="Z441" s="90" t="s">
        <v>36</v>
      </c>
      <c r="AA441" s="90" t="s">
        <v>36</v>
      </c>
    </row>
    <row r="442" spans="1:27">
      <c r="A442" s="91" t="s">
        <v>27</v>
      </c>
      <c r="B442" s="91" t="s">
        <v>941</v>
      </c>
      <c r="C442" s="4" t="s">
        <v>39</v>
      </c>
      <c r="D442" s="4" t="s">
        <v>942</v>
      </c>
      <c r="E442" s="4" t="s">
        <v>31</v>
      </c>
      <c r="F442" s="4" t="s">
        <v>32</v>
      </c>
      <c r="G442" s="5">
        <v>390332.33610000001</v>
      </c>
      <c r="H442" s="5">
        <v>390126.40669999999</v>
      </c>
      <c r="I442" s="1">
        <v>53.407859000000002</v>
      </c>
      <c r="J442" s="1">
        <v>-2.1468964000000001</v>
      </c>
      <c r="K442" s="5" t="s">
        <v>33</v>
      </c>
      <c r="L442" s="24">
        <v>2.15</v>
      </c>
      <c r="M442" s="140" t="s">
        <v>34</v>
      </c>
      <c r="N442" s="4" t="s">
        <v>41</v>
      </c>
      <c r="O442" s="23">
        <v>2.25</v>
      </c>
      <c r="P442" s="2" t="s">
        <v>36</v>
      </c>
      <c r="Q442" s="87" t="s">
        <v>36</v>
      </c>
      <c r="R442" s="2" t="s">
        <v>36</v>
      </c>
      <c r="S442" s="87" t="s">
        <v>36</v>
      </c>
      <c r="T442" s="2" t="s">
        <v>36</v>
      </c>
      <c r="U442" s="88" t="s">
        <v>36</v>
      </c>
      <c r="V442" s="89" t="s">
        <v>36</v>
      </c>
      <c r="W442" s="90" t="s">
        <v>36</v>
      </c>
      <c r="X442" s="79">
        <v>37.64154149723295</v>
      </c>
      <c r="Y442" s="90">
        <v>0.65205479452054793</v>
      </c>
      <c r="Z442" s="90" t="s">
        <v>36</v>
      </c>
      <c r="AA442" s="90" t="s">
        <v>36</v>
      </c>
    </row>
    <row r="443" spans="1:27">
      <c r="A443" s="91" t="s">
        <v>27</v>
      </c>
      <c r="B443" s="91" t="s">
        <v>943</v>
      </c>
      <c r="C443" s="4" t="s">
        <v>39</v>
      </c>
      <c r="D443" s="4" t="s">
        <v>942</v>
      </c>
      <c r="E443" s="4" t="s">
        <v>31</v>
      </c>
      <c r="F443" s="4" t="s">
        <v>32</v>
      </c>
      <c r="G443" s="5">
        <v>390362.27389999997</v>
      </c>
      <c r="H443" s="5">
        <v>390122.44790000003</v>
      </c>
      <c r="I443" s="1">
        <v>53.407823</v>
      </c>
      <c r="J443" s="1">
        <v>-2.1464449999999999</v>
      </c>
      <c r="K443" s="5" t="s">
        <v>33</v>
      </c>
      <c r="L443" s="24">
        <v>1.3</v>
      </c>
      <c r="M443" s="140" t="s">
        <v>34</v>
      </c>
      <c r="N443" s="4" t="s">
        <v>41</v>
      </c>
      <c r="O443" s="23">
        <v>2.4500000000000002</v>
      </c>
      <c r="P443" s="2" t="s">
        <v>36</v>
      </c>
      <c r="Q443" s="87" t="s">
        <v>36</v>
      </c>
      <c r="R443" s="2" t="s">
        <v>36</v>
      </c>
      <c r="S443" s="87" t="s">
        <v>36</v>
      </c>
      <c r="T443" s="2" t="s">
        <v>36</v>
      </c>
      <c r="U443" s="88" t="s">
        <v>36</v>
      </c>
      <c r="V443" s="89" t="s">
        <v>36</v>
      </c>
      <c r="W443" s="90" t="s">
        <v>36</v>
      </c>
      <c r="X443" s="79">
        <v>32.052249999999994</v>
      </c>
      <c r="Y443" s="90">
        <v>0.82191780821917804</v>
      </c>
      <c r="Z443" s="90" t="s">
        <v>36</v>
      </c>
      <c r="AA443" s="90" t="s">
        <v>36</v>
      </c>
    </row>
    <row r="444" spans="1:27">
      <c r="A444" s="91" t="s">
        <v>27</v>
      </c>
      <c r="B444" s="91" t="s">
        <v>944</v>
      </c>
      <c r="C444" s="4" t="s">
        <v>39</v>
      </c>
      <c r="D444" s="4" t="s">
        <v>942</v>
      </c>
      <c r="E444" s="4" t="s">
        <v>31</v>
      </c>
      <c r="F444" s="4" t="s">
        <v>32</v>
      </c>
      <c r="G444" s="5">
        <v>390313.10680000001</v>
      </c>
      <c r="H444" s="5">
        <v>390147.60100000002</v>
      </c>
      <c r="I444" s="1">
        <v>53.408047000000003</v>
      </c>
      <c r="J444" s="1">
        <v>-2.1471827999999999</v>
      </c>
      <c r="K444" s="5" t="s">
        <v>33</v>
      </c>
      <c r="L444" s="24">
        <v>1.5</v>
      </c>
      <c r="M444" s="140" t="s">
        <v>34</v>
      </c>
      <c r="N444" s="4" t="s">
        <v>41</v>
      </c>
      <c r="O444" s="23">
        <v>2.4</v>
      </c>
      <c r="P444" s="2" t="s">
        <v>36</v>
      </c>
      <c r="Q444" s="87" t="s">
        <v>36</v>
      </c>
      <c r="R444" s="2" t="s">
        <v>36</v>
      </c>
      <c r="S444" s="87" t="s">
        <v>36</v>
      </c>
      <c r="T444" s="2" t="s">
        <v>36</v>
      </c>
      <c r="U444" s="88" t="s">
        <v>36</v>
      </c>
      <c r="V444" s="89" t="s">
        <v>36</v>
      </c>
      <c r="W444" s="90" t="s">
        <v>36</v>
      </c>
      <c r="X444" s="79">
        <v>33.507888888888886</v>
      </c>
      <c r="Y444" s="90">
        <v>0.73972602739726023</v>
      </c>
      <c r="Z444" s="90" t="s">
        <v>36</v>
      </c>
      <c r="AA444" s="90" t="s">
        <v>36</v>
      </c>
    </row>
    <row r="445" spans="1:27">
      <c r="A445" s="91" t="s">
        <v>27</v>
      </c>
      <c r="B445" s="91" t="s">
        <v>945</v>
      </c>
      <c r="C445" s="4" t="s">
        <v>39</v>
      </c>
      <c r="D445" s="4" t="s">
        <v>946</v>
      </c>
      <c r="E445" s="4" t="s">
        <v>31</v>
      </c>
      <c r="F445" s="4" t="s">
        <v>32</v>
      </c>
      <c r="G445" s="5">
        <v>390344.4068</v>
      </c>
      <c r="H445" s="5">
        <v>390735.65230000002</v>
      </c>
      <c r="I445" s="1">
        <v>53.413333000000002</v>
      </c>
      <c r="J445" s="1">
        <v>-2.1467347000000001</v>
      </c>
      <c r="K445" s="5" t="s">
        <v>33</v>
      </c>
      <c r="L445" s="24">
        <v>2.4</v>
      </c>
      <c r="M445" s="140" t="s">
        <v>34</v>
      </c>
      <c r="N445" s="4" t="s">
        <v>41</v>
      </c>
      <c r="O445" s="23">
        <v>2.1</v>
      </c>
      <c r="P445" s="2" t="s">
        <v>36</v>
      </c>
      <c r="Q445" s="87" t="s">
        <v>36</v>
      </c>
      <c r="R445" s="2" t="s">
        <v>36</v>
      </c>
      <c r="S445" s="87" t="s">
        <v>36</v>
      </c>
      <c r="T445" s="2" t="s">
        <v>36</v>
      </c>
      <c r="U445" s="88" t="s">
        <v>36</v>
      </c>
      <c r="V445" s="89" t="s">
        <v>36</v>
      </c>
      <c r="W445" s="90" t="s">
        <v>36</v>
      </c>
      <c r="X445" s="79">
        <v>30.691666666666659</v>
      </c>
      <c r="Y445" s="90">
        <v>0.99726027397260286</v>
      </c>
      <c r="Z445" s="90" t="s">
        <v>36</v>
      </c>
      <c r="AA445" s="90" t="s">
        <v>36</v>
      </c>
    </row>
    <row r="446" spans="1:27">
      <c r="A446" s="91" t="s">
        <v>27</v>
      </c>
      <c r="B446" s="91" t="s">
        <v>947</v>
      </c>
      <c r="C446" s="4" t="s">
        <v>39</v>
      </c>
      <c r="D446" s="4" t="s">
        <v>946</v>
      </c>
      <c r="E446" s="4" t="s">
        <v>31</v>
      </c>
      <c r="F446" s="4" t="s">
        <v>32</v>
      </c>
      <c r="G446" s="5">
        <v>390337.39850000001</v>
      </c>
      <c r="H446" s="5">
        <v>390698.42300000001</v>
      </c>
      <c r="I446" s="1">
        <v>53.412999999999997</v>
      </c>
      <c r="J446" s="1">
        <v>-2.1468389000000001</v>
      </c>
      <c r="K446" s="5" t="s">
        <v>33</v>
      </c>
      <c r="L446" s="24">
        <v>2.5</v>
      </c>
      <c r="M446" s="140" t="s">
        <v>34</v>
      </c>
      <c r="N446" s="4" t="s">
        <v>41</v>
      </c>
      <c r="O446" s="23">
        <v>2.1</v>
      </c>
      <c r="P446" s="2" t="s">
        <v>36</v>
      </c>
      <c r="Q446" s="87" t="s">
        <v>36</v>
      </c>
      <c r="R446" s="2" t="s">
        <v>36</v>
      </c>
      <c r="S446" s="87" t="s">
        <v>36</v>
      </c>
      <c r="T446" s="2" t="s">
        <v>36</v>
      </c>
      <c r="U446" s="88" t="s">
        <v>36</v>
      </c>
      <c r="V446" s="89" t="s">
        <v>36</v>
      </c>
      <c r="W446" s="90" t="s">
        <v>36</v>
      </c>
      <c r="X446" s="79">
        <v>27.246708333333338</v>
      </c>
      <c r="Y446" s="90">
        <v>0.99726027397260286</v>
      </c>
      <c r="Z446" s="90" t="s">
        <v>36</v>
      </c>
      <c r="AA446" s="90" t="s">
        <v>36</v>
      </c>
    </row>
    <row r="447" spans="1:27">
      <c r="A447" s="91" t="s">
        <v>27</v>
      </c>
      <c r="B447" s="91" t="s">
        <v>948</v>
      </c>
      <c r="C447" s="4" t="s">
        <v>39</v>
      </c>
      <c r="D447" s="4" t="s">
        <v>949</v>
      </c>
      <c r="E447" s="4" t="s">
        <v>31</v>
      </c>
      <c r="F447" s="4" t="s">
        <v>32</v>
      </c>
      <c r="G447" s="5">
        <v>390117.92379999999</v>
      </c>
      <c r="H447" s="5">
        <v>391165.72399999999</v>
      </c>
      <c r="I447" s="1">
        <v>53.417194000000002</v>
      </c>
      <c r="J447" s="1">
        <v>-2.1501635000000001</v>
      </c>
      <c r="K447" s="5" t="s">
        <v>33</v>
      </c>
      <c r="L447" s="24">
        <v>3.15</v>
      </c>
      <c r="M447" s="140" t="s">
        <v>34</v>
      </c>
      <c r="N447" s="4" t="s">
        <v>41</v>
      </c>
      <c r="O447" s="23">
        <v>2.4</v>
      </c>
      <c r="P447" s="2" t="s">
        <v>36</v>
      </c>
      <c r="Q447" s="87" t="s">
        <v>36</v>
      </c>
      <c r="R447" s="2" t="s">
        <v>36</v>
      </c>
      <c r="S447" s="87" t="s">
        <v>36</v>
      </c>
      <c r="T447" s="2" t="s">
        <v>36</v>
      </c>
      <c r="U447" s="88" t="s">
        <v>36</v>
      </c>
      <c r="V447" s="89" t="s">
        <v>36</v>
      </c>
      <c r="W447" s="90" t="s">
        <v>36</v>
      </c>
      <c r="X447" s="79">
        <v>31.767083333333332</v>
      </c>
      <c r="Y447" s="90">
        <v>0.99726027397260286</v>
      </c>
      <c r="Z447" s="90" t="s">
        <v>36</v>
      </c>
      <c r="AA447" s="90" t="s">
        <v>36</v>
      </c>
    </row>
    <row r="448" spans="1:27">
      <c r="A448" s="91" t="s">
        <v>27</v>
      </c>
      <c r="B448" s="91" t="s">
        <v>950</v>
      </c>
      <c r="C448" s="4" t="s">
        <v>39</v>
      </c>
      <c r="D448" s="4" t="s">
        <v>949</v>
      </c>
      <c r="E448" s="4" t="s">
        <v>31</v>
      </c>
      <c r="F448" s="4" t="s">
        <v>32</v>
      </c>
      <c r="G448" s="5">
        <v>390117.07400000002</v>
      </c>
      <c r="H448" s="5">
        <v>391207.42729999998</v>
      </c>
      <c r="I448" s="1">
        <v>53.417571000000002</v>
      </c>
      <c r="J448" s="1">
        <v>-2.1501648000000002</v>
      </c>
      <c r="K448" s="5" t="s">
        <v>33</v>
      </c>
      <c r="L448" s="24">
        <v>3.6</v>
      </c>
      <c r="M448" s="140" t="s">
        <v>34</v>
      </c>
      <c r="N448" s="4" t="s">
        <v>41</v>
      </c>
      <c r="O448" s="23">
        <v>2.4</v>
      </c>
      <c r="P448" s="2" t="s">
        <v>36</v>
      </c>
      <c r="Q448" s="87" t="s">
        <v>36</v>
      </c>
      <c r="R448" s="2" t="s">
        <v>36</v>
      </c>
      <c r="S448" s="87" t="s">
        <v>36</v>
      </c>
      <c r="T448" s="2" t="s">
        <v>36</v>
      </c>
      <c r="U448" s="88" t="s">
        <v>36</v>
      </c>
      <c r="V448" s="89" t="s">
        <v>36</v>
      </c>
      <c r="W448" s="90" t="s">
        <v>36</v>
      </c>
      <c r="X448" s="79">
        <v>32.931916666666673</v>
      </c>
      <c r="Y448" s="90">
        <v>0.99726027397260286</v>
      </c>
      <c r="Z448" s="90" t="s">
        <v>36</v>
      </c>
      <c r="AA448" s="90" t="s">
        <v>36</v>
      </c>
    </row>
    <row r="449" spans="1:27">
      <c r="A449" s="91" t="s">
        <v>27</v>
      </c>
      <c r="B449" s="91" t="s">
        <v>951</v>
      </c>
      <c r="C449" s="4" t="s">
        <v>39</v>
      </c>
      <c r="D449" s="4" t="s">
        <v>949</v>
      </c>
      <c r="E449" s="4" t="s">
        <v>31</v>
      </c>
      <c r="F449" s="4" t="s">
        <v>32</v>
      </c>
      <c r="G449" s="5">
        <v>390106.43790000002</v>
      </c>
      <c r="H449" s="5">
        <v>391223.14279999997</v>
      </c>
      <c r="I449" s="1">
        <v>53.417715000000001</v>
      </c>
      <c r="J449" s="1">
        <v>-2.1503307999999999</v>
      </c>
      <c r="K449" s="5" t="s">
        <v>33</v>
      </c>
      <c r="L449" s="24">
        <v>3.7</v>
      </c>
      <c r="M449" s="140" t="s">
        <v>34</v>
      </c>
      <c r="N449" s="4" t="s">
        <v>41</v>
      </c>
      <c r="O449" s="23">
        <v>2.4</v>
      </c>
      <c r="P449" s="2" t="s">
        <v>36</v>
      </c>
      <c r="Q449" s="87" t="s">
        <v>36</v>
      </c>
      <c r="R449" s="2" t="s">
        <v>36</v>
      </c>
      <c r="S449" s="87" t="s">
        <v>36</v>
      </c>
      <c r="T449" s="2" t="s">
        <v>36</v>
      </c>
      <c r="U449" s="88" t="s">
        <v>36</v>
      </c>
      <c r="V449" s="89" t="s">
        <v>36</v>
      </c>
      <c r="W449" s="90" t="s">
        <v>36</v>
      </c>
      <c r="X449" s="79">
        <v>33.63516666666667</v>
      </c>
      <c r="Y449" s="90">
        <v>0.99726027397260286</v>
      </c>
      <c r="Z449" s="90" t="s">
        <v>36</v>
      </c>
      <c r="AA449" s="90" t="s">
        <v>36</v>
      </c>
    </row>
    <row r="450" spans="1:27">
      <c r="A450" s="91" t="s">
        <v>27</v>
      </c>
      <c r="B450" s="91" t="s">
        <v>952</v>
      </c>
      <c r="C450" s="4" t="s">
        <v>39</v>
      </c>
      <c r="D450" s="4" t="s">
        <v>953</v>
      </c>
      <c r="E450" s="4" t="s">
        <v>31</v>
      </c>
      <c r="F450" s="4" t="s">
        <v>32</v>
      </c>
      <c r="G450" s="5">
        <v>389425.26390000002</v>
      </c>
      <c r="H450" s="5">
        <v>390187.0294</v>
      </c>
      <c r="I450" s="1">
        <v>53.408389999999997</v>
      </c>
      <c r="J450" s="1">
        <v>-2.160542</v>
      </c>
      <c r="K450" s="5" t="s">
        <v>33</v>
      </c>
      <c r="L450" s="24">
        <v>2.75</v>
      </c>
      <c r="M450" s="140" t="s">
        <v>34</v>
      </c>
      <c r="N450" s="4" t="s">
        <v>41</v>
      </c>
      <c r="O450" s="23">
        <v>2.2999999999999998</v>
      </c>
      <c r="P450" s="2" t="s">
        <v>36</v>
      </c>
      <c r="Q450" s="87" t="s">
        <v>36</v>
      </c>
      <c r="R450" s="2" t="s">
        <v>36</v>
      </c>
      <c r="S450" s="87" t="s">
        <v>36</v>
      </c>
      <c r="T450" s="2" t="s">
        <v>36</v>
      </c>
      <c r="U450" s="88" t="s">
        <v>36</v>
      </c>
      <c r="V450" s="89" t="s">
        <v>36</v>
      </c>
      <c r="W450" s="90" t="s">
        <v>36</v>
      </c>
      <c r="X450" s="79">
        <v>31.13281818181818</v>
      </c>
      <c r="Y450" s="90">
        <v>0.92054794520547945</v>
      </c>
      <c r="Z450" s="90" t="s">
        <v>36</v>
      </c>
      <c r="AA450" s="90" t="s">
        <v>36</v>
      </c>
    </row>
    <row r="451" spans="1:27">
      <c r="A451" s="91" t="s">
        <v>27</v>
      </c>
      <c r="B451" s="91" t="s">
        <v>954</v>
      </c>
      <c r="C451" s="4" t="s">
        <v>39</v>
      </c>
      <c r="D451" s="4" t="s">
        <v>953</v>
      </c>
      <c r="E451" s="4" t="s">
        <v>31</v>
      </c>
      <c r="F451" s="4" t="s">
        <v>32</v>
      </c>
      <c r="G451" s="5">
        <v>389435.90830000001</v>
      </c>
      <c r="H451" s="5">
        <v>390216.48090000002</v>
      </c>
      <c r="I451" s="1">
        <v>53.408650000000002</v>
      </c>
      <c r="J451" s="1">
        <v>-2.1603924999999999</v>
      </c>
      <c r="K451" s="5" t="s">
        <v>33</v>
      </c>
      <c r="L451" s="24">
        <v>5.5</v>
      </c>
      <c r="M451" s="140" t="s">
        <v>34</v>
      </c>
      <c r="N451" s="4" t="s">
        <v>41</v>
      </c>
      <c r="O451" s="23">
        <v>2.7</v>
      </c>
      <c r="P451" s="2" t="s">
        <v>36</v>
      </c>
      <c r="Q451" s="87" t="s">
        <v>36</v>
      </c>
      <c r="R451" s="2" t="s">
        <v>36</v>
      </c>
      <c r="S451" s="87" t="s">
        <v>36</v>
      </c>
      <c r="T451" s="2" t="s">
        <v>36</v>
      </c>
      <c r="U451" s="88" t="s">
        <v>36</v>
      </c>
      <c r="V451" s="89" t="s">
        <v>36</v>
      </c>
      <c r="W451" s="90" t="s">
        <v>36</v>
      </c>
      <c r="X451" s="79">
        <v>24.621000000000002</v>
      </c>
      <c r="Y451" s="90">
        <v>0.92054794520547945</v>
      </c>
      <c r="Z451" s="90" t="s">
        <v>36</v>
      </c>
      <c r="AA451" s="90" t="s">
        <v>36</v>
      </c>
    </row>
    <row r="452" spans="1:27">
      <c r="A452" s="91" t="s">
        <v>27</v>
      </c>
      <c r="B452" s="91" t="s">
        <v>955</v>
      </c>
      <c r="C452" s="4" t="s">
        <v>39</v>
      </c>
      <c r="D452" s="4" t="s">
        <v>953</v>
      </c>
      <c r="E452" s="4" t="s">
        <v>31</v>
      </c>
      <c r="F452" s="4" t="s">
        <v>32</v>
      </c>
      <c r="G452" s="5">
        <v>389451.78570000001</v>
      </c>
      <c r="H452" s="5">
        <v>390226.652</v>
      </c>
      <c r="I452" s="1">
        <v>53.408740999999999</v>
      </c>
      <c r="J452" s="1">
        <v>-2.1601522000000002</v>
      </c>
      <c r="K452" s="5" t="s">
        <v>33</v>
      </c>
      <c r="L452" s="24">
        <v>1.7</v>
      </c>
      <c r="M452" s="140" t="s">
        <v>34</v>
      </c>
      <c r="N452" s="4" t="s">
        <v>41</v>
      </c>
      <c r="O452" s="23">
        <v>2.5</v>
      </c>
      <c r="P452" s="2" t="s">
        <v>36</v>
      </c>
      <c r="Q452" s="87" t="s">
        <v>36</v>
      </c>
      <c r="R452" s="2" t="s">
        <v>36</v>
      </c>
      <c r="S452" s="87" t="s">
        <v>36</v>
      </c>
      <c r="T452" s="2" t="s">
        <v>36</v>
      </c>
      <c r="U452" s="88" t="s">
        <v>36</v>
      </c>
      <c r="V452" s="89" t="s">
        <v>36</v>
      </c>
      <c r="W452" s="90" t="s">
        <v>36</v>
      </c>
      <c r="X452" s="79">
        <v>29.151444444444444</v>
      </c>
      <c r="Y452" s="90">
        <v>0.75068493150684934</v>
      </c>
      <c r="Z452" s="90" t="s">
        <v>36</v>
      </c>
      <c r="AA452" s="90" t="s">
        <v>36</v>
      </c>
    </row>
    <row r="453" spans="1:27">
      <c r="A453" s="91" t="s">
        <v>27</v>
      </c>
      <c r="B453" s="91" t="s">
        <v>956</v>
      </c>
      <c r="C453" s="4" t="s">
        <v>39</v>
      </c>
      <c r="D453" s="4" t="s">
        <v>957</v>
      </c>
      <c r="E453" s="4" t="s">
        <v>31</v>
      </c>
      <c r="F453" s="4" t="s">
        <v>32</v>
      </c>
      <c r="G453" s="5">
        <v>388712.81790000002</v>
      </c>
      <c r="H453" s="5">
        <v>390433.96179999999</v>
      </c>
      <c r="I453" s="1">
        <v>53.410586000000002</v>
      </c>
      <c r="J453" s="1">
        <v>-2.1712763000000002</v>
      </c>
      <c r="K453" s="5" t="s">
        <v>33</v>
      </c>
      <c r="L453" s="24">
        <v>2.5499999999999998</v>
      </c>
      <c r="M453" s="140" t="s">
        <v>34</v>
      </c>
      <c r="N453" s="4" t="s">
        <v>41</v>
      </c>
      <c r="O453" s="23">
        <v>2.25</v>
      </c>
      <c r="P453" s="2" t="s">
        <v>36</v>
      </c>
      <c r="Q453" s="87" t="s">
        <v>36</v>
      </c>
      <c r="R453" s="2" t="s">
        <v>36</v>
      </c>
      <c r="S453" s="87" t="s">
        <v>36</v>
      </c>
      <c r="T453" s="2" t="s">
        <v>36</v>
      </c>
      <c r="U453" s="88" t="s">
        <v>36</v>
      </c>
      <c r="V453" s="89" t="s">
        <v>36</v>
      </c>
      <c r="W453" s="90" t="s">
        <v>36</v>
      </c>
      <c r="X453" s="79">
        <v>31.446875000000002</v>
      </c>
      <c r="Y453" s="90">
        <v>0.99726027397260286</v>
      </c>
      <c r="Z453" s="90" t="s">
        <v>36</v>
      </c>
      <c r="AA453" s="90" t="s">
        <v>36</v>
      </c>
    </row>
    <row r="454" spans="1:27">
      <c r="A454" s="91" t="s">
        <v>27</v>
      </c>
      <c r="B454" s="91" t="s">
        <v>958</v>
      </c>
      <c r="C454" s="4" t="s">
        <v>39</v>
      </c>
      <c r="D454" s="4" t="s">
        <v>957</v>
      </c>
      <c r="E454" s="4" t="s">
        <v>31</v>
      </c>
      <c r="F454" s="4" t="s">
        <v>32</v>
      </c>
      <c r="G454" s="5">
        <v>388718.58610000001</v>
      </c>
      <c r="H454" s="5">
        <v>390406.02750000003</v>
      </c>
      <c r="I454" s="1">
        <v>53.410342999999997</v>
      </c>
      <c r="J454" s="1">
        <v>-2.1711849999999999</v>
      </c>
      <c r="K454" s="5" t="s">
        <v>33</v>
      </c>
      <c r="L454" s="24">
        <v>2.1</v>
      </c>
      <c r="M454" s="140" t="s">
        <v>34</v>
      </c>
      <c r="N454" s="4" t="s">
        <v>41</v>
      </c>
      <c r="O454" s="23">
        <v>2.35</v>
      </c>
      <c r="P454" s="2" t="s">
        <v>36</v>
      </c>
      <c r="Q454" s="87" t="s">
        <v>36</v>
      </c>
      <c r="R454" s="2" t="s">
        <v>36</v>
      </c>
      <c r="S454" s="87" t="s">
        <v>36</v>
      </c>
      <c r="T454" s="2" t="s">
        <v>36</v>
      </c>
      <c r="U454" s="88" t="s">
        <v>36</v>
      </c>
      <c r="V454" s="89" t="s">
        <v>36</v>
      </c>
      <c r="W454" s="90" t="s">
        <v>36</v>
      </c>
      <c r="X454" s="79">
        <v>31.838374999999992</v>
      </c>
      <c r="Y454" s="90">
        <v>0.99726027397260286</v>
      </c>
      <c r="Z454" s="90" t="s">
        <v>36</v>
      </c>
      <c r="AA454" s="90" t="s">
        <v>36</v>
      </c>
    </row>
    <row r="455" spans="1:27">
      <c r="A455" s="91" t="s">
        <v>27</v>
      </c>
      <c r="B455" s="91" t="s">
        <v>959</v>
      </c>
      <c r="C455" s="4" t="s">
        <v>39</v>
      </c>
      <c r="D455" s="4" t="s">
        <v>399</v>
      </c>
      <c r="E455" s="4" t="s">
        <v>31</v>
      </c>
      <c r="F455" s="4" t="s">
        <v>32</v>
      </c>
      <c r="G455" s="5">
        <v>389489.73200000002</v>
      </c>
      <c r="H455" s="5">
        <v>390733.55290000001</v>
      </c>
      <c r="I455" s="1">
        <v>53.413299000000002</v>
      </c>
      <c r="J455" s="1">
        <v>-2.1595976000000001</v>
      </c>
      <c r="K455" s="5" t="s">
        <v>33</v>
      </c>
      <c r="L455" s="24">
        <v>1.4</v>
      </c>
      <c r="M455" s="140" t="s">
        <v>34</v>
      </c>
      <c r="N455" s="4" t="s">
        <v>41</v>
      </c>
      <c r="O455" s="23">
        <v>2.2999999999999998</v>
      </c>
      <c r="P455" s="2" t="s">
        <v>36</v>
      </c>
      <c r="Q455" s="87" t="s">
        <v>36</v>
      </c>
      <c r="R455" s="2" t="s">
        <v>36</v>
      </c>
      <c r="S455" s="87" t="s">
        <v>36</v>
      </c>
      <c r="T455" s="2" t="s">
        <v>36</v>
      </c>
      <c r="U455" s="88" t="s">
        <v>36</v>
      </c>
      <c r="V455" s="89" t="s">
        <v>36</v>
      </c>
      <c r="W455" s="90" t="s">
        <v>36</v>
      </c>
      <c r="X455" s="79">
        <v>32.872708333333335</v>
      </c>
      <c r="Y455" s="90">
        <v>0.99726027397260286</v>
      </c>
      <c r="Z455" s="90" t="s">
        <v>36</v>
      </c>
      <c r="AA455" s="90" t="s">
        <v>36</v>
      </c>
    </row>
    <row r="456" spans="1:27">
      <c r="A456" s="91" t="s">
        <v>27</v>
      </c>
      <c r="B456" s="91" t="s">
        <v>960</v>
      </c>
      <c r="C456" s="4" t="s">
        <v>39</v>
      </c>
      <c r="D456" s="4" t="s">
        <v>611</v>
      </c>
      <c r="E456" s="4" t="s">
        <v>31</v>
      </c>
      <c r="F456" s="4" t="s">
        <v>32</v>
      </c>
      <c r="G456" s="5">
        <v>385066.73499999999</v>
      </c>
      <c r="H456" s="5">
        <v>388232.69880000001</v>
      </c>
      <c r="I456" s="1">
        <v>53.390711000000003</v>
      </c>
      <c r="J456" s="1">
        <v>-2.2260194000000002</v>
      </c>
      <c r="K456" s="5" t="s">
        <v>33</v>
      </c>
      <c r="L456" s="24">
        <v>1.85</v>
      </c>
      <c r="M456" s="140" t="s">
        <v>34</v>
      </c>
      <c r="N456" s="4" t="s">
        <v>41</v>
      </c>
      <c r="O456" s="23">
        <v>2.58</v>
      </c>
      <c r="P456" s="2" t="s">
        <v>36</v>
      </c>
      <c r="Q456" s="87" t="s">
        <v>36</v>
      </c>
      <c r="R456" s="2" t="s">
        <v>36</v>
      </c>
      <c r="S456" s="87" t="s">
        <v>36</v>
      </c>
      <c r="T456" s="2" t="s">
        <v>36</v>
      </c>
      <c r="U456" s="88" t="s">
        <v>36</v>
      </c>
      <c r="V456" s="89" t="s">
        <v>36</v>
      </c>
      <c r="W456" s="90" t="s">
        <v>36</v>
      </c>
      <c r="X456" s="79">
        <v>32.569416666666669</v>
      </c>
      <c r="Y456" s="90">
        <v>0.99726027397260286</v>
      </c>
      <c r="Z456" s="90" t="s">
        <v>36</v>
      </c>
      <c r="AA456" s="90" t="s">
        <v>36</v>
      </c>
    </row>
    <row r="457" spans="1:27">
      <c r="A457" s="91" t="s">
        <v>27</v>
      </c>
      <c r="B457" s="91" t="s">
        <v>961</v>
      </c>
      <c r="C457" s="4" t="s">
        <v>39</v>
      </c>
      <c r="D457" s="4" t="s">
        <v>338</v>
      </c>
      <c r="E457" s="4" t="s">
        <v>31</v>
      </c>
      <c r="F457" s="4" t="s">
        <v>32</v>
      </c>
      <c r="G457" s="5">
        <v>392439.83140000002</v>
      </c>
      <c r="H457" s="5">
        <v>391750.64179999998</v>
      </c>
      <c r="I457" s="1">
        <v>53.422491000000001</v>
      </c>
      <c r="J457" s="1">
        <v>-2.1152413999999999</v>
      </c>
      <c r="K457" s="5" t="s">
        <v>33</v>
      </c>
      <c r="L457" s="24">
        <v>1.8</v>
      </c>
      <c r="M457" s="140" t="s">
        <v>34</v>
      </c>
      <c r="N457" s="4" t="s">
        <v>41</v>
      </c>
      <c r="O457" s="23">
        <v>2.4</v>
      </c>
      <c r="P457" s="2" t="s">
        <v>36</v>
      </c>
      <c r="Q457" s="87" t="s">
        <v>36</v>
      </c>
      <c r="R457" s="2" t="s">
        <v>36</v>
      </c>
      <c r="S457" s="87" t="s">
        <v>36</v>
      </c>
      <c r="T457" s="2" t="s">
        <v>36</v>
      </c>
      <c r="U457" s="88" t="s">
        <v>36</v>
      </c>
      <c r="V457" s="89" t="s">
        <v>36</v>
      </c>
      <c r="W457" s="90" t="s">
        <v>36</v>
      </c>
      <c r="X457" s="79">
        <v>32.451000000000001</v>
      </c>
      <c r="Y457" s="90">
        <v>0.76164383561643834</v>
      </c>
      <c r="Z457" s="90" t="s">
        <v>36</v>
      </c>
      <c r="AA457" s="90" t="s">
        <v>36</v>
      </c>
    </row>
    <row r="458" spans="1:27">
      <c r="A458" s="91" t="s">
        <v>27</v>
      </c>
      <c r="B458" s="91" t="s">
        <v>962</v>
      </c>
      <c r="C458" s="4" t="s">
        <v>39</v>
      </c>
      <c r="D458" s="4" t="s">
        <v>229</v>
      </c>
      <c r="E458" s="4" t="s">
        <v>31</v>
      </c>
      <c r="F458" s="4" t="s">
        <v>32</v>
      </c>
      <c r="G458" s="5">
        <v>389505.03480000002</v>
      </c>
      <c r="H458" s="5">
        <v>390885.6851</v>
      </c>
      <c r="I458" s="1">
        <v>53.414664999999999</v>
      </c>
      <c r="J458" s="1">
        <v>-2.1593619999999998</v>
      </c>
      <c r="K458" s="5" t="s">
        <v>33</v>
      </c>
      <c r="L458" s="24">
        <v>6</v>
      </c>
      <c r="M458" s="140" t="s">
        <v>34</v>
      </c>
      <c r="N458" s="4" t="s">
        <v>41</v>
      </c>
      <c r="O458" s="23">
        <v>2.2999999999999998</v>
      </c>
      <c r="P458" s="2" t="s">
        <v>36</v>
      </c>
      <c r="Q458" s="87" t="s">
        <v>36</v>
      </c>
      <c r="R458" s="2" t="s">
        <v>36</v>
      </c>
      <c r="S458" s="87" t="s">
        <v>36</v>
      </c>
      <c r="T458" s="2" t="s">
        <v>36</v>
      </c>
      <c r="U458" s="88" t="s">
        <v>36</v>
      </c>
      <c r="V458" s="89" t="s">
        <v>36</v>
      </c>
      <c r="W458" s="90" t="s">
        <v>36</v>
      </c>
      <c r="X458" s="79">
        <v>27.197166666666661</v>
      </c>
      <c r="Y458" s="90">
        <v>0.99726027397260286</v>
      </c>
      <c r="Z458" s="90" t="s">
        <v>36</v>
      </c>
      <c r="AA458" s="90" t="s">
        <v>36</v>
      </c>
    </row>
    <row r="459" spans="1:27">
      <c r="A459" s="91" t="s">
        <v>37</v>
      </c>
      <c r="B459" s="91" t="s">
        <v>963</v>
      </c>
      <c r="C459" s="4" t="s">
        <v>964</v>
      </c>
      <c r="D459" s="4" t="s">
        <v>185</v>
      </c>
      <c r="E459" s="4" t="s">
        <v>31</v>
      </c>
      <c r="F459" s="4" t="s">
        <v>32</v>
      </c>
      <c r="G459" s="5">
        <v>392092</v>
      </c>
      <c r="H459" s="5">
        <v>398186</v>
      </c>
      <c r="I459" s="1">
        <v>53.480336000000001</v>
      </c>
      <c r="J459" s="1">
        <v>-2.1206271000000001</v>
      </c>
      <c r="K459" s="5" t="s">
        <v>33</v>
      </c>
      <c r="L459" s="24">
        <v>2.2000000000000002</v>
      </c>
      <c r="M459" s="140" t="s">
        <v>34</v>
      </c>
      <c r="N459" s="4" t="s">
        <v>41</v>
      </c>
      <c r="O459" s="23">
        <v>2</v>
      </c>
      <c r="P459" s="2" t="s">
        <v>36</v>
      </c>
      <c r="Q459" s="87" t="s">
        <v>36</v>
      </c>
      <c r="R459" s="2" t="s">
        <v>36</v>
      </c>
      <c r="S459" s="87" t="s">
        <v>36</v>
      </c>
      <c r="T459" s="2">
        <v>24.7</v>
      </c>
      <c r="U459" s="88">
        <v>0.83</v>
      </c>
      <c r="V459" s="89">
        <v>22.3</v>
      </c>
      <c r="W459" s="90">
        <v>0.8</v>
      </c>
      <c r="X459" s="79">
        <v>27.286363636363632</v>
      </c>
      <c r="Y459" s="90">
        <v>0.92054794520547945</v>
      </c>
      <c r="Z459" s="90" t="s">
        <v>36</v>
      </c>
      <c r="AA459" s="90" t="s">
        <v>36</v>
      </c>
    </row>
    <row r="460" spans="1:27">
      <c r="A460" s="91" t="s">
        <v>37</v>
      </c>
      <c r="B460" s="91" t="s">
        <v>965</v>
      </c>
      <c r="C460" s="4" t="s">
        <v>966</v>
      </c>
      <c r="D460" s="4" t="s">
        <v>621</v>
      </c>
      <c r="E460" s="4" t="s">
        <v>31</v>
      </c>
      <c r="F460" s="4" t="s">
        <v>32</v>
      </c>
      <c r="G460" s="5">
        <v>395574</v>
      </c>
      <c r="H460" s="5">
        <v>398732</v>
      </c>
      <c r="I460" s="1">
        <v>53.485284999999998</v>
      </c>
      <c r="J460" s="1">
        <v>-2.0681677000000001</v>
      </c>
      <c r="K460" s="5" t="s">
        <v>33</v>
      </c>
      <c r="L460" s="24">
        <v>2.4</v>
      </c>
      <c r="M460" s="140" t="s">
        <v>34</v>
      </c>
      <c r="N460" s="4" t="s">
        <v>41</v>
      </c>
      <c r="O460" s="23">
        <v>2</v>
      </c>
      <c r="P460" s="2" t="s">
        <v>36</v>
      </c>
      <c r="Q460" s="87" t="s">
        <v>36</v>
      </c>
      <c r="R460" s="2">
        <v>39.6</v>
      </c>
      <c r="S460" s="87">
        <v>0.86</v>
      </c>
      <c r="T460" s="2">
        <v>25.7</v>
      </c>
      <c r="U460" s="88">
        <v>0.92</v>
      </c>
      <c r="V460" s="89">
        <v>33.5</v>
      </c>
      <c r="W460" s="90">
        <v>0.49589041095890418</v>
      </c>
      <c r="X460" s="79">
        <v>28.608500000000006</v>
      </c>
      <c r="Y460" s="90">
        <v>0.99726027397260286</v>
      </c>
      <c r="Z460" s="90" t="s">
        <v>36</v>
      </c>
      <c r="AA460" s="90" t="s">
        <v>36</v>
      </c>
    </row>
    <row r="461" spans="1:27">
      <c r="A461" s="91" t="s">
        <v>37</v>
      </c>
      <c r="B461" s="91" t="s">
        <v>967</v>
      </c>
      <c r="C461" s="4" t="s">
        <v>968</v>
      </c>
      <c r="D461" s="4" t="s">
        <v>621</v>
      </c>
      <c r="E461" s="4" t="s">
        <v>31</v>
      </c>
      <c r="F461" s="4" t="s">
        <v>32</v>
      </c>
      <c r="G461" s="5">
        <v>394994</v>
      </c>
      <c r="H461" s="5">
        <v>398887</v>
      </c>
      <c r="I461" s="1">
        <v>53.486673000000003</v>
      </c>
      <c r="J461" s="1">
        <v>-2.0769107999999998</v>
      </c>
      <c r="K461" s="5" t="s">
        <v>33</v>
      </c>
      <c r="L461" s="24" t="s">
        <v>709</v>
      </c>
      <c r="M461" s="140" t="s">
        <v>34</v>
      </c>
      <c r="N461" s="4" t="s">
        <v>41</v>
      </c>
      <c r="O461" s="23">
        <v>2.9</v>
      </c>
      <c r="P461" s="2" t="s">
        <v>36</v>
      </c>
      <c r="Q461" s="87" t="s">
        <v>36</v>
      </c>
      <c r="R461" s="2">
        <v>37.6</v>
      </c>
      <c r="S461" s="87">
        <v>0.86</v>
      </c>
      <c r="T461" s="2">
        <v>26.5</v>
      </c>
      <c r="U461" s="88">
        <v>0.83</v>
      </c>
      <c r="V461" s="89">
        <v>25.1</v>
      </c>
      <c r="W461" s="90">
        <v>0.75342465753424659</v>
      </c>
      <c r="X461" s="79">
        <v>29.730272727272727</v>
      </c>
      <c r="Y461" s="90">
        <v>0.90410958904109573</v>
      </c>
      <c r="Z461" s="90" t="s">
        <v>36</v>
      </c>
      <c r="AA461" s="90" t="s">
        <v>36</v>
      </c>
    </row>
    <row r="462" spans="1:27">
      <c r="A462" s="91" t="s">
        <v>37</v>
      </c>
      <c r="B462" s="91" t="s">
        <v>969</v>
      </c>
      <c r="C462" s="4" t="s">
        <v>970</v>
      </c>
      <c r="D462" s="4" t="s">
        <v>594</v>
      </c>
      <c r="E462" s="4" t="s">
        <v>31</v>
      </c>
      <c r="F462" s="4" t="s">
        <v>32</v>
      </c>
      <c r="G462" s="5">
        <v>391547</v>
      </c>
      <c r="H462" s="5">
        <v>395558</v>
      </c>
      <c r="I462" s="1">
        <v>53.456704999999999</v>
      </c>
      <c r="J462" s="1">
        <v>-2.1287674999999999</v>
      </c>
      <c r="K462" s="5" t="s">
        <v>33</v>
      </c>
      <c r="L462" s="24" t="s">
        <v>118</v>
      </c>
      <c r="M462" s="140" t="s">
        <v>34</v>
      </c>
      <c r="N462" s="4" t="s">
        <v>41</v>
      </c>
      <c r="O462" s="23">
        <v>2.4</v>
      </c>
      <c r="P462" s="2" t="s">
        <v>36</v>
      </c>
      <c r="Q462" s="87" t="s">
        <v>36</v>
      </c>
      <c r="R462" s="2" t="s">
        <v>36</v>
      </c>
      <c r="S462" s="87" t="s">
        <v>36</v>
      </c>
      <c r="T462" s="2">
        <v>30.3</v>
      </c>
      <c r="U462" s="88">
        <v>0.83</v>
      </c>
      <c r="V462" s="89">
        <v>31.8</v>
      </c>
      <c r="W462" s="90">
        <v>0.76164383561643834</v>
      </c>
      <c r="X462" s="79">
        <v>32.69618181818182</v>
      </c>
      <c r="Y462" s="90">
        <v>0.9068493150684932</v>
      </c>
      <c r="Z462" s="90" t="s">
        <v>36</v>
      </c>
      <c r="AA462" s="90" t="s">
        <v>36</v>
      </c>
    </row>
    <row r="463" spans="1:27">
      <c r="A463" s="91" t="s">
        <v>37</v>
      </c>
      <c r="B463" s="91" t="s">
        <v>971</v>
      </c>
      <c r="C463" s="4" t="s">
        <v>972</v>
      </c>
      <c r="D463" s="4" t="s">
        <v>185</v>
      </c>
      <c r="E463" s="4" t="s">
        <v>31</v>
      </c>
      <c r="F463" s="4" t="s">
        <v>32</v>
      </c>
      <c r="G463" s="5">
        <v>392768</v>
      </c>
      <c r="H463" s="5">
        <v>398502</v>
      </c>
      <c r="I463" s="1">
        <v>53.483186000000003</v>
      </c>
      <c r="J463" s="1">
        <v>-2.1104484000000001</v>
      </c>
      <c r="K463" s="5" t="s">
        <v>33</v>
      </c>
      <c r="L463" s="24">
        <v>3</v>
      </c>
      <c r="M463" s="140" t="s">
        <v>973</v>
      </c>
      <c r="N463" s="4" t="s">
        <v>41</v>
      </c>
      <c r="O463" s="23">
        <v>2.4</v>
      </c>
      <c r="P463" s="2">
        <v>39</v>
      </c>
      <c r="Q463" s="87">
        <v>0.83</v>
      </c>
      <c r="R463" s="2">
        <v>37.799999999999997</v>
      </c>
      <c r="S463" s="87">
        <v>0.83</v>
      </c>
      <c r="T463" s="2">
        <v>27.9</v>
      </c>
      <c r="U463" s="88">
        <v>0.92</v>
      </c>
      <c r="V463" s="89">
        <v>31.8</v>
      </c>
      <c r="W463" s="90">
        <v>0.78356164383561644</v>
      </c>
      <c r="X463" s="79">
        <v>28.559727272727272</v>
      </c>
      <c r="Y463" s="90">
        <v>0.9123287671232877</v>
      </c>
      <c r="Z463" s="90" t="s">
        <v>36</v>
      </c>
      <c r="AA463" s="90" t="s">
        <v>36</v>
      </c>
    </row>
    <row r="464" spans="1:27">
      <c r="A464" s="91" t="s">
        <v>37</v>
      </c>
      <c r="B464" s="91" t="s">
        <v>974</v>
      </c>
      <c r="C464" s="4" t="s">
        <v>39</v>
      </c>
      <c r="D464" s="4" t="s">
        <v>456</v>
      </c>
      <c r="E464" s="4" t="s">
        <v>31</v>
      </c>
      <c r="F464" s="4" t="s">
        <v>32</v>
      </c>
      <c r="G464" s="5">
        <v>392585.61635299999</v>
      </c>
      <c r="H464" s="5">
        <v>398430.75406399998</v>
      </c>
      <c r="I464" s="1">
        <v>53.482536000000003</v>
      </c>
      <c r="J464" s="1">
        <v>-2.1132043999999999</v>
      </c>
      <c r="K464" s="5" t="s">
        <v>33</v>
      </c>
      <c r="L464" s="24">
        <v>2.2000000000000002</v>
      </c>
      <c r="M464" s="140" t="s">
        <v>34</v>
      </c>
      <c r="N464" s="4" t="s">
        <v>41</v>
      </c>
      <c r="O464" s="23">
        <v>2.2999999999999998</v>
      </c>
      <c r="P464" s="2" t="s">
        <v>36</v>
      </c>
      <c r="Q464" s="87" t="s">
        <v>36</v>
      </c>
      <c r="R464" s="2" t="s">
        <v>36</v>
      </c>
      <c r="S464" s="87" t="s">
        <v>36</v>
      </c>
      <c r="T464" s="2" t="s">
        <v>36</v>
      </c>
      <c r="U464" s="88" t="s">
        <v>36</v>
      </c>
      <c r="V464" s="89" t="s">
        <v>36</v>
      </c>
      <c r="W464" s="90" t="s">
        <v>36</v>
      </c>
      <c r="X464" s="79">
        <v>34.952250000000006</v>
      </c>
      <c r="Y464" s="90">
        <v>0.99726027397260286</v>
      </c>
      <c r="Z464" s="90" t="s">
        <v>36</v>
      </c>
      <c r="AA464" s="90" t="s">
        <v>36</v>
      </c>
    </row>
    <row r="465" spans="1:27">
      <c r="A465" s="91" t="s">
        <v>37</v>
      </c>
      <c r="B465" s="91" t="s">
        <v>975</v>
      </c>
      <c r="C465" s="4" t="s">
        <v>39</v>
      </c>
      <c r="D465" s="4" t="s">
        <v>976</v>
      </c>
      <c r="E465" s="4" t="s">
        <v>31</v>
      </c>
      <c r="F465" s="4" t="s">
        <v>32</v>
      </c>
      <c r="G465" s="5">
        <v>392964.835831</v>
      </c>
      <c r="H465" s="5">
        <v>398489.96283099998</v>
      </c>
      <c r="I465" s="1">
        <v>53.483072</v>
      </c>
      <c r="J465" s="1">
        <v>-2.1074945999999999</v>
      </c>
      <c r="K465" s="5" t="s">
        <v>33</v>
      </c>
      <c r="L465" s="24">
        <v>4</v>
      </c>
      <c r="M465" s="140" t="s">
        <v>34</v>
      </c>
      <c r="N465" s="4" t="s">
        <v>41</v>
      </c>
      <c r="O465" s="23">
        <v>2.4</v>
      </c>
      <c r="P465" s="2" t="s">
        <v>36</v>
      </c>
      <c r="Q465" s="87" t="s">
        <v>36</v>
      </c>
      <c r="R465" s="2" t="s">
        <v>36</v>
      </c>
      <c r="S465" s="87" t="s">
        <v>36</v>
      </c>
      <c r="T465" s="2" t="s">
        <v>36</v>
      </c>
      <c r="U465" s="88" t="s">
        <v>36</v>
      </c>
      <c r="V465" s="89" t="s">
        <v>36</v>
      </c>
      <c r="W465" s="90" t="s">
        <v>36</v>
      </c>
      <c r="X465" s="79">
        <v>27.144604564404343</v>
      </c>
      <c r="Y465" s="90">
        <v>0.56164383561643838</v>
      </c>
      <c r="Z465" s="90" t="s">
        <v>36</v>
      </c>
      <c r="AA465" s="90" t="s">
        <v>36</v>
      </c>
    </row>
    <row r="466" spans="1:27">
      <c r="A466" s="91" t="s">
        <v>37</v>
      </c>
      <c r="B466" s="91" t="s">
        <v>977</v>
      </c>
      <c r="C466" s="4" t="s">
        <v>39</v>
      </c>
      <c r="D466" s="4" t="s">
        <v>976</v>
      </c>
      <c r="E466" s="4" t="s">
        <v>31</v>
      </c>
      <c r="F466" s="4" t="s">
        <v>32</v>
      </c>
      <c r="G466" s="5">
        <v>392957.97580000001</v>
      </c>
      <c r="H466" s="5">
        <v>398473.78730000003</v>
      </c>
      <c r="I466" s="1">
        <v>53.482928000000001</v>
      </c>
      <c r="J466" s="1">
        <v>-2.1075997000000002</v>
      </c>
      <c r="K466" s="5" t="s">
        <v>33</v>
      </c>
      <c r="L466" s="24">
        <v>2.5</v>
      </c>
      <c r="M466" s="140" t="s">
        <v>34</v>
      </c>
      <c r="N466" s="4" t="s">
        <v>41</v>
      </c>
      <c r="O466" s="23">
        <v>2.2999999999999998</v>
      </c>
      <c r="P466" s="2" t="s">
        <v>36</v>
      </c>
      <c r="Q466" s="87" t="s">
        <v>36</v>
      </c>
      <c r="R466" s="2" t="s">
        <v>36</v>
      </c>
      <c r="S466" s="87" t="s">
        <v>36</v>
      </c>
      <c r="T466" s="2" t="s">
        <v>36</v>
      </c>
      <c r="U466" s="88" t="s">
        <v>36</v>
      </c>
      <c r="V466" s="89" t="s">
        <v>36</v>
      </c>
      <c r="W466" s="90" t="s">
        <v>36</v>
      </c>
      <c r="X466" s="79">
        <v>40.246953735155309</v>
      </c>
      <c r="Y466" s="90">
        <v>0.65479452054794518</v>
      </c>
      <c r="Z466" s="90" t="s">
        <v>36</v>
      </c>
      <c r="AA466" s="90" t="s">
        <v>36</v>
      </c>
    </row>
    <row r="467" spans="1:27">
      <c r="A467" s="91" t="s">
        <v>37</v>
      </c>
      <c r="B467" s="91" t="s">
        <v>978</v>
      </c>
      <c r="C467" s="4" t="s">
        <v>39</v>
      </c>
      <c r="D467" s="4" t="s">
        <v>417</v>
      </c>
      <c r="E467" s="4" t="s">
        <v>31</v>
      </c>
      <c r="F467" s="4" t="s">
        <v>32</v>
      </c>
      <c r="G467" s="5">
        <v>393087.63760000002</v>
      </c>
      <c r="H467" s="5">
        <v>398469.26860000001</v>
      </c>
      <c r="I467" s="1">
        <v>53.482894000000002</v>
      </c>
      <c r="J467" s="1">
        <v>-2.1056406000000001</v>
      </c>
      <c r="K467" s="5" t="s">
        <v>33</v>
      </c>
      <c r="L467" s="24">
        <v>3.3</v>
      </c>
      <c r="M467" s="140" t="s">
        <v>34</v>
      </c>
      <c r="N467" s="4" t="s">
        <v>41</v>
      </c>
      <c r="O467" s="23">
        <v>2.4500000000000002</v>
      </c>
      <c r="P467" s="2" t="s">
        <v>36</v>
      </c>
      <c r="Q467" s="87" t="s">
        <v>36</v>
      </c>
      <c r="R467" s="2" t="s">
        <v>36</v>
      </c>
      <c r="S467" s="87" t="s">
        <v>36</v>
      </c>
      <c r="T467" s="2" t="s">
        <v>36</v>
      </c>
      <c r="U467" s="88" t="s">
        <v>36</v>
      </c>
      <c r="V467" s="89" t="s">
        <v>36</v>
      </c>
      <c r="W467" s="90" t="s">
        <v>36</v>
      </c>
      <c r="X467" s="79">
        <v>32.722545454545454</v>
      </c>
      <c r="Y467" s="90">
        <v>0.90410958904109573</v>
      </c>
      <c r="Z467" s="90" t="s">
        <v>36</v>
      </c>
      <c r="AA467" s="90" t="s">
        <v>36</v>
      </c>
    </row>
    <row r="468" spans="1:27">
      <c r="A468" s="91" t="s">
        <v>37</v>
      </c>
      <c r="B468" s="91" t="s">
        <v>979</v>
      </c>
      <c r="C468" s="4" t="s">
        <v>39</v>
      </c>
      <c r="D468" s="4" t="s">
        <v>417</v>
      </c>
      <c r="E468" s="4" t="s">
        <v>31</v>
      </c>
      <c r="F468" s="4" t="s">
        <v>32</v>
      </c>
      <c r="G468" s="5">
        <v>393121.29389999999</v>
      </c>
      <c r="H468" s="5">
        <v>398487.43339999998</v>
      </c>
      <c r="I468" s="1">
        <v>53.483055999999998</v>
      </c>
      <c r="J468" s="1">
        <v>-2.1051286999999999</v>
      </c>
      <c r="K468" s="5" t="s">
        <v>33</v>
      </c>
      <c r="L468" s="24">
        <v>3.3</v>
      </c>
      <c r="M468" s="140" t="s">
        <v>34</v>
      </c>
      <c r="N468" s="4" t="s">
        <v>41</v>
      </c>
      <c r="O468" s="23">
        <v>2.2999999999999998</v>
      </c>
      <c r="P468" s="2" t="s">
        <v>36</v>
      </c>
      <c r="Q468" s="87" t="s">
        <v>36</v>
      </c>
      <c r="R468" s="2" t="s">
        <v>36</v>
      </c>
      <c r="S468" s="87" t="s">
        <v>36</v>
      </c>
      <c r="T468" s="2" t="s">
        <v>36</v>
      </c>
      <c r="U468" s="88" t="s">
        <v>36</v>
      </c>
      <c r="V468" s="89" t="s">
        <v>36</v>
      </c>
      <c r="W468" s="90" t="s">
        <v>36</v>
      </c>
      <c r="X468" s="79">
        <v>29.182458333333326</v>
      </c>
      <c r="Y468" s="90">
        <v>0.99726027397260286</v>
      </c>
      <c r="Z468" s="90" t="s">
        <v>36</v>
      </c>
      <c r="AA468" s="90" t="s">
        <v>36</v>
      </c>
    </row>
    <row r="469" spans="1:27">
      <c r="A469" s="91" t="s">
        <v>37</v>
      </c>
      <c r="B469" s="91" t="s">
        <v>980</v>
      </c>
      <c r="C469" s="4" t="s">
        <v>39</v>
      </c>
      <c r="D469" s="4" t="s">
        <v>353</v>
      </c>
      <c r="E469" s="4" t="s">
        <v>31</v>
      </c>
      <c r="F469" s="4" t="s">
        <v>32</v>
      </c>
      <c r="G469" s="5">
        <v>393314.29633400001</v>
      </c>
      <c r="H469" s="5">
        <v>398623.32266499999</v>
      </c>
      <c r="I469" s="1">
        <v>53.484281000000003</v>
      </c>
      <c r="J469" s="1">
        <v>-2.1022232999999999</v>
      </c>
      <c r="K469" s="5" t="s">
        <v>33</v>
      </c>
      <c r="L469" s="24">
        <v>1.5</v>
      </c>
      <c r="M469" s="140" t="s">
        <v>34</v>
      </c>
      <c r="N469" s="4" t="s">
        <v>41</v>
      </c>
      <c r="O469" s="23">
        <v>2.2999999999999998</v>
      </c>
      <c r="P469" s="2" t="s">
        <v>36</v>
      </c>
      <c r="Q469" s="87" t="s">
        <v>36</v>
      </c>
      <c r="R469" s="2" t="s">
        <v>36</v>
      </c>
      <c r="S469" s="87" t="s">
        <v>36</v>
      </c>
      <c r="T469" s="2" t="s">
        <v>36</v>
      </c>
      <c r="U469" s="88" t="s">
        <v>36</v>
      </c>
      <c r="V469" s="89" t="s">
        <v>36</v>
      </c>
      <c r="W469" s="90" t="s">
        <v>36</v>
      </c>
      <c r="X469" s="79">
        <v>30.837875</v>
      </c>
      <c r="Y469" s="90">
        <v>0.99726027397260286</v>
      </c>
      <c r="Z469" s="90" t="s">
        <v>36</v>
      </c>
      <c r="AA469" s="90" t="s">
        <v>36</v>
      </c>
    </row>
    <row r="470" spans="1:27">
      <c r="A470" s="91" t="s">
        <v>37</v>
      </c>
      <c r="B470" s="91" t="s">
        <v>981</v>
      </c>
      <c r="C470" s="4" t="s">
        <v>39</v>
      </c>
      <c r="D470" s="4" t="s">
        <v>456</v>
      </c>
      <c r="E470" s="4" t="s">
        <v>31</v>
      </c>
      <c r="F470" s="4" t="s">
        <v>32</v>
      </c>
      <c r="G470" s="5">
        <v>390721.90261200001</v>
      </c>
      <c r="H470" s="5">
        <v>395601.964461</v>
      </c>
      <c r="I470" s="1">
        <v>53.457078000000003</v>
      </c>
      <c r="J470" s="1">
        <v>-2.1412081999999999</v>
      </c>
      <c r="K470" s="5" t="s">
        <v>33</v>
      </c>
      <c r="L470" s="24">
        <v>4</v>
      </c>
      <c r="M470" s="140" t="s">
        <v>34</v>
      </c>
      <c r="N470" s="4" t="s">
        <v>41</v>
      </c>
      <c r="O470" s="23">
        <v>3</v>
      </c>
      <c r="P470" s="2" t="s">
        <v>36</v>
      </c>
      <c r="Q470" s="87" t="s">
        <v>36</v>
      </c>
      <c r="R470" s="2" t="s">
        <v>36</v>
      </c>
      <c r="S470" s="87" t="s">
        <v>36</v>
      </c>
      <c r="T470" s="2" t="s">
        <v>36</v>
      </c>
      <c r="U470" s="88" t="s">
        <v>36</v>
      </c>
      <c r="V470" s="89" t="s">
        <v>36</v>
      </c>
      <c r="W470" s="90" t="s">
        <v>36</v>
      </c>
      <c r="X470" s="79">
        <v>28.1648</v>
      </c>
      <c r="Y470" s="90">
        <v>0.83013698630136989</v>
      </c>
      <c r="Z470" s="90" t="s">
        <v>36</v>
      </c>
      <c r="AA470" s="90" t="s">
        <v>36</v>
      </c>
    </row>
    <row r="471" spans="1:27">
      <c r="A471" s="91" t="s">
        <v>37</v>
      </c>
      <c r="B471" s="91" t="s">
        <v>982</v>
      </c>
      <c r="C471" s="4" t="s">
        <v>39</v>
      </c>
      <c r="D471" s="4" t="s">
        <v>983</v>
      </c>
      <c r="E471" s="4" t="s">
        <v>31</v>
      </c>
      <c r="F471" s="4" t="s">
        <v>32</v>
      </c>
      <c r="G471" s="5">
        <v>391874.84125</v>
      </c>
      <c r="H471" s="5">
        <v>395569.72999700002</v>
      </c>
      <c r="I471" s="1">
        <v>53.456809999999997</v>
      </c>
      <c r="J471" s="1">
        <v>-2.1238432999999999</v>
      </c>
      <c r="K471" s="5" t="s">
        <v>33</v>
      </c>
      <c r="L471" s="24">
        <v>1.2</v>
      </c>
      <c r="M471" s="140" t="s">
        <v>34</v>
      </c>
      <c r="N471" s="4" t="s">
        <v>41</v>
      </c>
      <c r="O471" s="23">
        <v>2.2999999999999998</v>
      </c>
      <c r="P471" s="2" t="s">
        <v>36</v>
      </c>
      <c r="Q471" s="87" t="s">
        <v>36</v>
      </c>
      <c r="R471" s="2" t="s">
        <v>36</v>
      </c>
      <c r="S471" s="87" t="s">
        <v>36</v>
      </c>
      <c r="T471" s="2" t="s">
        <v>36</v>
      </c>
      <c r="U471" s="88" t="s">
        <v>36</v>
      </c>
      <c r="V471" s="89" t="s">
        <v>36</v>
      </c>
      <c r="W471" s="90" t="s">
        <v>36</v>
      </c>
      <c r="X471" s="79">
        <v>27.924583333333331</v>
      </c>
      <c r="Y471" s="90">
        <v>0.99726027397260286</v>
      </c>
      <c r="Z471" s="90" t="s">
        <v>36</v>
      </c>
      <c r="AA471" s="90" t="s">
        <v>36</v>
      </c>
    </row>
    <row r="472" spans="1:27">
      <c r="A472" s="91" t="s">
        <v>37</v>
      </c>
      <c r="B472" s="91" t="s">
        <v>984</v>
      </c>
      <c r="C472" s="4" t="s">
        <v>39</v>
      </c>
      <c r="D472" s="4" t="s">
        <v>983</v>
      </c>
      <c r="E472" s="4" t="s">
        <v>31</v>
      </c>
      <c r="F472" s="4" t="s">
        <v>32</v>
      </c>
      <c r="G472" s="5">
        <v>391812.18089999998</v>
      </c>
      <c r="H472" s="5">
        <v>395576.93209999998</v>
      </c>
      <c r="I472" s="1">
        <v>53.456871</v>
      </c>
      <c r="J472" s="1">
        <v>-2.1247772</v>
      </c>
      <c r="K472" s="5" t="s">
        <v>33</v>
      </c>
      <c r="L472" s="24">
        <v>7.5</v>
      </c>
      <c r="M472" s="140" t="s">
        <v>34</v>
      </c>
      <c r="N472" s="4" t="s">
        <v>41</v>
      </c>
      <c r="O472" s="23">
        <v>2.2999999999999998</v>
      </c>
      <c r="P472" s="2" t="s">
        <v>36</v>
      </c>
      <c r="Q472" s="87" t="s">
        <v>36</v>
      </c>
      <c r="R472" s="2" t="s">
        <v>36</v>
      </c>
      <c r="S472" s="87" t="s">
        <v>36</v>
      </c>
      <c r="T472" s="2" t="s">
        <v>36</v>
      </c>
      <c r="U472" s="88" t="s">
        <v>36</v>
      </c>
      <c r="V472" s="89" t="s">
        <v>36</v>
      </c>
      <c r="W472" s="90" t="s">
        <v>36</v>
      </c>
      <c r="X472" s="79">
        <v>25.908863636363634</v>
      </c>
      <c r="Y472" s="90">
        <v>0.91506849315068495</v>
      </c>
      <c r="Z472" s="90" t="s">
        <v>36</v>
      </c>
      <c r="AA472" s="90" t="s">
        <v>36</v>
      </c>
    </row>
    <row r="473" spans="1:27">
      <c r="A473" s="91" t="s">
        <v>37</v>
      </c>
      <c r="B473" s="91" t="s">
        <v>985</v>
      </c>
      <c r="C473" s="4" t="s">
        <v>39</v>
      </c>
      <c r="D473" s="4" t="s">
        <v>77</v>
      </c>
      <c r="E473" s="4" t="s">
        <v>31</v>
      </c>
      <c r="F473" s="4" t="s">
        <v>32</v>
      </c>
      <c r="G473" s="5">
        <v>399646.19711499999</v>
      </c>
      <c r="H473" s="5">
        <v>395812.93372700003</v>
      </c>
      <c r="I473" s="1">
        <v>53.459057999999999</v>
      </c>
      <c r="J473" s="1">
        <v>-2.0067987999999999</v>
      </c>
      <c r="K473" s="5" t="s">
        <v>33</v>
      </c>
      <c r="L473" s="24">
        <v>1.7</v>
      </c>
      <c r="M473" s="140" t="s">
        <v>34</v>
      </c>
      <c r="N473" s="4" t="s">
        <v>41</v>
      </c>
      <c r="O473" s="23">
        <v>1.9</v>
      </c>
      <c r="P473" s="2" t="s">
        <v>36</v>
      </c>
      <c r="Q473" s="87" t="s">
        <v>36</v>
      </c>
      <c r="R473" s="2" t="s">
        <v>36</v>
      </c>
      <c r="S473" s="87" t="s">
        <v>36</v>
      </c>
      <c r="T473" s="2" t="s">
        <v>36</v>
      </c>
      <c r="U473" s="88" t="s">
        <v>36</v>
      </c>
      <c r="V473" s="89" t="s">
        <v>36</v>
      </c>
      <c r="W473" s="90" t="s">
        <v>36</v>
      </c>
      <c r="X473" s="90" t="s">
        <v>36</v>
      </c>
      <c r="Y473" s="90">
        <v>0</v>
      </c>
      <c r="Z473" s="90" t="s">
        <v>36</v>
      </c>
      <c r="AA473" s="90" t="s">
        <v>36</v>
      </c>
    </row>
    <row r="474" spans="1:27">
      <c r="A474" s="91" t="s">
        <v>37</v>
      </c>
      <c r="B474" s="91" t="s">
        <v>986</v>
      </c>
      <c r="C474" s="4" t="s">
        <v>39</v>
      </c>
      <c r="D474" s="4" t="s">
        <v>77</v>
      </c>
      <c r="E474" s="4" t="s">
        <v>31</v>
      </c>
      <c r="F474" s="4" t="s">
        <v>32</v>
      </c>
      <c r="G474" s="5">
        <v>399801.82020999998</v>
      </c>
      <c r="H474" s="5">
        <v>395844.36077600002</v>
      </c>
      <c r="I474" s="1">
        <v>53.459345999999996</v>
      </c>
      <c r="J474" s="1">
        <v>-2.0044643999999998</v>
      </c>
      <c r="K474" s="5" t="s">
        <v>33</v>
      </c>
      <c r="L474" s="24">
        <v>1.9</v>
      </c>
      <c r="M474" s="140" t="s">
        <v>987</v>
      </c>
      <c r="N474" s="4" t="s">
        <v>41</v>
      </c>
      <c r="O474" s="23">
        <v>1.7</v>
      </c>
      <c r="P474" s="2" t="s">
        <v>36</v>
      </c>
      <c r="Q474" s="87" t="s">
        <v>36</v>
      </c>
      <c r="R474" s="2" t="s">
        <v>36</v>
      </c>
      <c r="S474" s="87" t="s">
        <v>36</v>
      </c>
      <c r="T474" s="2" t="s">
        <v>36</v>
      </c>
      <c r="U474" s="88" t="s">
        <v>36</v>
      </c>
      <c r="V474" s="89" t="s">
        <v>36</v>
      </c>
      <c r="W474" s="90" t="s">
        <v>36</v>
      </c>
      <c r="X474" s="90" t="s">
        <v>36</v>
      </c>
      <c r="Y474" s="90">
        <v>0</v>
      </c>
      <c r="Z474" s="90" t="s">
        <v>36</v>
      </c>
      <c r="AA474" s="90" t="s">
        <v>36</v>
      </c>
    </row>
    <row r="475" spans="1:27">
      <c r="A475" s="91" t="s">
        <v>37</v>
      </c>
      <c r="B475" s="91" t="s">
        <v>988</v>
      </c>
      <c r="C475" s="4" t="s">
        <v>39</v>
      </c>
      <c r="D475" s="4" t="s">
        <v>77</v>
      </c>
      <c r="E475" s="4" t="s">
        <v>31</v>
      </c>
      <c r="F475" s="4" t="s">
        <v>32</v>
      </c>
      <c r="G475" s="5">
        <v>399875.21166700003</v>
      </c>
      <c r="H475" s="5">
        <v>395863.33854000003</v>
      </c>
      <c r="I475" s="1">
        <v>53.459516999999998</v>
      </c>
      <c r="J475" s="1">
        <v>-2.0033498999999999</v>
      </c>
      <c r="K475" s="5" t="s">
        <v>33</v>
      </c>
      <c r="L475" s="24">
        <v>1.8</v>
      </c>
      <c r="M475" s="140" t="s">
        <v>34</v>
      </c>
      <c r="N475" s="4" t="s">
        <v>41</v>
      </c>
      <c r="O475" s="23">
        <v>2.5</v>
      </c>
      <c r="P475" s="2" t="s">
        <v>36</v>
      </c>
      <c r="Q475" s="87" t="s">
        <v>36</v>
      </c>
      <c r="R475" s="2" t="s">
        <v>36</v>
      </c>
      <c r="S475" s="87" t="s">
        <v>36</v>
      </c>
      <c r="T475" s="2" t="s">
        <v>36</v>
      </c>
      <c r="U475" s="88" t="s">
        <v>36</v>
      </c>
      <c r="V475" s="89" t="s">
        <v>36</v>
      </c>
      <c r="W475" s="90" t="s">
        <v>36</v>
      </c>
      <c r="X475" s="90" t="s">
        <v>36</v>
      </c>
      <c r="Y475" s="90">
        <v>0</v>
      </c>
      <c r="Z475" s="90" t="s">
        <v>36</v>
      </c>
      <c r="AA475" s="90" t="s">
        <v>36</v>
      </c>
    </row>
    <row r="476" spans="1:27">
      <c r="A476" s="91" t="s">
        <v>42</v>
      </c>
      <c r="B476" s="91" t="s">
        <v>989</v>
      </c>
      <c r="C476" s="4" t="s">
        <v>990</v>
      </c>
      <c r="D476" s="4" t="s">
        <v>991</v>
      </c>
      <c r="E476" s="4" t="s">
        <v>31</v>
      </c>
      <c r="F476" s="4" t="s">
        <v>32</v>
      </c>
      <c r="G476" s="5">
        <v>377613</v>
      </c>
      <c r="H476" s="5">
        <v>395111</v>
      </c>
      <c r="I476" s="1">
        <v>53.452277000000002</v>
      </c>
      <c r="J476" s="1">
        <v>-2.3385758000000001</v>
      </c>
      <c r="K476" s="5" t="s">
        <v>33</v>
      </c>
      <c r="L476" s="24" t="s">
        <v>261</v>
      </c>
      <c r="M476" s="140" t="s">
        <v>34</v>
      </c>
      <c r="N476" s="4" t="s">
        <v>41</v>
      </c>
      <c r="O476" s="23">
        <v>1.9</v>
      </c>
      <c r="P476" s="2" t="s">
        <v>36</v>
      </c>
      <c r="Q476" s="87" t="s">
        <v>36</v>
      </c>
      <c r="R476" s="2">
        <v>35.9</v>
      </c>
      <c r="S476" s="87">
        <v>1</v>
      </c>
      <c r="T476" s="2">
        <v>23.2</v>
      </c>
      <c r="U476" s="88">
        <v>0.92</v>
      </c>
      <c r="V476" s="89">
        <v>25.7</v>
      </c>
      <c r="W476" s="90">
        <v>0.84657534246575339</v>
      </c>
      <c r="X476" s="79">
        <v>26.388791666666666</v>
      </c>
      <c r="Y476" s="90">
        <v>0.99726027397260286</v>
      </c>
      <c r="Z476" s="90" t="s">
        <v>36</v>
      </c>
      <c r="AA476" s="90" t="s">
        <v>36</v>
      </c>
    </row>
    <row r="477" spans="1:27">
      <c r="A477" s="91" t="s">
        <v>42</v>
      </c>
      <c r="B477" s="91" t="s">
        <v>992</v>
      </c>
      <c r="C477" s="4" t="s">
        <v>993</v>
      </c>
      <c r="D477" s="4" t="s">
        <v>144</v>
      </c>
      <c r="E477" s="4" t="s">
        <v>31</v>
      </c>
      <c r="F477" s="4" t="s">
        <v>32</v>
      </c>
      <c r="G477" s="5">
        <v>378995</v>
      </c>
      <c r="H477" s="5">
        <v>392869</v>
      </c>
      <c r="I477" s="1">
        <v>53.432181999999997</v>
      </c>
      <c r="J477" s="1">
        <v>-2.3176152000000001</v>
      </c>
      <c r="K477" s="5" t="s">
        <v>33</v>
      </c>
      <c r="L477" s="24">
        <v>2</v>
      </c>
      <c r="M477" s="140" t="s">
        <v>34</v>
      </c>
      <c r="N477" s="4" t="s">
        <v>41</v>
      </c>
      <c r="O477" s="23">
        <v>2.1</v>
      </c>
      <c r="P477" s="2" t="s">
        <v>36</v>
      </c>
      <c r="Q477" s="87" t="s">
        <v>36</v>
      </c>
      <c r="R477" s="2">
        <v>32.9</v>
      </c>
      <c r="S477" s="87">
        <v>0.86</v>
      </c>
      <c r="T477" s="2">
        <v>23.1</v>
      </c>
      <c r="U477" s="88">
        <v>0.92</v>
      </c>
      <c r="V477" s="89">
        <v>22</v>
      </c>
      <c r="W477" s="90">
        <v>0.86301369863013699</v>
      </c>
      <c r="X477" s="79">
        <v>23.180666666666667</v>
      </c>
      <c r="Y477" s="90">
        <v>0.99726027397260286</v>
      </c>
      <c r="Z477" s="90" t="s">
        <v>36</v>
      </c>
      <c r="AA477" s="90" t="s">
        <v>36</v>
      </c>
    </row>
    <row r="478" spans="1:27">
      <c r="A478" s="91" t="s">
        <v>42</v>
      </c>
      <c r="B478" s="91" t="s">
        <v>994</v>
      </c>
      <c r="C478" s="4" t="s">
        <v>995</v>
      </c>
      <c r="D478" s="4" t="s">
        <v>991</v>
      </c>
      <c r="E478" s="4" t="s">
        <v>31</v>
      </c>
      <c r="F478" s="4" t="s">
        <v>32</v>
      </c>
      <c r="G478" s="5">
        <v>377693</v>
      </c>
      <c r="H478" s="5">
        <v>395120</v>
      </c>
      <c r="I478" s="1">
        <v>53.452361000000003</v>
      </c>
      <c r="J478" s="1">
        <v>-2.3373718000000001</v>
      </c>
      <c r="K478" s="5" t="s">
        <v>33</v>
      </c>
      <c r="L478" s="24" t="s">
        <v>220</v>
      </c>
      <c r="M478" s="140" t="s">
        <v>34</v>
      </c>
      <c r="N478" s="4" t="s">
        <v>41</v>
      </c>
      <c r="O478" s="23">
        <v>1.9</v>
      </c>
      <c r="P478" s="2" t="s">
        <v>36</v>
      </c>
      <c r="Q478" s="87" t="s">
        <v>36</v>
      </c>
      <c r="R478" s="2">
        <v>36.200000000000003</v>
      </c>
      <c r="S478" s="87">
        <v>1</v>
      </c>
      <c r="T478" s="2">
        <v>22.1</v>
      </c>
      <c r="U478" s="88">
        <v>0.92</v>
      </c>
      <c r="V478" s="89">
        <v>23.8</v>
      </c>
      <c r="W478" s="90">
        <v>0.95616438356164379</v>
      </c>
      <c r="X478" s="79">
        <v>24.312822848028127</v>
      </c>
      <c r="Y478" s="90">
        <v>0.41917808219178082</v>
      </c>
      <c r="Z478" s="90" t="s">
        <v>36</v>
      </c>
      <c r="AA478" s="90" t="s">
        <v>36</v>
      </c>
    </row>
    <row r="479" spans="1:27">
      <c r="A479" s="91" t="s">
        <v>42</v>
      </c>
      <c r="B479" s="91" t="s">
        <v>996</v>
      </c>
      <c r="C479" s="4" t="s">
        <v>997</v>
      </c>
      <c r="D479" s="4" t="s">
        <v>991</v>
      </c>
      <c r="E479" s="4" t="s">
        <v>31</v>
      </c>
      <c r="F479" s="4" t="s">
        <v>32</v>
      </c>
      <c r="G479" s="5">
        <v>377484</v>
      </c>
      <c r="H479" s="5">
        <v>395125</v>
      </c>
      <c r="I479" s="1">
        <v>53.452396999999998</v>
      </c>
      <c r="J479" s="1">
        <v>-2.3405193</v>
      </c>
      <c r="K479" s="5" t="s">
        <v>33</v>
      </c>
      <c r="L479" s="24" t="s">
        <v>998</v>
      </c>
      <c r="M479" s="140" t="s">
        <v>34</v>
      </c>
      <c r="N479" s="4" t="s">
        <v>41</v>
      </c>
      <c r="O479" s="23">
        <v>2</v>
      </c>
      <c r="P479" s="2" t="s">
        <v>36</v>
      </c>
      <c r="Q479" s="87" t="s">
        <v>36</v>
      </c>
      <c r="R479" s="2">
        <v>39.200000000000003</v>
      </c>
      <c r="S479" s="87">
        <v>0.86</v>
      </c>
      <c r="T479" s="2">
        <v>23.3</v>
      </c>
      <c r="U479" s="88">
        <v>1</v>
      </c>
      <c r="V479" s="89">
        <v>25</v>
      </c>
      <c r="W479" s="90">
        <v>0.8739726027397261</v>
      </c>
      <c r="X479" s="79">
        <v>25.338750000000001</v>
      </c>
      <c r="Y479" s="90">
        <v>0.99726027397260286</v>
      </c>
      <c r="Z479" s="90" t="s">
        <v>36</v>
      </c>
      <c r="AA479" s="90" t="s">
        <v>36</v>
      </c>
    </row>
    <row r="480" spans="1:27">
      <c r="A480" s="91" t="s">
        <v>42</v>
      </c>
      <c r="B480" s="91" t="s">
        <v>999</v>
      </c>
      <c r="C480" s="4" t="s">
        <v>1000</v>
      </c>
      <c r="D480" s="4" t="s">
        <v>144</v>
      </c>
      <c r="E480" s="4" t="s">
        <v>31</v>
      </c>
      <c r="F480" s="4" t="s">
        <v>32</v>
      </c>
      <c r="G480" s="5">
        <v>378915</v>
      </c>
      <c r="H480" s="5">
        <v>392794</v>
      </c>
      <c r="I480" s="1">
        <v>53.431505000000001</v>
      </c>
      <c r="J480" s="1">
        <v>-2.3188143000000001</v>
      </c>
      <c r="K480" s="5" t="s">
        <v>33</v>
      </c>
      <c r="L480" s="24">
        <v>2</v>
      </c>
      <c r="M480" s="140" t="s">
        <v>34</v>
      </c>
      <c r="N480" s="4" t="s">
        <v>41</v>
      </c>
      <c r="O480" s="23">
        <v>1.9</v>
      </c>
      <c r="P480" s="2" t="s">
        <v>36</v>
      </c>
      <c r="Q480" s="87" t="s">
        <v>36</v>
      </c>
      <c r="R480" s="2" t="s">
        <v>36</v>
      </c>
      <c r="S480" s="87" t="s">
        <v>36</v>
      </c>
      <c r="T480" s="2">
        <v>23.1</v>
      </c>
      <c r="U480" s="88">
        <v>1</v>
      </c>
      <c r="V480" s="89">
        <v>26.5</v>
      </c>
      <c r="W480" s="90">
        <v>0.8191780821917809</v>
      </c>
      <c r="X480" s="79">
        <v>29.038666666666661</v>
      </c>
      <c r="Y480" s="90">
        <v>0.99726027397260286</v>
      </c>
      <c r="Z480" s="90" t="s">
        <v>36</v>
      </c>
      <c r="AA480" s="90" t="s">
        <v>36</v>
      </c>
    </row>
    <row r="481" spans="1:27">
      <c r="A481" s="91" t="s">
        <v>42</v>
      </c>
      <c r="B481" s="91" t="s">
        <v>1001</v>
      </c>
      <c r="C481" s="4" t="s">
        <v>1002</v>
      </c>
      <c r="D481" s="4" t="s">
        <v>161</v>
      </c>
      <c r="E481" s="4" t="s">
        <v>31</v>
      </c>
      <c r="F481" s="4" t="s">
        <v>32</v>
      </c>
      <c r="G481" s="5">
        <v>376788</v>
      </c>
      <c r="H481" s="5">
        <v>397036</v>
      </c>
      <c r="I481" s="1">
        <v>53.469543000000002</v>
      </c>
      <c r="J481" s="1">
        <v>-2.3511413999999999</v>
      </c>
      <c r="K481" s="5" t="s">
        <v>33</v>
      </c>
      <c r="L481" s="24" t="s">
        <v>894</v>
      </c>
      <c r="M481" s="140" t="s">
        <v>1003</v>
      </c>
      <c r="N481" s="4" t="s">
        <v>41</v>
      </c>
      <c r="O481" s="23">
        <v>2.1</v>
      </c>
      <c r="P481" s="2" t="s">
        <v>36</v>
      </c>
      <c r="Q481" s="87" t="s">
        <v>36</v>
      </c>
      <c r="R481" s="2" t="s">
        <v>36</v>
      </c>
      <c r="S481" s="87" t="s">
        <v>36</v>
      </c>
      <c r="T481" s="2">
        <v>27.1</v>
      </c>
      <c r="U481" s="88">
        <v>0.75</v>
      </c>
      <c r="V481" s="89">
        <v>25.8</v>
      </c>
      <c r="W481" s="90">
        <v>0.51506849315068493</v>
      </c>
      <c r="X481" s="79">
        <v>36.855250914280354</v>
      </c>
      <c r="Y481" s="90">
        <v>0.58904109589041098</v>
      </c>
      <c r="Z481" s="90" t="s">
        <v>36</v>
      </c>
      <c r="AA481" s="90" t="s">
        <v>36</v>
      </c>
    </row>
    <row r="482" spans="1:27">
      <c r="A482" s="91" t="s">
        <v>42</v>
      </c>
      <c r="B482" s="91" t="s">
        <v>1004</v>
      </c>
      <c r="C482" s="4" t="s">
        <v>1005</v>
      </c>
      <c r="D482" s="4" t="s">
        <v>161</v>
      </c>
      <c r="E482" s="4" t="s">
        <v>31</v>
      </c>
      <c r="F482" s="4" t="s">
        <v>32</v>
      </c>
      <c r="G482" s="5">
        <v>376670</v>
      </c>
      <c r="H482" s="5">
        <v>396963</v>
      </c>
      <c r="I482" s="1">
        <v>53.468882000000001</v>
      </c>
      <c r="J482" s="1">
        <v>-2.3529135999999999</v>
      </c>
      <c r="K482" s="5" t="s">
        <v>33</v>
      </c>
      <c r="L482" s="24" t="s">
        <v>1006</v>
      </c>
      <c r="M482" s="140" t="s">
        <v>1007</v>
      </c>
      <c r="N482" s="4" t="s">
        <v>41</v>
      </c>
      <c r="O482" s="23">
        <v>2.1</v>
      </c>
      <c r="P482" s="2" t="s">
        <v>36</v>
      </c>
      <c r="Q482" s="87" t="s">
        <v>36</v>
      </c>
      <c r="R482" s="2" t="s">
        <v>36</v>
      </c>
      <c r="S482" s="87" t="s">
        <v>36</v>
      </c>
      <c r="T482" s="2">
        <v>29.7</v>
      </c>
      <c r="U482" s="88">
        <v>1</v>
      </c>
      <c r="V482" s="89">
        <v>31.1</v>
      </c>
      <c r="W482" s="90">
        <v>0.95616438356164379</v>
      </c>
      <c r="X482" s="79">
        <v>34.140250000000002</v>
      </c>
      <c r="Y482" s="90">
        <v>0.99726027397260286</v>
      </c>
      <c r="Z482" s="90" t="s">
        <v>36</v>
      </c>
      <c r="AA482" s="90" t="s">
        <v>36</v>
      </c>
    </row>
    <row r="483" spans="1:27">
      <c r="A483" s="91" t="s">
        <v>42</v>
      </c>
      <c r="B483" s="91" t="s">
        <v>1008</v>
      </c>
      <c r="C483" s="4" t="s">
        <v>1009</v>
      </c>
      <c r="D483" s="4" t="s">
        <v>45</v>
      </c>
      <c r="E483" s="4" t="s">
        <v>31</v>
      </c>
      <c r="F483" s="4" t="s">
        <v>32</v>
      </c>
      <c r="G483" s="5">
        <v>379268</v>
      </c>
      <c r="H483" s="5">
        <v>393579</v>
      </c>
      <c r="I483" s="1">
        <v>53.438575</v>
      </c>
      <c r="J483" s="1">
        <v>-2.3135534</v>
      </c>
      <c r="K483" s="5" t="s">
        <v>33</v>
      </c>
      <c r="L483" s="24">
        <v>1.7</v>
      </c>
      <c r="M483" s="140" t="s">
        <v>34</v>
      </c>
      <c r="N483" s="4" t="s">
        <v>41</v>
      </c>
      <c r="O483" s="23">
        <v>1.7</v>
      </c>
      <c r="P483" s="2">
        <v>39</v>
      </c>
      <c r="Q483" s="87">
        <v>0.83</v>
      </c>
      <c r="R483" s="2">
        <v>38.200000000000003</v>
      </c>
      <c r="S483" s="87">
        <v>0.75</v>
      </c>
      <c r="T483" s="2">
        <v>28.8</v>
      </c>
      <c r="U483" s="88">
        <v>0.75</v>
      </c>
      <c r="V483" s="89">
        <v>25.2</v>
      </c>
      <c r="W483" s="90">
        <v>0.81095890410958904</v>
      </c>
      <c r="X483" s="79">
        <v>31.644272727272728</v>
      </c>
      <c r="Y483" s="90">
        <v>0.9068493150684932</v>
      </c>
      <c r="Z483" s="90" t="s">
        <v>36</v>
      </c>
      <c r="AA483" s="90" t="s">
        <v>36</v>
      </c>
    </row>
    <row r="484" spans="1:27">
      <c r="A484" s="91" t="s">
        <v>42</v>
      </c>
      <c r="B484" s="91" t="s">
        <v>1010</v>
      </c>
      <c r="C484" s="4" t="s">
        <v>1011</v>
      </c>
      <c r="D484" s="4" t="s">
        <v>45</v>
      </c>
      <c r="E484" s="4" t="s">
        <v>31</v>
      </c>
      <c r="F484" s="4" t="s">
        <v>32</v>
      </c>
      <c r="G484" s="5">
        <v>379352</v>
      </c>
      <c r="H484" s="5">
        <v>393804</v>
      </c>
      <c r="I484" s="1">
        <v>53.440600000000003</v>
      </c>
      <c r="J484" s="1">
        <v>-2.3123037000000002</v>
      </c>
      <c r="K484" s="5" t="s">
        <v>33</v>
      </c>
      <c r="L484" s="24">
        <v>2</v>
      </c>
      <c r="M484" s="140" t="s">
        <v>34</v>
      </c>
      <c r="N484" s="4" t="s">
        <v>41</v>
      </c>
      <c r="O484" s="23">
        <v>1.7</v>
      </c>
      <c r="P484" s="2">
        <v>38.799999999999997</v>
      </c>
      <c r="Q484" s="87">
        <v>1</v>
      </c>
      <c r="R484" s="2">
        <v>37.6</v>
      </c>
      <c r="S484" s="87">
        <v>1</v>
      </c>
      <c r="T484" s="2">
        <v>26.7</v>
      </c>
      <c r="U484" s="88">
        <v>0.92</v>
      </c>
      <c r="V484" s="89">
        <v>22.2</v>
      </c>
      <c r="W484" s="90">
        <v>0.79178082191780819</v>
      </c>
      <c r="X484" s="79">
        <v>29.231999999999999</v>
      </c>
      <c r="Y484" s="90">
        <v>0.99726027397260286</v>
      </c>
      <c r="Z484" s="90" t="s">
        <v>36</v>
      </c>
      <c r="AA484" s="90" t="s">
        <v>36</v>
      </c>
    </row>
    <row r="485" spans="1:27">
      <c r="A485" s="91" t="s">
        <v>42</v>
      </c>
      <c r="B485" s="91" t="s">
        <v>1012</v>
      </c>
      <c r="C485" s="4" t="s">
        <v>1013</v>
      </c>
      <c r="D485" s="4" t="s">
        <v>45</v>
      </c>
      <c r="E485" s="4" t="s">
        <v>31</v>
      </c>
      <c r="F485" s="4" t="s">
        <v>32</v>
      </c>
      <c r="G485" s="5">
        <v>379313</v>
      </c>
      <c r="H485" s="5">
        <v>393769</v>
      </c>
      <c r="I485" s="1">
        <v>53.440283999999998</v>
      </c>
      <c r="J485" s="1">
        <v>-2.3128885000000001</v>
      </c>
      <c r="K485" s="5" t="s">
        <v>33</v>
      </c>
      <c r="L485" s="24">
        <v>3.5</v>
      </c>
      <c r="M485" s="140" t="s">
        <v>34</v>
      </c>
      <c r="N485" s="4" t="s">
        <v>41</v>
      </c>
      <c r="O485" s="23">
        <v>2.1</v>
      </c>
      <c r="P485" s="2">
        <v>34.799999999999997</v>
      </c>
      <c r="Q485" s="87">
        <v>1</v>
      </c>
      <c r="R485" s="2">
        <v>35.1</v>
      </c>
      <c r="S485" s="87">
        <v>0.83</v>
      </c>
      <c r="T485" s="2">
        <v>25.3</v>
      </c>
      <c r="U485" s="88">
        <v>1</v>
      </c>
      <c r="V485" s="89">
        <v>25.2</v>
      </c>
      <c r="W485" s="90">
        <v>0.95616438356164379</v>
      </c>
      <c r="X485" s="79">
        <v>27.072818181818185</v>
      </c>
      <c r="Y485" s="90">
        <v>0.92054794520547945</v>
      </c>
      <c r="Z485" s="90" t="s">
        <v>36</v>
      </c>
      <c r="AA485" s="90" t="s">
        <v>36</v>
      </c>
    </row>
    <row r="486" spans="1:27">
      <c r="A486" s="91" t="s">
        <v>42</v>
      </c>
      <c r="B486" s="91" t="s">
        <v>1014</v>
      </c>
      <c r="C486" s="4" t="s">
        <v>1015</v>
      </c>
      <c r="D486" s="4" t="s">
        <v>45</v>
      </c>
      <c r="E486" s="4" t="s">
        <v>31</v>
      </c>
      <c r="F486" s="4" t="s">
        <v>32</v>
      </c>
      <c r="G486" s="5">
        <v>379239</v>
      </c>
      <c r="H486" s="5">
        <v>393597</v>
      </c>
      <c r="I486" s="1">
        <v>53.438735000000001</v>
      </c>
      <c r="J486" s="1">
        <v>-2.3139911</v>
      </c>
      <c r="K486" s="5" t="s">
        <v>33</v>
      </c>
      <c r="L486" s="24">
        <v>7.3</v>
      </c>
      <c r="M486" s="140" t="s">
        <v>34</v>
      </c>
      <c r="N486" s="4" t="s">
        <v>41</v>
      </c>
      <c r="O486" s="23">
        <v>1.9</v>
      </c>
      <c r="P486" s="2">
        <v>38.700000000000003</v>
      </c>
      <c r="Q486" s="87">
        <v>0.92</v>
      </c>
      <c r="R486" s="2">
        <v>39.1</v>
      </c>
      <c r="S486" s="87">
        <v>1</v>
      </c>
      <c r="T486" s="2">
        <v>28.8</v>
      </c>
      <c r="U486" s="88">
        <v>1</v>
      </c>
      <c r="V486" s="89">
        <v>30.4</v>
      </c>
      <c r="W486" s="90">
        <v>0.95616438356164379</v>
      </c>
      <c r="X486" s="79">
        <v>29.986000000000001</v>
      </c>
      <c r="Y486" s="90">
        <v>0.99726027397260286</v>
      </c>
      <c r="Z486" s="90" t="s">
        <v>36</v>
      </c>
      <c r="AA486" s="90" t="s">
        <v>36</v>
      </c>
    </row>
    <row r="487" spans="1:27">
      <c r="A487" s="91" t="s">
        <v>42</v>
      </c>
      <c r="B487" s="91" t="s">
        <v>1016</v>
      </c>
      <c r="C487" s="4" t="s">
        <v>39</v>
      </c>
      <c r="D487" s="4" t="s">
        <v>104</v>
      </c>
      <c r="E487" s="4" t="s">
        <v>31</v>
      </c>
      <c r="F487" s="4" t="s">
        <v>32</v>
      </c>
      <c r="G487" s="5">
        <v>377584.99339999998</v>
      </c>
      <c r="H487" s="5">
        <v>395157.4166</v>
      </c>
      <c r="I487" s="1">
        <v>53.452688999999999</v>
      </c>
      <c r="J487" s="1">
        <v>-2.3390157999999999</v>
      </c>
      <c r="K487" s="5" t="s">
        <v>33</v>
      </c>
      <c r="L487" s="24">
        <v>1.9</v>
      </c>
      <c r="M487" s="140" t="s">
        <v>34</v>
      </c>
      <c r="N487" s="4" t="s">
        <v>41</v>
      </c>
      <c r="O487" s="23">
        <v>2.65</v>
      </c>
      <c r="P487" s="2" t="s">
        <v>36</v>
      </c>
      <c r="Q487" s="87" t="s">
        <v>36</v>
      </c>
      <c r="R487" s="2" t="s">
        <v>36</v>
      </c>
      <c r="S487" s="87" t="s">
        <v>36</v>
      </c>
      <c r="T487" s="2" t="s">
        <v>36</v>
      </c>
      <c r="U487" s="88" t="s">
        <v>36</v>
      </c>
      <c r="V487" s="89" t="s">
        <v>36</v>
      </c>
      <c r="W487" s="90" t="s">
        <v>36</v>
      </c>
      <c r="X487" s="79">
        <v>32.360374999999998</v>
      </c>
      <c r="Y487" s="90">
        <v>0.99726027397260286</v>
      </c>
      <c r="Z487" s="90" t="s">
        <v>36</v>
      </c>
      <c r="AA487" s="90" t="s">
        <v>36</v>
      </c>
    </row>
    <row r="488" spans="1:27">
      <c r="A488" s="91" t="s">
        <v>42</v>
      </c>
      <c r="B488" s="91" t="s">
        <v>1017</v>
      </c>
      <c r="C488" s="4" t="s">
        <v>39</v>
      </c>
      <c r="D488" s="4" t="s">
        <v>104</v>
      </c>
      <c r="E488" s="4" t="s">
        <v>31</v>
      </c>
      <c r="F488" s="4" t="s">
        <v>32</v>
      </c>
      <c r="G488" s="5">
        <v>377595.76860000001</v>
      </c>
      <c r="H488" s="5">
        <v>395215.66129999998</v>
      </c>
      <c r="I488" s="1">
        <v>53.453211000000003</v>
      </c>
      <c r="J488" s="1">
        <v>-2.3388542999999999</v>
      </c>
      <c r="K488" s="5" t="s">
        <v>33</v>
      </c>
      <c r="L488" s="24">
        <v>1.8</v>
      </c>
      <c r="M488" s="140" t="s">
        <v>34</v>
      </c>
      <c r="N488" s="4" t="s">
        <v>41</v>
      </c>
      <c r="O488" s="23">
        <v>2.35</v>
      </c>
      <c r="P488" s="2" t="s">
        <v>36</v>
      </c>
      <c r="Q488" s="87" t="s">
        <v>36</v>
      </c>
      <c r="R488" s="2" t="s">
        <v>36</v>
      </c>
      <c r="S488" s="87" t="s">
        <v>36</v>
      </c>
      <c r="T488" s="2" t="s">
        <v>36</v>
      </c>
      <c r="U488" s="88" t="s">
        <v>36</v>
      </c>
      <c r="V488" s="89" t="s">
        <v>36</v>
      </c>
      <c r="W488" s="90" t="s">
        <v>36</v>
      </c>
      <c r="X488" s="79">
        <v>31.511399999999991</v>
      </c>
      <c r="Y488" s="90">
        <v>0.83561643835616439</v>
      </c>
      <c r="Z488" s="90" t="s">
        <v>36</v>
      </c>
      <c r="AA488" s="90" t="s">
        <v>36</v>
      </c>
    </row>
    <row r="489" spans="1:27">
      <c r="A489" s="91" t="s">
        <v>42</v>
      </c>
      <c r="B489" s="91" t="s">
        <v>1018</v>
      </c>
      <c r="C489" s="4" t="s">
        <v>39</v>
      </c>
      <c r="D489" s="4" t="s">
        <v>1019</v>
      </c>
      <c r="E489" s="4" t="s">
        <v>31</v>
      </c>
      <c r="F489" s="4" t="s">
        <v>32</v>
      </c>
      <c r="G489" s="5">
        <v>377756.80685400002</v>
      </c>
      <c r="H489" s="5">
        <v>395118.12913800002</v>
      </c>
      <c r="I489" s="1">
        <v>53.452345999999999</v>
      </c>
      <c r="J489" s="1">
        <v>-2.3364229999999999</v>
      </c>
      <c r="K489" s="5" t="s">
        <v>33</v>
      </c>
      <c r="L489" s="24">
        <v>0.5</v>
      </c>
      <c r="M489" s="140" t="s">
        <v>34</v>
      </c>
      <c r="N489" s="4" t="s">
        <v>41</v>
      </c>
      <c r="O489" s="23">
        <v>2.35</v>
      </c>
      <c r="P489" s="2" t="s">
        <v>36</v>
      </c>
      <c r="Q489" s="87" t="s">
        <v>36</v>
      </c>
      <c r="R489" s="2" t="s">
        <v>36</v>
      </c>
      <c r="S489" s="87" t="s">
        <v>36</v>
      </c>
      <c r="T489" s="2" t="s">
        <v>36</v>
      </c>
      <c r="U489" s="88" t="s">
        <v>36</v>
      </c>
      <c r="V489" s="89" t="s">
        <v>36</v>
      </c>
      <c r="W489" s="90" t="s">
        <v>36</v>
      </c>
      <c r="X489" s="79">
        <v>22.030333333333335</v>
      </c>
      <c r="Y489" s="90">
        <v>0.99726027397260286</v>
      </c>
      <c r="Z489" s="90" t="s">
        <v>36</v>
      </c>
      <c r="AA489" s="90" t="s">
        <v>36</v>
      </c>
    </row>
    <row r="490" spans="1:27">
      <c r="A490" s="91" t="s">
        <v>42</v>
      </c>
      <c r="B490" s="91" t="s">
        <v>1020</v>
      </c>
      <c r="C490" s="4" t="s">
        <v>39</v>
      </c>
      <c r="D490" s="4" t="s">
        <v>315</v>
      </c>
      <c r="E490" s="4" t="s">
        <v>31</v>
      </c>
      <c r="F490" s="4" t="s">
        <v>32</v>
      </c>
      <c r="G490" s="5">
        <v>380617.23830000003</v>
      </c>
      <c r="H490" s="5">
        <v>395816.10810000001</v>
      </c>
      <c r="I490" s="1">
        <v>53.458733000000002</v>
      </c>
      <c r="J490" s="1">
        <v>-2.2933853000000002</v>
      </c>
      <c r="K490" s="5" t="s">
        <v>33</v>
      </c>
      <c r="L490" s="24">
        <v>3.1</v>
      </c>
      <c r="M490" s="140" t="s">
        <v>1021</v>
      </c>
      <c r="N490" s="4" t="s">
        <v>41</v>
      </c>
      <c r="O490" s="23">
        <v>2</v>
      </c>
      <c r="P490" s="2" t="s">
        <v>36</v>
      </c>
      <c r="Q490" s="87" t="s">
        <v>36</v>
      </c>
      <c r="R490" s="2" t="s">
        <v>36</v>
      </c>
      <c r="S490" s="87" t="s">
        <v>36</v>
      </c>
      <c r="T490" s="2" t="s">
        <v>36</v>
      </c>
      <c r="U490" s="88" t="s">
        <v>36</v>
      </c>
      <c r="V490" s="89" t="s">
        <v>36</v>
      </c>
      <c r="W490" s="90" t="s">
        <v>36</v>
      </c>
      <c r="X490" s="79">
        <v>36.005916666666671</v>
      </c>
      <c r="Y490" s="90">
        <v>0.99726027397260286</v>
      </c>
      <c r="Z490" s="90" t="s">
        <v>36</v>
      </c>
      <c r="AA490" s="90" t="s">
        <v>36</v>
      </c>
    </row>
    <row r="491" spans="1:27">
      <c r="A491" s="91" t="s">
        <v>42</v>
      </c>
      <c r="B491" s="91" t="s">
        <v>1022</v>
      </c>
      <c r="C491" s="4" t="s">
        <v>39</v>
      </c>
      <c r="D491" s="4" t="s">
        <v>315</v>
      </c>
      <c r="E491" s="4" t="s">
        <v>31</v>
      </c>
      <c r="F491" s="4" t="s">
        <v>32</v>
      </c>
      <c r="G491" s="5">
        <v>380160.42739999999</v>
      </c>
      <c r="H491" s="5">
        <v>395155.9474</v>
      </c>
      <c r="I491" s="1">
        <v>53.452775000000003</v>
      </c>
      <c r="J491" s="1">
        <v>-2.3002259</v>
      </c>
      <c r="K491" s="5" t="s">
        <v>33</v>
      </c>
      <c r="L491" s="24">
        <v>0.8</v>
      </c>
      <c r="M491" s="140" t="s">
        <v>1023</v>
      </c>
      <c r="N491" s="4" t="s">
        <v>41</v>
      </c>
      <c r="O491" s="23">
        <v>2.4</v>
      </c>
      <c r="P491" s="2" t="s">
        <v>36</v>
      </c>
      <c r="Q491" s="87" t="s">
        <v>36</v>
      </c>
      <c r="R491" s="2" t="s">
        <v>36</v>
      </c>
      <c r="S491" s="87" t="s">
        <v>36</v>
      </c>
      <c r="T491" s="2" t="s">
        <v>36</v>
      </c>
      <c r="U491" s="88" t="s">
        <v>36</v>
      </c>
      <c r="V491" s="89" t="s">
        <v>36</v>
      </c>
      <c r="W491" s="90" t="s">
        <v>36</v>
      </c>
      <c r="X491" s="79">
        <v>30.599833333333329</v>
      </c>
      <c r="Y491" s="90">
        <v>0.99726027397260286</v>
      </c>
      <c r="Z491" s="90" t="s">
        <v>36</v>
      </c>
      <c r="AA491" s="90" t="s">
        <v>36</v>
      </c>
    </row>
    <row r="492" spans="1:27">
      <c r="A492" s="91" t="s">
        <v>42</v>
      </c>
      <c r="B492" s="91" t="s">
        <v>1024</v>
      </c>
      <c r="C492" s="4" t="s">
        <v>39</v>
      </c>
      <c r="D492" s="4" t="s">
        <v>315</v>
      </c>
      <c r="E492" s="4" t="s">
        <v>31</v>
      </c>
      <c r="F492" s="4" t="s">
        <v>32</v>
      </c>
      <c r="G492" s="5">
        <v>380191.2242</v>
      </c>
      <c r="H492" s="5">
        <v>395161.87530000001</v>
      </c>
      <c r="I492" s="1">
        <v>53.452829999999999</v>
      </c>
      <c r="J492" s="1">
        <v>-2.2997595</v>
      </c>
      <c r="K492" s="5" t="s">
        <v>33</v>
      </c>
      <c r="L492" s="24">
        <v>0.7</v>
      </c>
      <c r="M492" s="140" t="s">
        <v>34</v>
      </c>
      <c r="N492" s="4" t="s">
        <v>41</v>
      </c>
      <c r="O492" s="23">
        <v>2.4</v>
      </c>
      <c r="P492" s="2" t="s">
        <v>36</v>
      </c>
      <c r="Q492" s="87" t="s">
        <v>36</v>
      </c>
      <c r="R492" s="2" t="s">
        <v>36</v>
      </c>
      <c r="S492" s="87" t="s">
        <v>36</v>
      </c>
      <c r="T492" s="2" t="s">
        <v>36</v>
      </c>
      <c r="U492" s="88" t="s">
        <v>36</v>
      </c>
      <c r="V492" s="89" t="s">
        <v>36</v>
      </c>
      <c r="W492" s="90" t="s">
        <v>36</v>
      </c>
      <c r="X492" s="79">
        <v>31.131499999999999</v>
      </c>
      <c r="Y492" s="90">
        <v>0.99726027397260286</v>
      </c>
      <c r="Z492" s="90" t="s">
        <v>36</v>
      </c>
      <c r="AA492" s="90" t="s">
        <v>36</v>
      </c>
    </row>
    <row r="493" spans="1:27">
      <c r="A493" s="91" t="s">
        <v>42</v>
      </c>
      <c r="B493" s="91" t="s">
        <v>1025</v>
      </c>
      <c r="C493" s="4" t="s">
        <v>39</v>
      </c>
      <c r="D493" s="4" t="s">
        <v>315</v>
      </c>
      <c r="E493" s="4" t="s">
        <v>31</v>
      </c>
      <c r="F493" s="4" t="s">
        <v>32</v>
      </c>
      <c r="G493" s="5">
        <v>379079.15875</v>
      </c>
      <c r="H493" s="5">
        <v>393147</v>
      </c>
      <c r="I493" s="1">
        <v>53.434683999999997</v>
      </c>
      <c r="J493" s="1">
        <v>-2.3163695</v>
      </c>
      <c r="K493" s="5" t="s">
        <v>33</v>
      </c>
      <c r="L493" s="24">
        <v>0.8</v>
      </c>
      <c r="M493" s="140" t="s">
        <v>34</v>
      </c>
      <c r="N493" s="4" t="s">
        <v>41</v>
      </c>
      <c r="O493" s="23">
        <v>1.95</v>
      </c>
      <c r="P493" s="2" t="s">
        <v>36</v>
      </c>
      <c r="Q493" s="87" t="s">
        <v>36</v>
      </c>
      <c r="R493" s="2" t="s">
        <v>36</v>
      </c>
      <c r="S493" s="87" t="s">
        <v>36</v>
      </c>
      <c r="T493" s="2" t="s">
        <v>36</v>
      </c>
      <c r="U493" s="88" t="s">
        <v>36</v>
      </c>
      <c r="V493" s="89" t="s">
        <v>36</v>
      </c>
      <c r="W493" s="90" t="s">
        <v>36</v>
      </c>
      <c r="X493" s="79">
        <v>29.283958333333331</v>
      </c>
      <c r="Y493" s="90">
        <v>0.99726027397260286</v>
      </c>
      <c r="Z493" s="90" t="s">
        <v>36</v>
      </c>
      <c r="AA493" s="90" t="s">
        <v>36</v>
      </c>
    </row>
    <row r="494" spans="1:27">
      <c r="A494" s="91" t="s">
        <v>148</v>
      </c>
      <c r="B494" s="91" t="s">
        <v>1026</v>
      </c>
      <c r="C494" s="4" t="s">
        <v>1027</v>
      </c>
      <c r="D494" s="4" t="s">
        <v>289</v>
      </c>
      <c r="E494" s="4" t="s">
        <v>31</v>
      </c>
      <c r="F494" s="4" t="s">
        <v>32</v>
      </c>
      <c r="G494" s="5">
        <v>358670</v>
      </c>
      <c r="H494" s="5">
        <v>405311</v>
      </c>
      <c r="I494" s="1">
        <v>53.542803999999997</v>
      </c>
      <c r="J494" s="1">
        <v>-2.6251573000000001</v>
      </c>
      <c r="K494" s="5" t="s">
        <v>33</v>
      </c>
      <c r="L494" s="24">
        <v>2</v>
      </c>
      <c r="M494" s="140" t="s">
        <v>34</v>
      </c>
      <c r="N494" s="4" t="s">
        <v>41</v>
      </c>
      <c r="O494" s="23">
        <v>2</v>
      </c>
      <c r="P494" s="2" t="s">
        <v>36</v>
      </c>
      <c r="Q494" s="87" t="s">
        <v>36</v>
      </c>
      <c r="R494" s="2" t="s">
        <v>36</v>
      </c>
      <c r="S494" s="87" t="s">
        <v>36</v>
      </c>
      <c r="T494" s="2">
        <v>30.7</v>
      </c>
      <c r="U494" s="88">
        <v>1</v>
      </c>
      <c r="V494" s="89">
        <v>30.1</v>
      </c>
      <c r="W494" s="90">
        <v>0.8794520547945206</v>
      </c>
      <c r="X494" s="79">
        <v>31.710181818181816</v>
      </c>
      <c r="Y494" s="90">
        <v>0.9123287671232877</v>
      </c>
      <c r="Z494" s="90" t="s">
        <v>36</v>
      </c>
      <c r="AA494" s="90" t="s">
        <v>36</v>
      </c>
    </row>
    <row r="495" spans="1:27">
      <c r="A495" s="91" t="s">
        <v>148</v>
      </c>
      <c r="B495" s="91" t="s">
        <v>1028</v>
      </c>
      <c r="C495" s="4" t="s">
        <v>1029</v>
      </c>
      <c r="D495" s="4" t="s">
        <v>1030</v>
      </c>
      <c r="E495" s="4" t="s">
        <v>31</v>
      </c>
      <c r="F495" s="4" t="s">
        <v>32</v>
      </c>
      <c r="G495" s="5">
        <v>360408</v>
      </c>
      <c r="H495" s="5">
        <v>402719</v>
      </c>
      <c r="I495" s="1">
        <v>53.519641</v>
      </c>
      <c r="J495" s="1">
        <v>-2.5986030000000002</v>
      </c>
      <c r="K495" s="5" t="s">
        <v>33</v>
      </c>
      <c r="L495" s="24" t="s">
        <v>595</v>
      </c>
      <c r="M495" s="140" t="s">
        <v>34</v>
      </c>
      <c r="N495" s="4" t="s">
        <v>41</v>
      </c>
      <c r="O495" s="23">
        <v>2</v>
      </c>
      <c r="P495" s="2" t="s">
        <v>36</v>
      </c>
      <c r="Q495" s="87" t="s">
        <v>36</v>
      </c>
      <c r="R495" s="2" t="s">
        <v>36</v>
      </c>
      <c r="S495" s="87" t="s">
        <v>36</v>
      </c>
      <c r="T495" s="2">
        <v>27.2</v>
      </c>
      <c r="U495" s="88">
        <v>0.92</v>
      </c>
      <c r="V495" s="89">
        <v>28.1</v>
      </c>
      <c r="W495" s="90">
        <v>0.69315068493150689</v>
      </c>
      <c r="X495" s="79">
        <v>28.4055</v>
      </c>
      <c r="Y495" s="90">
        <v>0.99726027397260286</v>
      </c>
      <c r="Z495" s="90" t="s">
        <v>36</v>
      </c>
      <c r="AA495" s="90" t="s">
        <v>36</v>
      </c>
    </row>
    <row r="496" spans="1:27">
      <c r="A496" s="91" t="s">
        <v>148</v>
      </c>
      <c r="B496" s="91" t="s">
        <v>1031</v>
      </c>
      <c r="C496" s="4" t="s">
        <v>1032</v>
      </c>
      <c r="D496" s="4" t="s">
        <v>1033</v>
      </c>
      <c r="E496" s="4" t="s">
        <v>31</v>
      </c>
      <c r="F496" s="4" t="s">
        <v>32</v>
      </c>
      <c r="G496" s="5">
        <v>358870</v>
      </c>
      <c r="H496" s="5">
        <v>405896</v>
      </c>
      <c r="I496" s="1">
        <v>53.548076999999999</v>
      </c>
      <c r="J496" s="1">
        <v>-2.6222165999999998</v>
      </c>
      <c r="K496" s="5" t="s">
        <v>33</v>
      </c>
      <c r="L496" s="24" t="s">
        <v>595</v>
      </c>
      <c r="M496" s="140" t="s">
        <v>34</v>
      </c>
      <c r="N496" s="4" t="s">
        <v>41</v>
      </c>
      <c r="O496" s="23">
        <v>2</v>
      </c>
      <c r="P496" s="2" t="s">
        <v>36</v>
      </c>
      <c r="Q496" s="87" t="s">
        <v>36</v>
      </c>
      <c r="R496" s="2" t="s">
        <v>36</v>
      </c>
      <c r="S496" s="87" t="s">
        <v>36</v>
      </c>
      <c r="T496" s="2">
        <v>28.4</v>
      </c>
      <c r="U496" s="88">
        <v>0.67</v>
      </c>
      <c r="V496" s="89" t="s">
        <v>36</v>
      </c>
      <c r="W496" s="90">
        <v>0.21643835616438356</v>
      </c>
      <c r="X496" s="90" t="s">
        <v>36</v>
      </c>
      <c r="Y496" s="90">
        <v>0</v>
      </c>
      <c r="Z496" s="90" t="s">
        <v>36</v>
      </c>
      <c r="AA496" s="90" t="s">
        <v>36</v>
      </c>
    </row>
    <row r="497" spans="1:27">
      <c r="A497" s="91" t="s">
        <v>148</v>
      </c>
      <c r="B497" s="91" t="s">
        <v>1034</v>
      </c>
      <c r="C497" s="4" t="s">
        <v>1035</v>
      </c>
      <c r="D497" s="4" t="s">
        <v>1033</v>
      </c>
      <c r="E497" s="4" t="s">
        <v>31</v>
      </c>
      <c r="F497" s="4" t="s">
        <v>32</v>
      </c>
      <c r="G497" s="5">
        <v>358695</v>
      </c>
      <c r="H497" s="5">
        <v>405973</v>
      </c>
      <c r="I497" s="1">
        <v>53.548755999999997</v>
      </c>
      <c r="J497" s="1">
        <v>-2.6248676999999998</v>
      </c>
      <c r="K497" s="5" t="s">
        <v>33</v>
      </c>
      <c r="L497" s="24" t="s">
        <v>873</v>
      </c>
      <c r="M497" s="140" t="s">
        <v>34</v>
      </c>
      <c r="N497" s="4" t="s">
        <v>41</v>
      </c>
      <c r="O497" s="23">
        <v>2</v>
      </c>
      <c r="P497" s="2" t="s">
        <v>36</v>
      </c>
      <c r="Q497" s="87" t="s">
        <v>36</v>
      </c>
      <c r="R497" s="2" t="s">
        <v>36</v>
      </c>
      <c r="S497" s="87" t="s">
        <v>36</v>
      </c>
      <c r="T497" s="2">
        <v>23.3</v>
      </c>
      <c r="U497" s="88">
        <v>0.83</v>
      </c>
      <c r="V497" s="89">
        <v>32.9</v>
      </c>
      <c r="W497" s="90">
        <v>0.54246575342465753</v>
      </c>
      <c r="X497" s="79">
        <v>25.108200000000004</v>
      </c>
      <c r="Y497" s="90">
        <v>0.83013698630136989</v>
      </c>
      <c r="Z497" s="90" t="s">
        <v>36</v>
      </c>
      <c r="AA497" s="90" t="s">
        <v>36</v>
      </c>
    </row>
    <row r="498" spans="1:27">
      <c r="A498" s="91" t="s">
        <v>148</v>
      </c>
      <c r="B498" s="91" t="s">
        <v>1036</v>
      </c>
      <c r="C498" s="4" t="s">
        <v>39</v>
      </c>
      <c r="D498" s="4" t="s">
        <v>1037</v>
      </c>
      <c r="E498" s="4" t="s">
        <v>31</v>
      </c>
      <c r="F498" s="4" t="s">
        <v>32</v>
      </c>
      <c r="G498" s="5">
        <v>358594.85320000001</v>
      </c>
      <c r="H498" s="5">
        <v>405297.26409999997</v>
      </c>
      <c r="I498" s="1">
        <v>53.542672000000003</v>
      </c>
      <c r="J498" s="1">
        <v>-2.6263022</v>
      </c>
      <c r="K498" s="5" t="s">
        <v>33</v>
      </c>
      <c r="L498" s="24">
        <v>2.1</v>
      </c>
      <c r="M498" s="140" t="s">
        <v>34</v>
      </c>
      <c r="N498" s="4" t="s">
        <v>41</v>
      </c>
      <c r="O498" s="23">
        <v>2.2000000000000002</v>
      </c>
      <c r="P498" s="2" t="s">
        <v>36</v>
      </c>
      <c r="Q498" s="87" t="s">
        <v>36</v>
      </c>
      <c r="R498" s="2" t="s">
        <v>36</v>
      </c>
      <c r="S498" s="87" t="s">
        <v>36</v>
      </c>
      <c r="T498" s="2" t="s">
        <v>36</v>
      </c>
      <c r="U498" s="88" t="s">
        <v>36</v>
      </c>
      <c r="V498" s="89" t="s">
        <v>36</v>
      </c>
      <c r="W498" s="90" t="s">
        <v>36</v>
      </c>
      <c r="X498" s="79">
        <v>31.676458333333333</v>
      </c>
      <c r="Y498" s="90">
        <v>0.99726027397260286</v>
      </c>
      <c r="Z498" s="90" t="s">
        <v>36</v>
      </c>
      <c r="AA498" s="90" t="s">
        <v>36</v>
      </c>
    </row>
    <row r="499" spans="1:27">
      <c r="A499" s="91" t="s">
        <v>148</v>
      </c>
      <c r="B499" s="91" t="s">
        <v>1038</v>
      </c>
      <c r="C499" s="4" t="s">
        <v>39</v>
      </c>
      <c r="D499" s="4" t="s">
        <v>1037</v>
      </c>
      <c r="E499" s="4" t="s">
        <v>31</v>
      </c>
      <c r="F499" s="4" t="s">
        <v>32</v>
      </c>
      <c r="G499" s="5">
        <v>358651.75406399998</v>
      </c>
      <c r="H499" s="5">
        <v>405294.45218399999</v>
      </c>
      <c r="I499" s="1">
        <v>53.542648999999997</v>
      </c>
      <c r="J499" s="1">
        <v>-2.6254417000000001</v>
      </c>
      <c r="K499" s="5" t="s">
        <v>33</v>
      </c>
      <c r="L499" s="24">
        <v>1.4</v>
      </c>
      <c r="M499" s="140" t="s">
        <v>34</v>
      </c>
      <c r="N499" s="4" t="s">
        <v>41</v>
      </c>
      <c r="O499" s="23">
        <v>2.4</v>
      </c>
      <c r="P499" s="2" t="s">
        <v>36</v>
      </c>
      <c r="Q499" s="87" t="s">
        <v>36</v>
      </c>
      <c r="R499" s="2" t="s">
        <v>36</v>
      </c>
      <c r="S499" s="87" t="s">
        <v>36</v>
      </c>
      <c r="T499" s="2" t="s">
        <v>36</v>
      </c>
      <c r="U499" s="88" t="s">
        <v>36</v>
      </c>
      <c r="V499" s="89" t="s">
        <v>36</v>
      </c>
      <c r="W499" s="90" t="s">
        <v>36</v>
      </c>
      <c r="X499" s="79">
        <v>29.146208333333327</v>
      </c>
      <c r="Y499" s="90">
        <v>0.99726027397260286</v>
      </c>
      <c r="Z499" s="90" t="s">
        <v>36</v>
      </c>
      <c r="AA499" s="90" t="s">
        <v>36</v>
      </c>
    </row>
    <row r="500" spans="1:27">
      <c r="A500" s="91" t="s">
        <v>148</v>
      </c>
      <c r="B500" s="91" t="s">
        <v>1039</v>
      </c>
      <c r="C500" s="4" t="s">
        <v>39</v>
      </c>
      <c r="D500" s="4" t="s">
        <v>631</v>
      </c>
      <c r="E500" s="4" t="s">
        <v>31</v>
      </c>
      <c r="F500" s="4" t="s">
        <v>32</v>
      </c>
      <c r="G500" s="5">
        <v>357985.90850000002</v>
      </c>
      <c r="H500" s="5">
        <v>405374.87890000001</v>
      </c>
      <c r="I500" s="1">
        <v>53.543315</v>
      </c>
      <c r="J500" s="1">
        <v>-2.6355019999999998</v>
      </c>
      <c r="K500" s="5" t="s">
        <v>33</v>
      </c>
      <c r="L500" s="24">
        <v>3</v>
      </c>
      <c r="M500" s="140" t="s">
        <v>1040</v>
      </c>
      <c r="N500" s="4" t="s">
        <v>41</v>
      </c>
      <c r="O500" s="23">
        <v>2.2999999999999998</v>
      </c>
      <c r="P500" s="2" t="s">
        <v>36</v>
      </c>
      <c r="Q500" s="87" t="s">
        <v>36</v>
      </c>
      <c r="R500" s="2" t="s">
        <v>36</v>
      </c>
      <c r="S500" s="87" t="s">
        <v>36</v>
      </c>
      <c r="T500" s="2" t="s">
        <v>36</v>
      </c>
      <c r="U500" s="88" t="s">
        <v>36</v>
      </c>
      <c r="V500" s="89" t="s">
        <v>36</v>
      </c>
      <c r="W500" s="90" t="s">
        <v>36</v>
      </c>
      <c r="X500" s="79">
        <v>29.055363636363644</v>
      </c>
      <c r="Y500" s="90">
        <v>0.91506849315068495</v>
      </c>
      <c r="Z500" s="90" t="s">
        <v>36</v>
      </c>
      <c r="AA500" s="90" t="s">
        <v>36</v>
      </c>
    </row>
    <row r="501" spans="1:27">
      <c r="A501" s="91" t="s">
        <v>148</v>
      </c>
      <c r="B501" s="91" t="s">
        <v>1041</v>
      </c>
      <c r="C501" s="4" t="s">
        <v>39</v>
      </c>
      <c r="D501" s="4" t="s">
        <v>1042</v>
      </c>
      <c r="E501" s="4" t="s">
        <v>31</v>
      </c>
      <c r="F501" s="4" t="s">
        <v>32</v>
      </c>
      <c r="G501" s="5">
        <v>358129.069173</v>
      </c>
      <c r="H501" s="5">
        <v>405569.04989000002</v>
      </c>
      <c r="I501" s="1">
        <v>53.545079999999999</v>
      </c>
      <c r="J501" s="1">
        <v>-2.6333552999999998</v>
      </c>
      <c r="K501" s="5" t="s">
        <v>33</v>
      </c>
      <c r="L501" s="24">
        <v>3</v>
      </c>
      <c r="M501" s="140" t="s">
        <v>34</v>
      </c>
      <c r="N501" s="4" t="s">
        <v>41</v>
      </c>
      <c r="O501" s="23">
        <v>2.2000000000000002</v>
      </c>
      <c r="P501" s="2" t="s">
        <v>36</v>
      </c>
      <c r="Q501" s="87" t="s">
        <v>36</v>
      </c>
      <c r="R501" s="2" t="s">
        <v>36</v>
      </c>
      <c r="S501" s="87" t="s">
        <v>36</v>
      </c>
      <c r="T501" s="2" t="s">
        <v>36</v>
      </c>
      <c r="U501" s="88" t="s">
        <v>36</v>
      </c>
      <c r="V501" s="89" t="s">
        <v>36</v>
      </c>
      <c r="W501" s="90" t="s">
        <v>36</v>
      </c>
      <c r="X501" s="79">
        <v>30.203845674303672</v>
      </c>
      <c r="Y501" s="90">
        <v>0.65205479452054793</v>
      </c>
      <c r="Z501" s="90" t="s">
        <v>36</v>
      </c>
      <c r="AA501" s="90" t="s">
        <v>36</v>
      </c>
    </row>
    <row r="502" spans="1:27">
      <c r="A502" s="91" t="s">
        <v>148</v>
      </c>
      <c r="B502" s="91" t="s">
        <v>1043</v>
      </c>
      <c r="C502" s="4" t="s">
        <v>39</v>
      </c>
      <c r="D502" s="4" t="s">
        <v>1042</v>
      </c>
      <c r="E502" s="4" t="s">
        <v>31</v>
      </c>
      <c r="F502" s="4" t="s">
        <v>32</v>
      </c>
      <c r="G502" s="5">
        <v>358069.66927000001</v>
      </c>
      <c r="H502" s="5">
        <v>405586.47083200002</v>
      </c>
      <c r="I502" s="1">
        <v>53.545228000000002</v>
      </c>
      <c r="J502" s="1">
        <v>-2.6342629999999998</v>
      </c>
      <c r="K502" s="5" t="s">
        <v>33</v>
      </c>
      <c r="L502" s="24">
        <v>1.4</v>
      </c>
      <c r="M502" s="140" t="s">
        <v>34</v>
      </c>
      <c r="N502" s="4" t="s">
        <v>41</v>
      </c>
      <c r="O502" s="23">
        <v>2.2000000000000002</v>
      </c>
      <c r="P502" s="2" t="s">
        <v>36</v>
      </c>
      <c r="Q502" s="87" t="s">
        <v>36</v>
      </c>
      <c r="R502" s="2" t="s">
        <v>36</v>
      </c>
      <c r="S502" s="87" t="s">
        <v>36</v>
      </c>
      <c r="T502" s="2" t="s">
        <v>36</v>
      </c>
      <c r="U502" s="88" t="s">
        <v>36</v>
      </c>
      <c r="V502" s="89" t="s">
        <v>36</v>
      </c>
      <c r="W502" s="90" t="s">
        <v>36</v>
      </c>
      <c r="X502" s="79">
        <v>36.136900000000004</v>
      </c>
      <c r="Y502" s="90">
        <v>0.83013698630136989</v>
      </c>
      <c r="Z502" s="90" t="s">
        <v>36</v>
      </c>
      <c r="AA502" s="90" t="s">
        <v>36</v>
      </c>
    </row>
    <row r="503" spans="1:27">
      <c r="A503" s="91" t="s">
        <v>148</v>
      </c>
      <c r="B503" s="91" t="s">
        <v>1044</v>
      </c>
      <c r="C503" s="4" t="s">
        <v>39</v>
      </c>
      <c r="D503" s="4" t="s">
        <v>1042</v>
      </c>
      <c r="E503" s="4" t="s">
        <v>31</v>
      </c>
      <c r="F503" s="4" t="s">
        <v>32</v>
      </c>
      <c r="G503" s="5">
        <v>358035.86469999998</v>
      </c>
      <c r="H503" s="5">
        <v>405620.92619999999</v>
      </c>
      <c r="I503" s="1">
        <v>53.545529999999999</v>
      </c>
      <c r="J503" s="1">
        <v>-2.6347806</v>
      </c>
      <c r="K503" s="5" t="s">
        <v>33</v>
      </c>
      <c r="L503" s="24">
        <v>0.7</v>
      </c>
      <c r="M503" s="140" t="s">
        <v>34</v>
      </c>
      <c r="N503" s="4" t="s">
        <v>41</v>
      </c>
      <c r="O503" s="23">
        <v>2.2999999999999998</v>
      </c>
      <c r="P503" s="2" t="s">
        <v>36</v>
      </c>
      <c r="Q503" s="87" t="s">
        <v>36</v>
      </c>
      <c r="R503" s="2" t="s">
        <v>36</v>
      </c>
      <c r="S503" s="87" t="s">
        <v>36</v>
      </c>
      <c r="T503" s="2" t="s">
        <v>36</v>
      </c>
      <c r="U503" s="88" t="s">
        <v>36</v>
      </c>
      <c r="V503" s="89" t="s">
        <v>36</v>
      </c>
      <c r="W503" s="90" t="s">
        <v>36</v>
      </c>
      <c r="X503" s="79">
        <v>35.366708333333328</v>
      </c>
      <c r="Y503" s="90">
        <v>0.99726027397260286</v>
      </c>
      <c r="Z503" s="90" t="s">
        <v>36</v>
      </c>
      <c r="AA503" s="90" t="s">
        <v>36</v>
      </c>
    </row>
    <row r="504" spans="1:27">
      <c r="A504" s="91" t="s">
        <v>148</v>
      </c>
      <c r="B504" s="91" t="s">
        <v>1045</v>
      </c>
      <c r="C504" s="4" t="s">
        <v>39</v>
      </c>
      <c r="D504" s="4" t="s">
        <v>164</v>
      </c>
      <c r="E504" s="4" t="s">
        <v>31</v>
      </c>
      <c r="F504" s="4" t="s">
        <v>32</v>
      </c>
      <c r="G504" s="5">
        <v>358025.33390000003</v>
      </c>
      <c r="H504" s="5">
        <v>405912.46799999999</v>
      </c>
      <c r="I504" s="1">
        <v>53.548153999999997</v>
      </c>
      <c r="J504" s="1">
        <v>-2.6349708000000001</v>
      </c>
      <c r="K504" s="5" t="s">
        <v>33</v>
      </c>
      <c r="L504" s="24">
        <v>4</v>
      </c>
      <c r="M504" s="140" t="s">
        <v>34</v>
      </c>
      <c r="N504" s="4" t="s">
        <v>41</v>
      </c>
      <c r="O504" s="23">
        <v>2.5</v>
      </c>
      <c r="P504" s="2" t="s">
        <v>36</v>
      </c>
      <c r="Q504" s="87" t="s">
        <v>36</v>
      </c>
      <c r="R504" s="2" t="s">
        <v>36</v>
      </c>
      <c r="S504" s="87" t="s">
        <v>36</v>
      </c>
      <c r="T504" s="2" t="s">
        <v>36</v>
      </c>
      <c r="U504" s="88" t="s">
        <v>36</v>
      </c>
      <c r="V504" s="89" t="s">
        <v>36</v>
      </c>
      <c r="W504" s="90" t="s">
        <v>36</v>
      </c>
      <c r="X504" s="79">
        <v>26.793583333333331</v>
      </c>
      <c r="Y504" s="90">
        <v>0.99726027397260286</v>
      </c>
      <c r="Z504" s="90" t="s">
        <v>36</v>
      </c>
      <c r="AA504" s="90" t="s">
        <v>36</v>
      </c>
    </row>
  </sheetData>
  <autoFilter ref="A1:AA504" xr:uid="{FDAC5992-8E55-425C-AD5B-318FECEE43E1}">
    <sortState xmlns:xlrd2="http://schemas.microsoft.com/office/spreadsheetml/2017/richdata2" ref="A2:AA504">
      <sortCondition ref="Z1:Z504"/>
    </sortState>
  </autoFilter>
  <conditionalFormatting sqref="G1:H52 G289:H290 G251:H251 G56:H94 G103:H220">
    <cfRule type="duplicateValues" dxfId="15" priority="18"/>
  </conditionalFormatting>
  <conditionalFormatting sqref="G53:H53">
    <cfRule type="duplicateValues" dxfId="14" priority="17"/>
  </conditionalFormatting>
  <conditionalFormatting sqref="G54:H54">
    <cfRule type="duplicateValues" dxfId="13" priority="16"/>
  </conditionalFormatting>
  <conditionalFormatting sqref="G55:H55">
    <cfRule type="duplicateValues" dxfId="12" priority="15"/>
  </conditionalFormatting>
  <conditionalFormatting sqref="G221:H247 G252:H269 G271:H288 G291:H501 G249:H250">
    <cfRule type="duplicateValues" dxfId="11" priority="10"/>
  </conditionalFormatting>
  <conditionalFormatting sqref="G248:H248">
    <cfRule type="duplicateValues" dxfId="10" priority="1"/>
  </conditionalFormatting>
  <conditionalFormatting sqref="G502:H504">
    <cfRule type="duplicateValues" dxfId="9" priority="6"/>
  </conditionalFormatting>
  <conditionalFormatting sqref="M2:M504">
    <cfRule type="duplicateValues" dxfId="8" priority="9"/>
  </conditionalFormatting>
  <conditionalFormatting sqref="P1:P269 R1:R269 T1:T269 V1:V269 P270:Y270 P271:P504 R271:R504 T271:T504 V271:V504">
    <cfRule type="cellIs" dxfId="7" priority="13" operator="greaterThanOrEqual">
      <formula>40</formula>
    </cfRule>
    <cfRule type="cellIs" priority="14" operator="greaterThanOrEqual">
      <formula>40</formula>
    </cfRule>
  </conditionalFormatting>
  <conditionalFormatting sqref="X1">
    <cfRule type="cellIs" dxfId="6" priority="11" operator="greaterThanOrEqual">
      <formula>40.4</formula>
    </cfRule>
    <cfRule type="cellIs" priority="12" operator="greaterThanOrEqual">
      <formula>40.4</formula>
    </cfRule>
  </conditionalFormatting>
  <conditionalFormatting sqref="X2:X6 X8:X15 X17:X64 X66:X70 X72:X125 X127:X158 X160:X245 X247 X249:X254 X256:X269 X271:X291 X294:X335 X337:X352 X354:X445 X447:X448 X451:X492 X494:X504">
    <cfRule type="cellIs" dxfId="5" priority="7" operator="greaterThan">
      <formula>40.4</formula>
    </cfRule>
    <cfRule type="cellIs" priority="8" operator="greaterThan">
      <formula>40.4</formula>
    </cfRule>
  </conditionalFormatting>
  <conditionalFormatting sqref="Z1">
    <cfRule type="cellIs" dxfId="4" priority="4" operator="greaterThanOrEqual">
      <formula>40.4</formula>
    </cfRule>
    <cfRule type="cellIs" priority="5" operator="greaterThanOrEqual">
      <formula>40.4</formula>
    </cfRule>
  </conditionalFormatting>
  <conditionalFormatting sqref="Z2 Z7 Z11:Z12 Z14:Z15 Z18 Z20 Z26:Z27 Z29:Z45 Z49 Z53 Z56 Z59:Z63 Z65:Z66 Z72 Z74:Z93 Z96:Z98 Z100:Z104 Z107 Z109 Z113:Z116 Z119:Z120 Z122:Z124 Z126 Z129:Z136 Z138:Z157 Z159:Z160 Z162:Z169 Z174 Z177:Z178 Z184:Z185 Z187:Z189 Z195:Z198 Z200 Z202 Z204:Z208 Z210 Z214 Z219:Z224 Z228:Z230 Z233:Z237 Z242:Z246 Z248:Z251 Z253:Z255 Z259:Z261 Z268:Z270 Z272:Z273 Z276 Z278 Z281:Z282 Z286:Z287 Z290:Z291 Z296:Z306 Z308:Z309 Z318:Z319 Z325 Z327 Z329:Z330 Z332:Z335 Z341:Z342 Z344 Z347:Z358 Z360:Z366 Z368:Z370 Z373:Z377 Z394 Z396 Z398:Z399 Z401:Z402 Z404:Z409 Z411 Z416:Z420 Z426 Z428 Z430:Z433 Z436:Z445 Z447:Z448 Z451:Z464 Z470:Z471 Z474 Z477 Z482 Z485 Z490:Z491 Z498 Z503:Z504">
    <cfRule type="cellIs" dxfId="3" priority="2" operator="greaterThan">
      <formula>40.4</formula>
    </cfRule>
    <cfRule type="cellIs" priority="3" operator="greaterThan">
      <formula>40.4</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C4B1-0815-4618-B53D-289DE50DA43C}">
  <dimension ref="A1:AW526"/>
  <sheetViews>
    <sheetView tabSelected="1" zoomScale="115" zoomScaleNormal="115" workbookViewId="0">
      <pane xSplit="2" ySplit="1" topLeftCell="AD358" activePane="bottomRight" state="frozen"/>
      <selection pane="bottomRight" activeCell="AS376" sqref="AS376:AS392"/>
      <selection pane="bottomLeft" activeCell="A2" sqref="A2"/>
      <selection pane="topRight" activeCell="C1" sqref="C1"/>
    </sheetView>
  </sheetViews>
  <sheetFormatPr defaultRowHeight="14.45"/>
  <cols>
    <col min="1" max="1" width="24.140625" style="76" customWidth="1"/>
    <col min="2" max="2" width="20.5703125" customWidth="1"/>
    <col min="3" max="3" width="11.5703125" customWidth="1"/>
    <col min="4" max="4" width="55.5703125" style="39" customWidth="1"/>
    <col min="5" max="5" width="20.140625" customWidth="1"/>
    <col min="6" max="7" width="14.140625" customWidth="1"/>
    <col min="8" max="8" width="12.140625" customWidth="1"/>
    <col min="9" max="9" width="10" customWidth="1"/>
    <col min="10" max="10" width="10.7109375" customWidth="1"/>
    <col min="11" max="11" width="12.140625" customWidth="1"/>
    <col min="12" max="12" width="15.42578125" customWidth="1"/>
    <col min="13" max="13" width="14.85546875" customWidth="1"/>
    <col min="14" max="14" width="16.5703125" customWidth="1"/>
    <col min="15" max="15" width="20.5703125" customWidth="1"/>
    <col min="16" max="16" width="17.140625" customWidth="1"/>
    <col min="17" max="17" width="11.85546875" customWidth="1"/>
    <col min="18" max="19" width="8.5703125" customWidth="1"/>
    <col min="20" max="21" width="10" customWidth="1"/>
    <col min="22" max="23" width="11" customWidth="1"/>
    <col min="24" max="25" width="10.85546875" customWidth="1"/>
    <col min="26" max="27" width="8.42578125" customWidth="1"/>
    <col min="28" max="37" width="8.7109375" customWidth="1"/>
    <col min="38" max="38" width="8.5703125" customWidth="1"/>
    <col min="39" max="39" width="8.7109375" customWidth="1"/>
    <col min="40" max="40" width="8.5703125" customWidth="1"/>
    <col min="41" max="41" width="8.7109375" customWidth="1"/>
    <col min="42" max="42" width="8.7109375" style="134" customWidth="1"/>
    <col min="45" max="45" width="9.7109375" bestFit="1" customWidth="1"/>
    <col min="46" max="46" width="8.7109375" style="144"/>
    <col min="47" max="47" width="9.140625" bestFit="1" customWidth="1"/>
    <col min="48" max="48" width="9.5703125" bestFit="1" customWidth="1"/>
    <col min="231" max="231" width="12.140625" customWidth="1"/>
    <col min="232" max="232" width="11.5703125" customWidth="1"/>
    <col min="233" max="233" width="27.42578125" customWidth="1"/>
    <col min="234" max="234" width="20.140625" customWidth="1"/>
    <col min="237" max="237" width="10.7109375" customWidth="1"/>
    <col min="239" max="239" width="12.140625" customWidth="1"/>
    <col min="240" max="240" width="15.5703125" customWidth="1"/>
    <col min="241" max="241" width="17.140625" customWidth="1"/>
    <col min="242" max="242" width="17.42578125" customWidth="1"/>
    <col min="243" max="243" width="12" customWidth="1"/>
    <col min="247" max="247" width="13.42578125" customWidth="1"/>
    <col min="248" max="248" width="12.5703125" customWidth="1"/>
    <col min="255" max="255" width="11.7109375" customWidth="1"/>
    <col min="271" max="271" width="12.42578125" customWidth="1"/>
    <col min="272" max="272" width="11.140625" customWidth="1"/>
    <col min="487" max="487" width="12.140625" customWidth="1"/>
    <col min="488" max="488" width="11.5703125" customWidth="1"/>
    <col min="489" max="489" width="27.42578125" customWidth="1"/>
    <col min="490" max="490" width="20.140625" customWidth="1"/>
    <col min="493" max="493" width="10.7109375" customWidth="1"/>
    <col min="495" max="495" width="12.140625" customWidth="1"/>
    <col min="496" max="496" width="15.5703125" customWidth="1"/>
    <col min="497" max="497" width="17.140625" customWidth="1"/>
    <col min="498" max="498" width="17.42578125" customWidth="1"/>
    <col min="499" max="499" width="12" customWidth="1"/>
    <col min="503" max="503" width="13.42578125" customWidth="1"/>
    <col min="504" max="504" width="12.5703125" customWidth="1"/>
    <col min="511" max="511" width="11.7109375" customWidth="1"/>
    <col min="527" max="527" width="12.42578125" customWidth="1"/>
    <col min="528" max="528" width="11.140625" customWidth="1"/>
    <col min="743" max="743" width="12.140625" customWidth="1"/>
    <col min="744" max="744" width="11.5703125" customWidth="1"/>
    <col min="745" max="745" width="27.42578125" customWidth="1"/>
    <col min="746" max="746" width="20.140625" customWidth="1"/>
    <col min="749" max="749" width="10.7109375" customWidth="1"/>
    <col min="751" max="751" width="12.140625" customWidth="1"/>
    <col min="752" max="752" width="15.5703125" customWidth="1"/>
    <col min="753" max="753" width="17.140625" customWidth="1"/>
    <col min="754" max="754" width="17.42578125" customWidth="1"/>
    <col min="755" max="755" width="12" customWidth="1"/>
    <col min="759" max="759" width="13.42578125" customWidth="1"/>
    <col min="760" max="760" width="12.5703125" customWidth="1"/>
    <col min="767" max="767" width="11.7109375" customWidth="1"/>
    <col min="783" max="783" width="12.42578125" customWidth="1"/>
    <col min="784" max="784" width="11.140625" customWidth="1"/>
    <col min="999" max="999" width="12.140625" customWidth="1"/>
    <col min="1000" max="1000" width="11.5703125" customWidth="1"/>
    <col min="1001" max="1001" width="27.42578125" customWidth="1"/>
    <col min="1002" max="1002" width="20.140625" customWidth="1"/>
    <col min="1005" max="1005" width="10.7109375" customWidth="1"/>
    <col min="1007" max="1007" width="12.140625" customWidth="1"/>
    <col min="1008" max="1008" width="15.5703125" customWidth="1"/>
    <col min="1009" max="1009" width="17.140625" customWidth="1"/>
    <col min="1010" max="1010" width="17.42578125" customWidth="1"/>
    <col min="1011" max="1011" width="12" customWidth="1"/>
    <col min="1015" max="1015" width="13.42578125" customWidth="1"/>
    <col min="1016" max="1016" width="12.5703125" customWidth="1"/>
    <col min="1023" max="1023" width="11.7109375" customWidth="1"/>
    <col min="1039" max="1039" width="12.42578125" customWidth="1"/>
    <col min="1040" max="1040" width="11.140625" customWidth="1"/>
    <col min="1255" max="1255" width="12.140625" customWidth="1"/>
    <col min="1256" max="1256" width="11.5703125" customWidth="1"/>
    <col min="1257" max="1257" width="27.42578125" customWidth="1"/>
    <col min="1258" max="1258" width="20.140625" customWidth="1"/>
    <col min="1261" max="1261" width="10.7109375" customWidth="1"/>
    <col min="1263" max="1263" width="12.140625" customWidth="1"/>
    <col min="1264" max="1264" width="15.5703125" customWidth="1"/>
    <col min="1265" max="1265" width="17.140625" customWidth="1"/>
    <col min="1266" max="1266" width="17.42578125" customWidth="1"/>
    <col min="1267" max="1267" width="12" customWidth="1"/>
    <col min="1271" max="1271" width="13.42578125" customWidth="1"/>
    <col min="1272" max="1272" width="12.5703125" customWidth="1"/>
    <col min="1279" max="1279" width="11.7109375" customWidth="1"/>
    <col min="1295" max="1295" width="12.42578125" customWidth="1"/>
    <col min="1296" max="1296" width="11.140625" customWidth="1"/>
    <col min="1511" max="1511" width="12.140625" customWidth="1"/>
    <col min="1512" max="1512" width="11.5703125" customWidth="1"/>
    <col min="1513" max="1513" width="27.42578125" customWidth="1"/>
    <col min="1514" max="1514" width="20.140625" customWidth="1"/>
    <col min="1517" max="1517" width="10.7109375" customWidth="1"/>
    <col min="1519" max="1519" width="12.140625" customWidth="1"/>
    <col min="1520" max="1520" width="15.5703125" customWidth="1"/>
    <col min="1521" max="1521" width="17.140625" customWidth="1"/>
    <col min="1522" max="1522" width="17.42578125" customWidth="1"/>
    <col min="1523" max="1523" width="12" customWidth="1"/>
    <col min="1527" max="1527" width="13.42578125" customWidth="1"/>
    <col min="1528" max="1528" width="12.5703125" customWidth="1"/>
    <col min="1535" max="1535" width="11.7109375" customWidth="1"/>
    <col min="1551" max="1551" width="12.42578125" customWidth="1"/>
    <col min="1552" max="1552" width="11.140625" customWidth="1"/>
    <col min="1767" max="1767" width="12.140625" customWidth="1"/>
    <col min="1768" max="1768" width="11.5703125" customWidth="1"/>
    <col min="1769" max="1769" width="27.42578125" customWidth="1"/>
    <col min="1770" max="1770" width="20.140625" customWidth="1"/>
    <col min="1773" max="1773" width="10.7109375" customWidth="1"/>
    <col min="1775" max="1775" width="12.140625" customWidth="1"/>
    <col min="1776" max="1776" width="15.5703125" customWidth="1"/>
    <col min="1777" max="1777" width="17.140625" customWidth="1"/>
    <col min="1778" max="1778" width="17.42578125" customWidth="1"/>
    <col min="1779" max="1779" width="12" customWidth="1"/>
    <col min="1783" max="1783" width="13.42578125" customWidth="1"/>
    <col min="1784" max="1784" width="12.5703125" customWidth="1"/>
    <col min="1791" max="1791" width="11.7109375" customWidth="1"/>
    <col min="1807" max="1807" width="12.42578125" customWidth="1"/>
    <col min="1808" max="1808" width="11.140625" customWidth="1"/>
    <col min="2023" max="2023" width="12.140625" customWidth="1"/>
    <col min="2024" max="2024" width="11.5703125" customWidth="1"/>
    <col min="2025" max="2025" width="27.42578125" customWidth="1"/>
    <col min="2026" max="2026" width="20.140625" customWidth="1"/>
    <col min="2029" max="2029" width="10.7109375" customWidth="1"/>
    <col min="2031" max="2031" width="12.140625" customWidth="1"/>
    <col min="2032" max="2032" width="15.5703125" customWidth="1"/>
    <col min="2033" max="2033" width="17.140625" customWidth="1"/>
    <col min="2034" max="2034" width="17.42578125" customWidth="1"/>
    <col min="2035" max="2035" width="12" customWidth="1"/>
    <col min="2039" max="2039" width="13.42578125" customWidth="1"/>
    <col min="2040" max="2040" width="12.5703125" customWidth="1"/>
    <col min="2047" max="2047" width="11.7109375" customWidth="1"/>
    <col min="2063" max="2063" width="12.42578125" customWidth="1"/>
    <col min="2064" max="2064" width="11.140625" customWidth="1"/>
    <col min="2279" max="2279" width="12.140625" customWidth="1"/>
    <col min="2280" max="2280" width="11.5703125" customWidth="1"/>
    <col min="2281" max="2281" width="27.42578125" customWidth="1"/>
    <col min="2282" max="2282" width="20.140625" customWidth="1"/>
    <col min="2285" max="2285" width="10.7109375" customWidth="1"/>
    <col min="2287" max="2287" width="12.140625" customWidth="1"/>
    <col min="2288" max="2288" width="15.5703125" customWidth="1"/>
    <col min="2289" max="2289" width="17.140625" customWidth="1"/>
    <col min="2290" max="2290" width="17.42578125" customWidth="1"/>
    <col min="2291" max="2291" width="12" customWidth="1"/>
    <col min="2295" max="2295" width="13.42578125" customWidth="1"/>
    <col min="2296" max="2296" width="12.5703125" customWidth="1"/>
    <col min="2303" max="2303" width="11.7109375" customWidth="1"/>
    <col min="2319" max="2319" width="12.42578125" customWidth="1"/>
    <col min="2320" max="2320" width="11.140625" customWidth="1"/>
    <col min="2535" max="2535" width="12.140625" customWidth="1"/>
    <col min="2536" max="2536" width="11.5703125" customWidth="1"/>
    <col min="2537" max="2537" width="27.42578125" customWidth="1"/>
    <col min="2538" max="2538" width="20.140625" customWidth="1"/>
    <col min="2541" max="2541" width="10.7109375" customWidth="1"/>
    <col min="2543" max="2543" width="12.140625" customWidth="1"/>
    <col min="2544" max="2544" width="15.5703125" customWidth="1"/>
    <col min="2545" max="2545" width="17.140625" customWidth="1"/>
    <col min="2546" max="2546" width="17.42578125" customWidth="1"/>
    <col min="2547" max="2547" width="12" customWidth="1"/>
    <col min="2551" max="2551" width="13.42578125" customWidth="1"/>
    <col min="2552" max="2552" width="12.5703125" customWidth="1"/>
    <col min="2559" max="2559" width="11.7109375" customWidth="1"/>
    <col min="2575" max="2575" width="12.42578125" customWidth="1"/>
    <col min="2576" max="2576" width="11.140625" customWidth="1"/>
    <col min="2791" max="2791" width="12.140625" customWidth="1"/>
    <col min="2792" max="2792" width="11.5703125" customWidth="1"/>
    <col min="2793" max="2793" width="27.42578125" customWidth="1"/>
    <col min="2794" max="2794" width="20.140625" customWidth="1"/>
    <col min="2797" max="2797" width="10.7109375" customWidth="1"/>
    <col min="2799" max="2799" width="12.140625" customWidth="1"/>
    <col min="2800" max="2800" width="15.5703125" customWidth="1"/>
    <col min="2801" max="2801" width="17.140625" customWidth="1"/>
    <col min="2802" max="2802" width="17.42578125" customWidth="1"/>
    <col min="2803" max="2803" width="12" customWidth="1"/>
    <col min="2807" max="2807" width="13.42578125" customWidth="1"/>
    <col min="2808" max="2808" width="12.5703125" customWidth="1"/>
    <col min="2815" max="2815" width="11.7109375" customWidth="1"/>
    <col min="2831" max="2831" width="12.42578125" customWidth="1"/>
    <col min="2832" max="2832" width="11.140625" customWidth="1"/>
    <col min="3047" max="3047" width="12.140625" customWidth="1"/>
    <col min="3048" max="3048" width="11.5703125" customWidth="1"/>
    <col min="3049" max="3049" width="27.42578125" customWidth="1"/>
    <col min="3050" max="3050" width="20.140625" customWidth="1"/>
    <col min="3053" max="3053" width="10.7109375" customWidth="1"/>
    <col min="3055" max="3055" width="12.140625" customWidth="1"/>
    <col min="3056" max="3056" width="15.5703125" customWidth="1"/>
    <col min="3057" max="3057" width="17.140625" customWidth="1"/>
    <col min="3058" max="3058" width="17.42578125" customWidth="1"/>
    <col min="3059" max="3059" width="12" customWidth="1"/>
    <col min="3063" max="3063" width="13.42578125" customWidth="1"/>
    <col min="3064" max="3064" width="12.5703125" customWidth="1"/>
    <col min="3071" max="3071" width="11.7109375" customWidth="1"/>
    <col min="3087" max="3087" width="12.42578125" customWidth="1"/>
    <col min="3088" max="3088" width="11.140625" customWidth="1"/>
    <col min="3303" max="3303" width="12.140625" customWidth="1"/>
    <col min="3304" max="3304" width="11.5703125" customWidth="1"/>
    <col min="3305" max="3305" width="27.42578125" customWidth="1"/>
    <col min="3306" max="3306" width="20.140625" customWidth="1"/>
    <col min="3309" max="3309" width="10.7109375" customWidth="1"/>
    <col min="3311" max="3311" width="12.140625" customWidth="1"/>
    <col min="3312" max="3312" width="15.5703125" customWidth="1"/>
    <col min="3313" max="3313" width="17.140625" customWidth="1"/>
    <col min="3314" max="3314" width="17.42578125" customWidth="1"/>
    <col min="3315" max="3315" width="12" customWidth="1"/>
    <col min="3319" max="3319" width="13.42578125" customWidth="1"/>
    <col min="3320" max="3320" width="12.5703125" customWidth="1"/>
    <col min="3327" max="3327" width="11.7109375" customWidth="1"/>
    <col min="3343" max="3343" width="12.42578125" customWidth="1"/>
    <col min="3344" max="3344" width="11.140625" customWidth="1"/>
    <col min="3559" max="3559" width="12.140625" customWidth="1"/>
    <col min="3560" max="3560" width="11.5703125" customWidth="1"/>
    <col min="3561" max="3561" width="27.42578125" customWidth="1"/>
    <col min="3562" max="3562" width="20.140625" customWidth="1"/>
    <col min="3565" max="3565" width="10.7109375" customWidth="1"/>
    <col min="3567" max="3567" width="12.140625" customWidth="1"/>
    <col min="3568" max="3568" width="15.5703125" customWidth="1"/>
    <col min="3569" max="3569" width="17.140625" customWidth="1"/>
    <col min="3570" max="3570" width="17.42578125" customWidth="1"/>
    <col min="3571" max="3571" width="12" customWidth="1"/>
    <col min="3575" max="3575" width="13.42578125" customWidth="1"/>
    <col min="3576" max="3576" width="12.5703125" customWidth="1"/>
    <col min="3583" max="3583" width="11.7109375" customWidth="1"/>
    <col min="3599" max="3599" width="12.42578125" customWidth="1"/>
    <col min="3600" max="3600" width="11.140625" customWidth="1"/>
    <col min="3815" max="3815" width="12.140625" customWidth="1"/>
    <col min="3816" max="3816" width="11.5703125" customWidth="1"/>
    <col min="3817" max="3817" width="27.42578125" customWidth="1"/>
    <col min="3818" max="3818" width="20.140625" customWidth="1"/>
    <col min="3821" max="3821" width="10.7109375" customWidth="1"/>
    <col min="3823" max="3823" width="12.140625" customWidth="1"/>
    <col min="3824" max="3824" width="15.5703125" customWidth="1"/>
    <col min="3825" max="3825" width="17.140625" customWidth="1"/>
    <col min="3826" max="3826" width="17.42578125" customWidth="1"/>
    <col min="3827" max="3827" width="12" customWidth="1"/>
    <col min="3831" max="3831" width="13.42578125" customWidth="1"/>
    <col min="3832" max="3832" width="12.5703125" customWidth="1"/>
    <col min="3839" max="3839" width="11.7109375" customWidth="1"/>
    <col min="3855" max="3855" width="12.42578125" customWidth="1"/>
    <col min="3856" max="3856" width="11.140625" customWidth="1"/>
    <col min="4071" max="4071" width="12.140625" customWidth="1"/>
    <col min="4072" max="4072" width="11.5703125" customWidth="1"/>
    <col min="4073" max="4073" width="27.42578125" customWidth="1"/>
    <col min="4074" max="4074" width="20.140625" customWidth="1"/>
    <col min="4077" max="4077" width="10.7109375" customWidth="1"/>
    <col min="4079" max="4079" width="12.140625" customWidth="1"/>
    <col min="4080" max="4080" width="15.5703125" customWidth="1"/>
    <col min="4081" max="4081" width="17.140625" customWidth="1"/>
    <col min="4082" max="4082" width="17.42578125" customWidth="1"/>
    <col min="4083" max="4083" width="12" customWidth="1"/>
    <col min="4087" max="4087" width="13.42578125" customWidth="1"/>
    <col min="4088" max="4088" width="12.5703125" customWidth="1"/>
    <col min="4095" max="4095" width="11.7109375" customWidth="1"/>
    <col min="4111" max="4111" width="12.42578125" customWidth="1"/>
    <col min="4112" max="4112" width="11.140625" customWidth="1"/>
    <col min="4327" max="4327" width="12.140625" customWidth="1"/>
    <col min="4328" max="4328" width="11.5703125" customWidth="1"/>
    <col min="4329" max="4329" width="27.42578125" customWidth="1"/>
    <col min="4330" max="4330" width="20.140625" customWidth="1"/>
    <col min="4333" max="4333" width="10.7109375" customWidth="1"/>
    <col min="4335" max="4335" width="12.140625" customWidth="1"/>
    <col min="4336" max="4336" width="15.5703125" customWidth="1"/>
    <col min="4337" max="4337" width="17.140625" customWidth="1"/>
    <col min="4338" max="4338" width="17.42578125" customWidth="1"/>
    <col min="4339" max="4339" width="12" customWidth="1"/>
    <col min="4343" max="4343" width="13.42578125" customWidth="1"/>
    <col min="4344" max="4344" width="12.5703125" customWidth="1"/>
    <col min="4351" max="4351" width="11.7109375" customWidth="1"/>
    <col min="4367" max="4367" width="12.42578125" customWidth="1"/>
    <col min="4368" max="4368" width="11.140625" customWidth="1"/>
    <col min="4583" max="4583" width="12.140625" customWidth="1"/>
    <col min="4584" max="4584" width="11.5703125" customWidth="1"/>
    <col min="4585" max="4585" width="27.42578125" customWidth="1"/>
    <col min="4586" max="4586" width="20.140625" customWidth="1"/>
    <col min="4589" max="4589" width="10.7109375" customWidth="1"/>
    <col min="4591" max="4591" width="12.140625" customWidth="1"/>
    <col min="4592" max="4592" width="15.5703125" customWidth="1"/>
    <col min="4593" max="4593" width="17.140625" customWidth="1"/>
    <col min="4594" max="4594" width="17.42578125" customWidth="1"/>
    <col min="4595" max="4595" width="12" customWidth="1"/>
    <col min="4599" max="4599" width="13.42578125" customWidth="1"/>
    <col min="4600" max="4600" width="12.5703125" customWidth="1"/>
    <col min="4607" max="4607" width="11.7109375" customWidth="1"/>
    <col min="4623" max="4623" width="12.42578125" customWidth="1"/>
    <col min="4624" max="4624" width="11.140625" customWidth="1"/>
    <col min="4839" max="4839" width="12.140625" customWidth="1"/>
    <col min="4840" max="4840" width="11.5703125" customWidth="1"/>
    <col min="4841" max="4841" width="27.42578125" customWidth="1"/>
    <col min="4842" max="4842" width="20.140625" customWidth="1"/>
    <col min="4845" max="4845" width="10.7109375" customWidth="1"/>
    <col min="4847" max="4847" width="12.140625" customWidth="1"/>
    <col min="4848" max="4848" width="15.5703125" customWidth="1"/>
    <col min="4849" max="4849" width="17.140625" customWidth="1"/>
    <col min="4850" max="4850" width="17.42578125" customWidth="1"/>
    <col min="4851" max="4851" width="12" customWidth="1"/>
    <col min="4855" max="4855" width="13.42578125" customWidth="1"/>
    <col min="4856" max="4856" width="12.5703125" customWidth="1"/>
    <col min="4863" max="4863" width="11.7109375" customWidth="1"/>
    <col min="4879" max="4879" width="12.42578125" customWidth="1"/>
    <col min="4880" max="4880" width="11.140625" customWidth="1"/>
    <col min="5095" max="5095" width="12.140625" customWidth="1"/>
    <col min="5096" max="5096" width="11.5703125" customWidth="1"/>
    <col min="5097" max="5097" width="27.42578125" customWidth="1"/>
    <col min="5098" max="5098" width="20.140625" customWidth="1"/>
    <col min="5101" max="5101" width="10.7109375" customWidth="1"/>
    <col min="5103" max="5103" width="12.140625" customWidth="1"/>
    <col min="5104" max="5104" width="15.5703125" customWidth="1"/>
    <col min="5105" max="5105" width="17.140625" customWidth="1"/>
    <col min="5106" max="5106" width="17.42578125" customWidth="1"/>
    <col min="5107" max="5107" width="12" customWidth="1"/>
    <col min="5111" max="5111" width="13.42578125" customWidth="1"/>
    <col min="5112" max="5112" width="12.5703125" customWidth="1"/>
    <col min="5119" max="5119" width="11.7109375" customWidth="1"/>
    <col min="5135" max="5135" width="12.42578125" customWidth="1"/>
    <col min="5136" max="5136" width="11.140625" customWidth="1"/>
    <col min="5351" max="5351" width="12.140625" customWidth="1"/>
    <col min="5352" max="5352" width="11.5703125" customWidth="1"/>
    <col min="5353" max="5353" width="27.42578125" customWidth="1"/>
    <col min="5354" max="5354" width="20.140625" customWidth="1"/>
    <col min="5357" max="5357" width="10.7109375" customWidth="1"/>
    <col min="5359" max="5359" width="12.140625" customWidth="1"/>
    <col min="5360" max="5360" width="15.5703125" customWidth="1"/>
    <col min="5361" max="5361" width="17.140625" customWidth="1"/>
    <col min="5362" max="5362" width="17.42578125" customWidth="1"/>
    <col min="5363" max="5363" width="12" customWidth="1"/>
    <col min="5367" max="5367" width="13.42578125" customWidth="1"/>
    <col min="5368" max="5368" width="12.5703125" customWidth="1"/>
    <col min="5375" max="5375" width="11.7109375" customWidth="1"/>
    <col min="5391" max="5391" width="12.42578125" customWidth="1"/>
    <col min="5392" max="5392" width="11.140625" customWidth="1"/>
    <col min="5607" max="5607" width="12.140625" customWidth="1"/>
    <col min="5608" max="5608" width="11.5703125" customWidth="1"/>
    <col min="5609" max="5609" width="27.42578125" customWidth="1"/>
    <col min="5610" max="5610" width="20.140625" customWidth="1"/>
    <col min="5613" max="5613" width="10.7109375" customWidth="1"/>
    <col min="5615" max="5615" width="12.140625" customWidth="1"/>
    <col min="5616" max="5616" width="15.5703125" customWidth="1"/>
    <col min="5617" max="5617" width="17.140625" customWidth="1"/>
    <col min="5618" max="5618" width="17.42578125" customWidth="1"/>
    <col min="5619" max="5619" width="12" customWidth="1"/>
    <col min="5623" max="5623" width="13.42578125" customWidth="1"/>
    <col min="5624" max="5624" width="12.5703125" customWidth="1"/>
    <col min="5631" max="5631" width="11.7109375" customWidth="1"/>
    <col min="5647" max="5647" width="12.42578125" customWidth="1"/>
    <col min="5648" max="5648" width="11.140625" customWidth="1"/>
    <col min="5863" max="5863" width="12.140625" customWidth="1"/>
    <col min="5864" max="5864" width="11.5703125" customWidth="1"/>
    <col min="5865" max="5865" width="27.42578125" customWidth="1"/>
    <col min="5866" max="5866" width="20.140625" customWidth="1"/>
    <col min="5869" max="5869" width="10.7109375" customWidth="1"/>
    <col min="5871" max="5871" width="12.140625" customWidth="1"/>
    <col min="5872" max="5872" width="15.5703125" customWidth="1"/>
    <col min="5873" max="5873" width="17.140625" customWidth="1"/>
    <col min="5874" max="5874" width="17.42578125" customWidth="1"/>
    <col min="5875" max="5875" width="12" customWidth="1"/>
    <col min="5879" max="5879" width="13.42578125" customWidth="1"/>
    <col min="5880" max="5880" width="12.5703125" customWidth="1"/>
    <col min="5887" max="5887" width="11.7109375" customWidth="1"/>
    <col min="5903" max="5903" width="12.42578125" customWidth="1"/>
    <col min="5904" max="5904" width="11.140625" customWidth="1"/>
    <col min="6119" max="6119" width="12.140625" customWidth="1"/>
    <col min="6120" max="6120" width="11.5703125" customWidth="1"/>
    <col min="6121" max="6121" width="27.42578125" customWidth="1"/>
    <col min="6122" max="6122" width="20.140625" customWidth="1"/>
    <col min="6125" max="6125" width="10.7109375" customWidth="1"/>
    <col min="6127" max="6127" width="12.140625" customWidth="1"/>
    <col min="6128" max="6128" width="15.5703125" customWidth="1"/>
    <col min="6129" max="6129" width="17.140625" customWidth="1"/>
    <col min="6130" max="6130" width="17.42578125" customWidth="1"/>
    <col min="6131" max="6131" width="12" customWidth="1"/>
    <col min="6135" max="6135" width="13.42578125" customWidth="1"/>
    <col min="6136" max="6136" width="12.5703125" customWidth="1"/>
    <col min="6143" max="6143" width="11.7109375" customWidth="1"/>
    <col min="6159" max="6159" width="12.42578125" customWidth="1"/>
    <col min="6160" max="6160" width="11.140625" customWidth="1"/>
    <col min="6375" max="6375" width="12.140625" customWidth="1"/>
    <col min="6376" max="6376" width="11.5703125" customWidth="1"/>
    <col min="6377" max="6377" width="27.42578125" customWidth="1"/>
    <col min="6378" max="6378" width="20.140625" customWidth="1"/>
    <col min="6381" max="6381" width="10.7109375" customWidth="1"/>
    <col min="6383" max="6383" width="12.140625" customWidth="1"/>
    <col min="6384" max="6384" width="15.5703125" customWidth="1"/>
    <col min="6385" max="6385" width="17.140625" customWidth="1"/>
    <col min="6386" max="6386" width="17.42578125" customWidth="1"/>
    <col min="6387" max="6387" width="12" customWidth="1"/>
    <col min="6391" max="6391" width="13.42578125" customWidth="1"/>
    <col min="6392" max="6392" width="12.5703125" customWidth="1"/>
    <col min="6399" max="6399" width="11.7109375" customWidth="1"/>
    <col min="6415" max="6415" width="12.42578125" customWidth="1"/>
    <col min="6416" max="6416" width="11.140625" customWidth="1"/>
    <col min="6631" max="6631" width="12.140625" customWidth="1"/>
    <col min="6632" max="6632" width="11.5703125" customWidth="1"/>
    <col min="6633" max="6633" width="27.42578125" customWidth="1"/>
    <col min="6634" max="6634" width="20.140625" customWidth="1"/>
    <col min="6637" max="6637" width="10.7109375" customWidth="1"/>
    <col min="6639" max="6639" width="12.140625" customWidth="1"/>
    <col min="6640" max="6640" width="15.5703125" customWidth="1"/>
    <col min="6641" max="6641" width="17.140625" customWidth="1"/>
    <col min="6642" max="6642" width="17.42578125" customWidth="1"/>
    <col min="6643" max="6643" width="12" customWidth="1"/>
    <col min="6647" max="6647" width="13.42578125" customWidth="1"/>
    <col min="6648" max="6648" width="12.5703125" customWidth="1"/>
    <col min="6655" max="6655" width="11.7109375" customWidth="1"/>
    <col min="6671" max="6671" width="12.42578125" customWidth="1"/>
    <col min="6672" max="6672" width="11.140625" customWidth="1"/>
    <col min="6887" max="6887" width="12.140625" customWidth="1"/>
    <col min="6888" max="6888" width="11.5703125" customWidth="1"/>
    <col min="6889" max="6889" width="27.42578125" customWidth="1"/>
    <col min="6890" max="6890" width="20.140625" customWidth="1"/>
    <col min="6893" max="6893" width="10.7109375" customWidth="1"/>
    <col min="6895" max="6895" width="12.140625" customWidth="1"/>
    <col min="6896" max="6896" width="15.5703125" customWidth="1"/>
    <col min="6897" max="6897" width="17.140625" customWidth="1"/>
    <col min="6898" max="6898" width="17.42578125" customWidth="1"/>
    <col min="6899" max="6899" width="12" customWidth="1"/>
    <col min="6903" max="6903" width="13.42578125" customWidth="1"/>
    <col min="6904" max="6904" width="12.5703125" customWidth="1"/>
    <col min="6911" max="6911" width="11.7109375" customWidth="1"/>
    <col min="6927" max="6927" width="12.42578125" customWidth="1"/>
    <col min="6928" max="6928" width="11.140625" customWidth="1"/>
    <col min="7143" max="7143" width="12.140625" customWidth="1"/>
    <col min="7144" max="7144" width="11.5703125" customWidth="1"/>
    <col min="7145" max="7145" width="27.42578125" customWidth="1"/>
    <col min="7146" max="7146" width="20.140625" customWidth="1"/>
    <col min="7149" max="7149" width="10.7109375" customWidth="1"/>
    <col min="7151" max="7151" width="12.140625" customWidth="1"/>
    <col min="7152" max="7152" width="15.5703125" customWidth="1"/>
    <col min="7153" max="7153" width="17.140625" customWidth="1"/>
    <col min="7154" max="7154" width="17.42578125" customWidth="1"/>
    <col min="7155" max="7155" width="12" customWidth="1"/>
    <col min="7159" max="7159" width="13.42578125" customWidth="1"/>
    <col min="7160" max="7160" width="12.5703125" customWidth="1"/>
    <col min="7167" max="7167" width="11.7109375" customWidth="1"/>
    <col min="7183" max="7183" width="12.42578125" customWidth="1"/>
    <col min="7184" max="7184" width="11.140625" customWidth="1"/>
    <col min="7399" max="7399" width="12.140625" customWidth="1"/>
    <col min="7400" max="7400" width="11.5703125" customWidth="1"/>
    <col min="7401" max="7401" width="27.42578125" customWidth="1"/>
    <col min="7402" max="7402" width="20.140625" customWidth="1"/>
    <col min="7405" max="7405" width="10.7109375" customWidth="1"/>
    <col min="7407" max="7407" width="12.140625" customWidth="1"/>
    <col min="7408" max="7408" width="15.5703125" customWidth="1"/>
    <col min="7409" max="7409" width="17.140625" customWidth="1"/>
    <col min="7410" max="7410" width="17.42578125" customWidth="1"/>
    <col min="7411" max="7411" width="12" customWidth="1"/>
    <col min="7415" max="7415" width="13.42578125" customWidth="1"/>
    <col min="7416" max="7416" width="12.5703125" customWidth="1"/>
    <col min="7423" max="7423" width="11.7109375" customWidth="1"/>
    <col min="7439" max="7439" width="12.42578125" customWidth="1"/>
    <col min="7440" max="7440" width="11.140625" customWidth="1"/>
    <col min="7655" max="7655" width="12.140625" customWidth="1"/>
    <col min="7656" max="7656" width="11.5703125" customWidth="1"/>
    <col min="7657" max="7657" width="27.42578125" customWidth="1"/>
    <col min="7658" max="7658" width="20.140625" customWidth="1"/>
    <col min="7661" max="7661" width="10.7109375" customWidth="1"/>
    <col min="7663" max="7663" width="12.140625" customWidth="1"/>
    <col min="7664" max="7664" width="15.5703125" customWidth="1"/>
    <col min="7665" max="7665" width="17.140625" customWidth="1"/>
    <col min="7666" max="7666" width="17.42578125" customWidth="1"/>
    <col min="7667" max="7667" width="12" customWidth="1"/>
    <col min="7671" max="7671" width="13.42578125" customWidth="1"/>
    <col min="7672" max="7672" width="12.5703125" customWidth="1"/>
    <col min="7679" max="7679" width="11.7109375" customWidth="1"/>
    <col min="7695" max="7695" width="12.42578125" customWidth="1"/>
    <col min="7696" max="7696" width="11.140625" customWidth="1"/>
    <col min="7911" max="7911" width="12.140625" customWidth="1"/>
    <col min="7912" max="7912" width="11.5703125" customWidth="1"/>
    <col min="7913" max="7913" width="27.42578125" customWidth="1"/>
    <col min="7914" max="7914" width="20.140625" customWidth="1"/>
    <col min="7917" max="7917" width="10.7109375" customWidth="1"/>
    <col min="7919" max="7919" width="12.140625" customWidth="1"/>
    <col min="7920" max="7920" width="15.5703125" customWidth="1"/>
    <col min="7921" max="7921" width="17.140625" customWidth="1"/>
    <col min="7922" max="7922" width="17.42578125" customWidth="1"/>
    <col min="7923" max="7923" width="12" customWidth="1"/>
    <col min="7927" max="7927" width="13.42578125" customWidth="1"/>
    <col min="7928" max="7928" width="12.5703125" customWidth="1"/>
    <col min="7935" max="7935" width="11.7109375" customWidth="1"/>
    <col min="7951" max="7951" width="12.42578125" customWidth="1"/>
    <col min="7952" max="7952" width="11.140625" customWidth="1"/>
    <col min="8167" max="8167" width="12.140625" customWidth="1"/>
    <col min="8168" max="8168" width="11.5703125" customWidth="1"/>
    <col min="8169" max="8169" width="27.42578125" customWidth="1"/>
    <col min="8170" max="8170" width="20.140625" customWidth="1"/>
    <col min="8173" max="8173" width="10.7109375" customWidth="1"/>
    <col min="8175" max="8175" width="12.140625" customWidth="1"/>
    <col min="8176" max="8176" width="15.5703125" customWidth="1"/>
    <col min="8177" max="8177" width="17.140625" customWidth="1"/>
    <col min="8178" max="8178" width="17.42578125" customWidth="1"/>
    <col min="8179" max="8179" width="12" customWidth="1"/>
    <col min="8183" max="8183" width="13.42578125" customWidth="1"/>
    <col min="8184" max="8184" width="12.5703125" customWidth="1"/>
    <col min="8191" max="8191" width="11.7109375" customWidth="1"/>
    <col min="8207" max="8207" width="12.42578125" customWidth="1"/>
    <col min="8208" max="8208" width="11.140625" customWidth="1"/>
    <col min="8423" max="8423" width="12.140625" customWidth="1"/>
    <col min="8424" max="8424" width="11.5703125" customWidth="1"/>
    <col min="8425" max="8425" width="27.42578125" customWidth="1"/>
    <col min="8426" max="8426" width="20.140625" customWidth="1"/>
    <col min="8429" max="8429" width="10.7109375" customWidth="1"/>
    <col min="8431" max="8431" width="12.140625" customWidth="1"/>
    <col min="8432" max="8432" width="15.5703125" customWidth="1"/>
    <col min="8433" max="8433" width="17.140625" customWidth="1"/>
    <col min="8434" max="8434" width="17.42578125" customWidth="1"/>
    <col min="8435" max="8435" width="12" customWidth="1"/>
    <col min="8439" max="8439" width="13.42578125" customWidth="1"/>
    <col min="8440" max="8440" width="12.5703125" customWidth="1"/>
    <col min="8447" max="8447" width="11.7109375" customWidth="1"/>
    <col min="8463" max="8463" width="12.42578125" customWidth="1"/>
    <col min="8464" max="8464" width="11.140625" customWidth="1"/>
    <col min="8679" max="8679" width="12.140625" customWidth="1"/>
    <col min="8680" max="8680" width="11.5703125" customWidth="1"/>
    <col min="8681" max="8681" width="27.42578125" customWidth="1"/>
    <col min="8682" max="8682" width="20.140625" customWidth="1"/>
    <col min="8685" max="8685" width="10.7109375" customWidth="1"/>
    <col min="8687" max="8687" width="12.140625" customWidth="1"/>
    <col min="8688" max="8688" width="15.5703125" customWidth="1"/>
    <col min="8689" max="8689" width="17.140625" customWidth="1"/>
    <col min="8690" max="8690" width="17.42578125" customWidth="1"/>
    <col min="8691" max="8691" width="12" customWidth="1"/>
    <col min="8695" max="8695" width="13.42578125" customWidth="1"/>
    <col min="8696" max="8696" width="12.5703125" customWidth="1"/>
    <col min="8703" max="8703" width="11.7109375" customWidth="1"/>
    <col min="8719" max="8719" width="12.42578125" customWidth="1"/>
    <col min="8720" max="8720" width="11.140625" customWidth="1"/>
    <col min="8935" max="8935" width="12.140625" customWidth="1"/>
    <col min="8936" max="8936" width="11.5703125" customWidth="1"/>
    <col min="8937" max="8937" width="27.42578125" customWidth="1"/>
    <col min="8938" max="8938" width="20.140625" customWidth="1"/>
    <col min="8941" max="8941" width="10.7109375" customWidth="1"/>
    <col min="8943" max="8943" width="12.140625" customWidth="1"/>
    <col min="8944" max="8944" width="15.5703125" customWidth="1"/>
    <col min="8945" max="8945" width="17.140625" customWidth="1"/>
    <col min="8946" max="8946" width="17.42578125" customWidth="1"/>
    <col min="8947" max="8947" width="12" customWidth="1"/>
    <col min="8951" max="8951" width="13.42578125" customWidth="1"/>
    <col min="8952" max="8952" width="12.5703125" customWidth="1"/>
    <col min="8959" max="8959" width="11.7109375" customWidth="1"/>
    <col min="8975" max="8975" width="12.42578125" customWidth="1"/>
    <col min="8976" max="8976" width="11.140625" customWidth="1"/>
    <col min="9191" max="9191" width="12.140625" customWidth="1"/>
    <col min="9192" max="9192" width="11.5703125" customWidth="1"/>
    <col min="9193" max="9193" width="27.42578125" customWidth="1"/>
    <col min="9194" max="9194" width="20.140625" customWidth="1"/>
    <col min="9197" max="9197" width="10.7109375" customWidth="1"/>
    <col min="9199" max="9199" width="12.140625" customWidth="1"/>
    <col min="9200" max="9200" width="15.5703125" customWidth="1"/>
    <col min="9201" max="9201" width="17.140625" customWidth="1"/>
    <col min="9202" max="9202" width="17.42578125" customWidth="1"/>
    <col min="9203" max="9203" width="12" customWidth="1"/>
    <col min="9207" max="9207" width="13.42578125" customWidth="1"/>
    <col min="9208" max="9208" width="12.5703125" customWidth="1"/>
    <col min="9215" max="9215" width="11.7109375" customWidth="1"/>
    <col min="9231" max="9231" width="12.42578125" customWidth="1"/>
    <col min="9232" max="9232" width="11.140625" customWidth="1"/>
    <col min="9447" max="9447" width="12.140625" customWidth="1"/>
    <col min="9448" max="9448" width="11.5703125" customWidth="1"/>
    <col min="9449" max="9449" width="27.42578125" customWidth="1"/>
    <col min="9450" max="9450" width="20.140625" customWidth="1"/>
    <col min="9453" max="9453" width="10.7109375" customWidth="1"/>
    <col min="9455" max="9455" width="12.140625" customWidth="1"/>
    <col min="9456" max="9456" width="15.5703125" customWidth="1"/>
    <col min="9457" max="9457" width="17.140625" customWidth="1"/>
    <col min="9458" max="9458" width="17.42578125" customWidth="1"/>
    <col min="9459" max="9459" width="12" customWidth="1"/>
    <col min="9463" max="9463" width="13.42578125" customWidth="1"/>
    <col min="9464" max="9464" width="12.5703125" customWidth="1"/>
    <col min="9471" max="9471" width="11.7109375" customWidth="1"/>
    <col min="9487" max="9487" width="12.42578125" customWidth="1"/>
    <col min="9488" max="9488" width="11.140625" customWidth="1"/>
    <col min="9703" max="9703" width="12.140625" customWidth="1"/>
    <col min="9704" max="9704" width="11.5703125" customWidth="1"/>
    <col min="9705" max="9705" width="27.42578125" customWidth="1"/>
    <col min="9706" max="9706" width="20.140625" customWidth="1"/>
    <col min="9709" max="9709" width="10.7109375" customWidth="1"/>
    <col min="9711" max="9711" width="12.140625" customWidth="1"/>
    <col min="9712" max="9712" width="15.5703125" customWidth="1"/>
    <col min="9713" max="9713" width="17.140625" customWidth="1"/>
    <col min="9714" max="9714" width="17.42578125" customWidth="1"/>
    <col min="9715" max="9715" width="12" customWidth="1"/>
    <col min="9719" max="9719" width="13.42578125" customWidth="1"/>
    <col min="9720" max="9720" width="12.5703125" customWidth="1"/>
    <col min="9727" max="9727" width="11.7109375" customWidth="1"/>
    <col min="9743" max="9743" width="12.42578125" customWidth="1"/>
    <col min="9744" max="9744" width="11.140625" customWidth="1"/>
    <col min="9959" max="9959" width="12.140625" customWidth="1"/>
    <col min="9960" max="9960" width="11.5703125" customWidth="1"/>
    <col min="9961" max="9961" width="27.42578125" customWidth="1"/>
    <col min="9962" max="9962" width="20.140625" customWidth="1"/>
    <col min="9965" max="9965" width="10.7109375" customWidth="1"/>
    <col min="9967" max="9967" width="12.140625" customWidth="1"/>
    <col min="9968" max="9968" width="15.5703125" customWidth="1"/>
    <col min="9969" max="9969" width="17.140625" customWidth="1"/>
    <col min="9970" max="9970" width="17.42578125" customWidth="1"/>
    <col min="9971" max="9971" width="12" customWidth="1"/>
    <col min="9975" max="9975" width="13.42578125" customWidth="1"/>
    <col min="9976" max="9976" width="12.5703125" customWidth="1"/>
    <col min="9983" max="9983" width="11.7109375" customWidth="1"/>
    <col min="9999" max="9999" width="12.42578125" customWidth="1"/>
    <col min="10000" max="10000" width="11.140625" customWidth="1"/>
    <col min="10215" max="10215" width="12.140625" customWidth="1"/>
    <col min="10216" max="10216" width="11.5703125" customWidth="1"/>
    <col min="10217" max="10217" width="27.42578125" customWidth="1"/>
    <col min="10218" max="10218" width="20.140625" customWidth="1"/>
    <col min="10221" max="10221" width="10.7109375" customWidth="1"/>
    <col min="10223" max="10223" width="12.140625" customWidth="1"/>
    <col min="10224" max="10224" width="15.5703125" customWidth="1"/>
    <col min="10225" max="10225" width="17.140625" customWidth="1"/>
    <col min="10226" max="10226" width="17.42578125" customWidth="1"/>
    <col min="10227" max="10227" width="12" customWidth="1"/>
    <col min="10231" max="10231" width="13.42578125" customWidth="1"/>
    <col min="10232" max="10232" width="12.5703125" customWidth="1"/>
    <col min="10239" max="10239" width="11.7109375" customWidth="1"/>
    <col min="10255" max="10255" width="12.42578125" customWidth="1"/>
    <col min="10256" max="10256" width="11.140625" customWidth="1"/>
    <col min="10471" max="10471" width="12.140625" customWidth="1"/>
    <col min="10472" max="10472" width="11.5703125" customWidth="1"/>
    <col min="10473" max="10473" width="27.42578125" customWidth="1"/>
    <col min="10474" max="10474" width="20.140625" customWidth="1"/>
    <col min="10477" max="10477" width="10.7109375" customWidth="1"/>
    <col min="10479" max="10479" width="12.140625" customWidth="1"/>
    <col min="10480" max="10480" width="15.5703125" customWidth="1"/>
    <col min="10481" max="10481" width="17.140625" customWidth="1"/>
    <col min="10482" max="10482" width="17.42578125" customWidth="1"/>
    <col min="10483" max="10483" width="12" customWidth="1"/>
    <col min="10487" max="10487" width="13.42578125" customWidth="1"/>
    <col min="10488" max="10488" width="12.5703125" customWidth="1"/>
    <col min="10495" max="10495" width="11.7109375" customWidth="1"/>
    <col min="10511" max="10511" width="12.42578125" customWidth="1"/>
    <col min="10512" max="10512" width="11.140625" customWidth="1"/>
    <col min="10727" max="10727" width="12.140625" customWidth="1"/>
    <col min="10728" max="10728" width="11.5703125" customWidth="1"/>
    <col min="10729" max="10729" width="27.42578125" customWidth="1"/>
    <col min="10730" max="10730" width="20.140625" customWidth="1"/>
    <col min="10733" max="10733" width="10.7109375" customWidth="1"/>
    <col min="10735" max="10735" width="12.140625" customWidth="1"/>
    <col min="10736" max="10736" width="15.5703125" customWidth="1"/>
    <col min="10737" max="10737" width="17.140625" customWidth="1"/>
    <col min="10738" max="10738" width="17.42578125" customWidth="1"/>
    <col min="10739" max="10739" width="12" customWidth="1"/>
    <col min="10743" max="10743" width="13.42578125" customWidth="1"/>
    <col min="10744" max="10744" width="12.5703125" customWidth="1"/>
    <col min="10751" max="10751" width="11.7109375" customWidth="1"/>
    <col min="10767" max="10767" width="12.42578125" customWidth="1"/>
    <col min="10768" max="10768" width="11.140625" customWidth="1"/>
    <col min="10983" max="10983" width="12.140625" customWidth="1"/>
    <col min="10984" max="10984" width="11.5703125" customWidth="1"/>
    <col min="10985" max="10985" width="27.42578125" customWidth="1"/>
    <col min="10986" max="10986" width="20.140625" customWidth="1"/>
    <col min="10989" max="10989" width="10.7109375" customWidth="1"/>
    <col min="10991" max="10991" width="12.140625" customWidth="1"/>
    <col min="10992" max="10992" width="15.5703125" customWidth="1"/>
    <col min="10993" max="10993" width="17.140625" customWidth="1"/>
    <col min="10994" max="10994" width="17.42578125" customWidth="1"/>
    <col min="10995" max="10995" width="12" customWidth="1"/>
    <col min="10999" max="10999" width="13.42578125" customWidth="1"/>
    <col min="11000" max="11000" width="12.5703125" customWidth="1"/>
    <col min="11007" max="11007" width="11.7109375" customWidth="1"/>
    <col min="11023" max="11023" width="12.42578125" customWidth="1"/>
    <col min="11024" max="11024" width="11.140625" customWidth="1"/>
    <col min="11239" max="11239" width="12.140625" customWidth="1"/>
    <col min="11240" max="11240" width="11.5703125" customWidth="1"/>
    <col min="11241" max="11241" width="27.42578125" customWidth="1"/>
    <col min="11242" max="11242" width="20.140625" customWidth="1"/>
    <col min="11245" max="11245" width="10.7109375" customWidth="1"/>
    <col min="11247" max="11247" width="12.140625" customWidth="1"/>
    <col min="11248" max="11248" width="15.5703125" customWidth="1"/>
    <col min="11249" max="11249" width="17.140625" customWidth="1"/>
    <col min="11250" max="11250" width="17.42578125" customWidth="1"/>
    <col min="11251" max="11251" width="12" customWidth="1"/>
    <col min="11255" max="11255" width="13.42578125" customWidth="1"/>
    <col min="11256" max="11256" width="12.5703125" customWidth="1"/>
    <col min="11263" max="11263" width="11.7109375" customWidth="1"/>
    <col min="11279" max="11279" width="12.42578125" customWidth="1"/>
    <col min="11280" max="11280" width="11.140625" customWidth="1"/>
    <col min="11495" max="11495" width="12.140625" customWidth="1"/>
    <col min="11496" max="11496" width="11.5703125" customWidth="1"/>
    <col min="11497" max="11497" width="27.42578125" customWidth="1"/>
    <col min="11498" max="11498" width="20.140625" customWidth="1"/>
    <col min="11501" max="11501" width="10.7109375" customWidth="1"/>
    <col min="11503" max="11503" width="12.140625" customWidth="1"/>
    <col min="11504" max="11504" width="15.5703125" customWidth="1"/>
    <col min="11505" max="11505" width="17.140625" customWidth="1"/>
    <col min="11506" max="11506" width="17.42578125" customWidth="1"/>
    <col min="11507" max="11507" width="12" customWidth="1"/>
    <col min="11511" max="11511" width="13.42578125" customWidth="1"/>
    <col min="11512" max="11512" width="12.5703125" customWidth="1"/>
    <col min="11519" max="11519" width="11.7109375" customWidth="1"/>
    <col min="11535" max="11535" width="12.42578125" customWidth="1"/>
    <col min="11536" max="11536" width="11.140625" customWidth="1"/>
    <col min="11751" max="11751" width="12.140625" customWidth="1"/>
    <col min="11752" max="11752" width="11.5703125" customWidth="1"/>
    <col min="11753" max="11753" width="27.42578125" customWidth="1"/>
    <col min="11754" max="11754" width="20.140625" customWidth="1"/>
    <col min="11757" max="11757" width="10.7109375" customWidth="1"/>
    <col min="11759" max="11759" width="12.140625" customWidth="1"/>
    <col min="11760" max="11760" width="15.5703125" customWidth="1"/>
    <col min="11761" max="11761" width="17.140625" customWidth="1"/>
    <col min="11762" max="11762" width="17.42578125" customWidth="1"/>
    <col min="11763" max="11763" width="12" customWidth="1"/>
    <col min="11767" max="11767" width="13.42578125" customWidth="1"/>
    <col min="11768" max="11768" width="12.5703125" customWidth="1"/>
    <col min="11775" max="11775" width="11.7109375" customWidth="1"/>
    <col min="11791" max="11791" width="12.42578125" customWidth="1"/>
    <col min="11792" max="11792" width="11.140625" customWidth="1"/>
    <col min="12007" max="12007" width="12.140625" customWidth="1"/>
    <col min="12008" max="12008" width="11.5703125" customWidth="1"/>
    <col min="12009" max="12009" width="27.42578125" customWidth="1"/>
    <col min="12010" max="12010" width="20.140625" customWidth="1"/>
    <col min="12013" max="12013" width="10.7109375" customWidth="1"/>
    <col min="12015" max="12015" width="12.140625" customWidth="1"/>
    <col min="12016" max="12016" width="15.5703125" customWidth="1"/>
    <col min="12017" max="12017" width="17.140625" customWidth="1"/>
    <col min="12018" max="12018" width="17.42578125" customWidth="1"/>
    <col min="12019" max="12019" width="12" customWidth="1"/>
    <col min="12023" max="12023" width="13.42578125" customWidth="1"/>
    <col min="12024" max="12024" width="12.5703125" customWidth="1"/>
    <col min="12031" max="12031" width="11.7109375" customWidth="1"/>
    <col min="12047" max="12047" width="12.42578125" customWidth="1"/>
    <col min="12048" max="12048" width="11.140625" customWidth="1"/>
    <col min="12263" max="12263" width="12.140625" customWidth="1"/>
    <col min="12264" max="12264" width="11.5703125" customWidth="1"/>
    <col min="12265" max="12265" width="27.42578125" customWidth="1"/>
    <col min="12266" max="12266" width="20.140625" customWidth="1"/>
    <col min="12269" max="12269" width="10.7109375" customWidth="1"/>
    <col min="12271" max="12271" width="12.140625" customWidth="1"/>
    <col min="12272" max="12272" width="15.5703125" customWidth="1"/>
    <col min="12273" max="12273" width="17.140625" customWidth="1"/>
    <col min="12274" max="12274" width="17.42578125" customWidth="1"/>
    <col min="12275" max="12275" width="12" customWidth="1"/>
    <col min="12279" max="12279" width="13.42578125" customWidth="1"/>
    <col min="12280" max="12280" width="12.5703125" customWidth="1"/>
    <col min="12287" max="12287" width="11.7109375" customWidth="1"/>
    <col min="12303" max="12303" width="12.42578125" customWidth="1"/>
    <col min="12304" max="12304" width="11.140625" customWidth="1"/>
    <col min="12519" max="12519" width="12.140625" customWidth="1"/>
    <col min="12520" max="12520" width="11.5703125" customWidth="1"/>
    <col min="12521" max="12521" width="27.42578125" customWidth="1"/>
    <col min="12522" max="12522" width="20.140625" customWidth="1"/>
    <col min="12525" max="12525" width="10.7109375" customWidth="1"/>
    <col min="12527" max="12527" width="12.140625" customWidth="1"/>
    <col min="12528" max="12528" width="15.5703125" customWidth="1"/>
    <col min="12529" max="12529" width="17.140625" customWidth="1"/>
    <col min="12530" max="12530" width="17.42578125" customWidth="1"/>
    <col min="12531" max="12531" width="12" customWidth="1"/>
    <col min="12535" max="12535" width="13.42578125" customWidth="1"/>
    <col min="12536" max="12536" width="12.5703125" customWidth="1"/>
    <col min="12543" max="12543" width="11.7109375" customWidth="1"/>
    <col min="12559" max="12559" width="12.42578125" customWidth="1"/>
    <col min="12560" max="12560" width="11.140625" customWidth="1"/>
    <col min="12775" max="12775" width="12.140625" customWidth="1"/>
    <col min="12776" max="12776" width="11.5703125" customWidth="1"/>
    <col min="12777" max="12777" width="27.42578125" customWidth="1"/>
    <col min="12778" max="12778" width="20.140625" customWidth="1"/>
    <col min="12781" max="12781" width="10.7109375" customWidth="1"/>
    <col min="12783" max="12783" width="12.140625" customWidth="1"/>
    <col min="12784" max="12784" width="15.5703125" customWidth="1"/>
    <col min="12785" max="12785" width="17.140625" customWidth="1"/>
    <col min="12786" max="12786" width="17.42578125" customWidth="1"/>
    <col min="12787" max="12787" width="12" customWidth="1"/>
    <col min="12791" max="12791" width="13.42578125" customWidth="1"/>
    <col min="12792" max="12792" width="12.5703125" customWidth="1"/>
    <col min="12799" max="12799" width="11.7109375" customWidth="1"/>
    <col min="12815" max="12815" width="12.42578125" customWidth="1"/>
    <col min="12816" max="12816" width="11.140625" customWidth="1"/>
    <col min="13031" max="13031" width="12.140625" customWidth="1"/>
    <col min="13032" max="13032" width="11.5703125" customWidth="1"/>
    <col min="13033" max="13033" width="27.42578125" customWidth="1"/>
    <col min="13034" max="13034" width="20.140625" customWidth="1"/>
    <col min="13037" max="13037" width="10.7109375" customWidth="1"/>
    <col min="13039" max="13039" width="12.140625" customWidth="1"/>
    <col min="13040" max="13040" width="15.5703125" customWidth="1"/>
    <col min="13041" max="13041" width="17.140625" customWidth="1"/>
    <col min="13042" max="13042" width="17.42578125" customWidth="1"/>
    <col min="13043" max="13043" width="12" customWidth="1"/>
    <col min="13047" max="13047" width="13.42578125" customWidth="1"/>
    <col min="13048" max="13048" width="12.5703125" customWidth="1"/>
    <col min="13055" max="13055" width="11.7109375" customWidth="1"/>
    <col min="13071" max="13071" width="12.42578125" customWidth="1"/>
    <col min="13072" max="13072" width="11.140625" customWidth="1"/>
    <col min="13287" max="13287" width="12.140625" customWidth="1"/>
    <col min="13288" max="13288" width="11.5703125" customWidth="1"/>
    <col min="13289" max="13289" width="27.42578125" customWidth="1"/>
    <col min="13290" max="13290" width="20.140625" customWidth="1"/>
    <col min="13293" max="13293" width="10.7109375" customWidth="1"/>
    <col min="13295" max="13295" width="12.140625" customWidth="1"/>
    <col min="13296" max="13296" width="15.5703125" customWidth="1"/>
    <col min="13297" max="13297" width="17.140625" customWidth="1"/>
    <col min="13298" max="13298" width="17.42578125" customWidth="1"/>
    <col min="13299" max="13299" width="12" customWidth="1"/>
    <col min="13303" max="13303" width="13.42578125" customWidth="1"/>
    <col min="13304" max="13304" width="12.5703125" customWidth="1"/>
    <col min="13311" max="13311" width="11.7109375" customWidth="1"/>
    <col min="13327" max="13327" width="12.42578125" customWidth="1"/>
    <col min="13328" max="13328" width="11.140625" customWidth="1"/>
    <col min="13543" max="13543" width="12.140625" customWidth="1"/>
    <col min="13544" max="13544" width="11.5703125" customWidth="1"/>
    <col min="13545" max="13545" width="27.42578125" customWidth="1"/>
    <col min="13546" max="13546" width="20.140625" customWidth="1"/>
    <col min="13549" max="13549" width="10.7109375" customWidth="1"/>
    <col min="13551" max="13551" width="12.140625" customWidth="1"/>
    <col min="13552" max="13552" width="15.5703125" customWidth="1"/>
    <col min="13553" max="13553" width="17.140625" customWidth="1"/>
    <col min="13554" max="13554" width="17.42578125" customWidth="1"/>
    <col min="13555" max="13555" width="12" customWidth="1"/>
    <col min="13559" max="13559" width="13.42578125" customWidth="1"/>
    <col min="13560" max="13560" width="12.5703125" customWidth="1"/>
    <col min="13567" max="13567" width="11.7109375" customWidth="1"/>
    <col min="13583" max="13583" width="12.42578125" customWidth="1"/>
    <col min="13584" max="13584" width="11.140625" customWidth="1"/>
    <col min="13799" max="13799" width="12.140625" customWidth="1"/>
    <col min="13800" max="13800" width="11.5703125" customWidth="1"/>
    <col min="13801" max="13801" width="27.42578125" customWidth="1"/>
    <col min="13802" max="13802" width="20.140625" customWidth="1"/>
    <col min="13805" max="13805" width="10.7109375" customWidth="1"/>
    <col min="13807" max="13807" width="12.140625" customWidth="1"/>
    <col min="13808" max="13808" width="15.5703125" customWidth="1"/>
    <col min="13809" max="13809" width="17.140625" customWidth="1"/>
    <col min="13810" max="13810" width="17.42578125" customWidth="1"/>
    <col min="13811" max="13811" width="12" customWidth="1"/>
    <col min="13815" max="13815" width="13.42578125" customWidth="1"/>
    <col min="13816" max="13816" width="12.5703125" customWidth="1"/>
    <col min="13823" max="13823" width="11.7109375" customWidth="1"/>
    <col min="13839" max="13839" width="12.42578125" customWidth="1"/>
    <col min="13840" max="13840" width="11.140625" customWidth="1"/>
    <col min="14055" max="14055" width="12.140625" customWidth="1"/>
    <col min="14056" max="14056" width="11.5703125" customWidth="1"/>
    <col min="14057" max="14057" width="27.42578125" customWidth="1"/>
    <col min="14058" max="14058" width="20.140625" customWidth="1"/>
    <col min="14061" max="14061" width="10.7109375" customWidth="1"/>
    <col min="14063" max="14063" width="12.140625" customWidth="1"/>
    <col min="14064" max="14064" width="15.5703125" customWidth="1"/>
    <col min="14065" max="14065" width="17.140625" customWidth="1"/>
    <col min="14066" max="14066" width="17.42578125" customWidth="1"/>
    <col min="14067" max="14067" width="12" customWidth="1"/>
    <col min="14071" max="14071" width="13.42578125" customWidth="1"/>
    <col min="14072" max="14072" width="12.5703125" customWidth="1"/>
    <col min="14079" max="14079" width="11.7109375" customWidth="1"/>
    <col min="14095" max="14095" width="12.42578125" customWidth="1"/>
    <col min="14096" max="14096" width="11.140625" customWidth="1"/>
    <col min="14311" max="14311" width="12.140625" customWidth="1"/>
    <col min="14312" max="14312" width="11.5703125" customWidth="1"/>
    <col min="14313" max="14313" width="27.42578125" customWidth="1"/>
    <col min="14314" max="14314" width="20.140625" customWidth="1"/>
    <col min="14317" max="14317" width="10.7109375" customWidth="1"/>
    <col min="14319" max="14319" width="12.140625" customWidth="1"/>
    <col min="14320" max="14320" width="15.5703125" customWidth="1"/>
    <col min="14321" max="14321" width="17.140625" customWidth="1"/>
    <col min="14322" max="14322" width="17.42578125" customWidth="1"/>
    <col min="14323" max="14323" width="12" customWidth="1"/>
    <col min="14327" max="14327" width="13.42578125" customWidth="1"/>
    <col min="14328" max="14328" width="12.5703125" customWidth="1"/>
    <col min="14335" max="14335" width="11.7109375" customWidth="1"/>
    <col min="14351" max="14351" width="12.42578125" customWidth="1"/>
    <col min="14352" max="14352" width="11.140625" customWidth="1"/>
    <col min="14567" max="14567" width="12.140625" customWidth="1"/>
    <col min="14568" max="14568" width="11.5703125" customWidth="1"/>
    <col min="14569" max="14569" width="27.42578125" customWidth="1"/>
    <col min="14570" max="14570" width="20.140625" customWidth="1"/>
    <col min="14573" max="14573" width="10.7109375" customWidth="1"/>
    <col min="14575" max="14575" width="12.140625" customWidth="1"/>
    <col min="14576" max="14576" width="15.5703125" customWidth="1"/>
    <col min="14577" max="14577" width="17.140625" customWidth="1"/>
    <col min="14578" max="14578" width="17.42578125" customWidth="1"/>
    <col min="14579" max="14579" width="12" customWidth="1"/>
    <col min="14583" max="14583" width="13.42578125" customWidth="1"/>
    <col min="14584" max="14584" width="12.5703125" customWidth="1"/>
    <col min="14591" max="14591" width="11.7109375" customWidth="1"/>
    <col min="14607" max="14607" width="12.42578125" customWidth="1"/>
    <col min="14608" max="14608" width="11.140625" customWidth="1"/>
    <col min="14823" max="14823" width="12.140625" customWidth="1"/>
    <col min="14824" max="14824" width="11.5703125" customWidth="1"/>
    <col min="14825" max="14825" width="27.42578125" customWidth="1"/>
    <col min="14826" max="14826" width="20.140625" customWidth="1"/>
    <col min="14829" max="14829" width="10.7109375" customWidth="1"/>
    <col min="14831" max="14831" width="12.140625" customWidth="1"/>
    <col min="14832" max="14832" width="15.5703125" customWidth="1"/>
    <col min="14833" max="14833" width="17.140625" customWidth="1"/>
    <col min="14834" max="14834" width="17.42578125" customWidth="1"/>
    <col min="14835" max="14835" width="12" customWidth="1"/>
    <col min="14839" max="14839" width="13.42578125" customWidth="1"/>
    <col min="14840" max="14840" width="12.5703125" customWidth="1"/>
    <col min="14847" max="14847" width="11.7109375" customWidth="1"/>
    <col min="14863" max="14863" width="12.42578125" customWidth="1"/>
    <col min="14864" max="14864" width="11.140625" customWidth="1"/>
    <col min="15079" max="15079" width="12.140625" customWidth="1"/>
    <col min="15080" max="15080" width="11.5703125" customWidth="1"/>
    <col min="15081" max="15081" width="27.42578125" customWidth="1"/>
    <col min="15082" max="15082" width="20.140625" customWidth="1"/>
    <col min="15085" max="15085" width="10.7109375" customWidth="1"/>
    <col min="15087" max="15087" width="12.140625" customWidth="1"/>
    <col min="15088" max="15088" width="15.5703125" customWidth="1"/>
    <col min="15089" max="15089" width="17.140625" customWidth="1"/>
    <col min="15090" max="15090" width="17.42578125" customWidth="1"/>
    <col min="15091" max="15091" width="12" customWidth="1"/>
    <col min="15095" max="15095" width="13.42578125" customWidth="1"/>
    <col min="15096" max="15096" width="12.5703125" customWidth="1"/>
    <col min="15103" max="15103" width="11.7109375" customWidth="1"/>
    <col min="15119" max="15119" width="12.42578125" customWidth="1"/>
    <col min="15120" max="15120" width="11.140625" customWidth="1"/>
    <col min="15335" max="15335" width="12.140625" customWidth="1"/>
    <col min="15336" max="15336" width="11.5703125" customWidth="1"/>
    <col min="15337" max="15337" width="27.42578125" customWidth="1"/>
    <col min="15338" max="15338" width="20.140625" customWidth="1"/>
    <col min="15341" max="15341" width="10.7109375" customWidth="1"/>
    <col min="15343" max="15343" width="12.140625" customWidth="1"/>
    <col min="15344" max="15344" width="15.5703125" customWidth="1"/>
    <col min="15345" max="15345" width="17.140625" customWidth="1"/>
    <col min="15346" max="15346" width="17.42578125" customWidth="1"/>
    <col min="15347" max="15347" width="12" customWidth="1"/>
    <col min="15351" max="15351" width="13.42578125" customWidth="1"/>
    <col min="15352" max="15352" width="12.5703125" customWidth="1"/>
    <col min="15359" max="15359" width="11.7109375" customWidth="1"/>
    <col min="15375" max="15375" width="12.42578125" customWidth="1"/>
    <col min="15376" max="15376" width="11.140625" customWidth="1"/>
    <col min="15591" max="15591" width="12.140625" customWidth="1"/>
    <col min="15592" max="15592" width="11.5703125" customWidth="1"/>
    <col min="15593" max="15593" width="27.42578125" customWidth="1"/>
    <col min="15594" max="15594" width="20.140625" customWidth="1"/>
    <col min="15597" max="15597" width="10.7109375" customWidth="1"/>
    <col min="15599" max="15599" width="12.140625" customWidth="1"/>
    <col min="15600" max="15600" width="15.5703125" customWidth="1"/>
    <col min="15601" max="15601" width="17.140625" customWidth="1"/>
    <col min="15602" max="15602" width="17.42578125" customWidth="1"/>
    <col min="15603" max="15603" width="12" customWidth="1"/>
    <col min="15607" max="15607" width="13.42578125" customWidth="1"/>
    <col min="15608" max="15608" width="12.5703125" customWidth="1"/>
    <col min="15615" max="15615" width="11.7109375" customWidth="1"/>
    <col min="15631" max="15631" width="12.42578125" customWidth="1"/>
    <col min="15632" max="15632" width="11.140625" customWidth="1"/>
    <col min="15847" max="15847" width="12.140625" customWidth="1"/>
    <col min="15848" max="15848" width="11.5703125" customWidth="1"/>
    <col min="15849" max="15849" width="27.42578125" customWidth="1"/>
    <col min="15850" max="15850" width="20.140625" customWidth="1"/>
    <col min="15853" max="15853" width="10.7109375" customWidth="1"/>
    <col min="15855" max="15855" width="12.140625" customWidth="1"/>
    <col min="15856" max="15856" width="15.5703125" customWidth="1"/>
    <col min="15857" max="15857" width="17.140625" customWidth="1"/>
    <col min="15858" max="15858" width="17.42578125" customWidth="1"/>
    <col min="15859" max="15859" width="12" customWidth="1"/>
    <col min="15863" max="15863" width="13.42578125" customWidth="1"/>
    <col min="15864" max="15864" width="12.5703125" customWidth="1"/>
    <col min="15871" max="15871" width="11.7109375" customWidth="1"/>
    <col min="15887" max="15887" width="12.42578125" customWidth="1"/>
    <col min="15888" max="15888" width="11.140625" customWidth="1"/>
    <col min="16103" max="16103" width="12.140625" customWidth="1"/>
    <col min="16104" max="16104" width="11.5703125" customWidth="1"/>
    <col min="16105" max="16105" width="27.42578125" customWidth="1"/>
    <col min="16106" max="16106" width="20.140625" customWidth="1"/>
    <col min="16109" max="16109" width="10.7109375" customWidth="1"/>
    <col min="16111" max="16111" width="12.140625" customWidth="1"/>
    <col min="16112" max="16112" width="15.5703125" customWidth="1"/>
    <col min="16113" max="16113" width="17.140625" customWidth="1"/>
    <col min="16114" max="16114" width="17.42578125" customWidth="1"/>
    <col min="16115" max="16115" width="12" customWidth="1"/>
    <col min="16119" max="16119" width="13.42578125" customWidth="1"/>
    <col min="16120" max="16120" width="12.5703125" customWidth="1"/>
    <col min="16127" max="16127" width="11.7109375" customWidth="1"/>
    <col min="16143" max="16143" width="12.42578125" customWidth="1"/>
    <col min="16144" max="16144" width="11.140625" customWidth="1"/>
  </cols>
  <sheetData>
    <row r="1" spans="1:49" ht="43.5">
      <c r="A1" s="15" t="s">
        <v>0</v>
      </c>
      <c r="B1" s="14" t="s">
        <v>1046</v>
      </c>
      <c r="C1" s="14" t="s">
        <v>1047</v>
      </c>
      <c r="D1" s="38" t="s">
        <v>3</v>
      </c>
      <c r="E1" s="14" t="s">
        <v>4</v>
      </c>
      <c r="F1" s="14" t="s">
        <v>5</v>
      </c>
      <c r="G1" s="14" t="s">
        <v>1048</v>
      </c>
      <c r="H1" s="14" t="s">
        <v>6</v>
      </c>
      <c r="I1" s="14" t="s">
        <v>7</v>
      </c>
      <c r="J1" s="14" t="s">
        <v>8</v>
      </c>
      <c r="K1" s="14" t="s">
        <v>9</v>
      </c>
      <c r="L1" s="14" t="s">
        <v>10</v>
      </c>
      <c r="M1" s="15" t="s">
        <v>1049</v>
      </c>
      <c r="N1" s="14" t="s">
        <v>1050</v>
      </c>
      <c r="O1" s="14" t="s">
        <v>11</v>
      </c>
      <c r="P1" s="15" t="s">
        <v>13</v>
      </c>
      <c r="Q1" s="14" t="s">
        <v>14</v>
      </c>
      <c r="R1" s="14" t="s">
        <v>1051</v>
      </c>
      <c r="S1" s="14" t="s">
        <v>1052</v>
      </c>
      <c r="T1" s="14" t="s">
        <v>1053</v>
      </c>
      <c r="U1" s="14" t="s">
        <v>1054</v>
      </c>
      <c r="V1" s="14" t="s">
        <v>1055</v>
      </c>
      <c r="W1" s="14" t="s">
        <v>1056</v>
      </c>
      <c r="X1" s="14" t="s">
        <v>1057</v>
      </c>
      <c r="Y1" s="14" t="s">
        <v>1058</v>
      </c>
      <c r="Z1" s="14" t="s">
        <v>1059</v>
      </c>
      <c r="AA1" s="14" t="s">
        <v>1060</v>
      </c>
      <c r="AB1" s="16" t="s">
        <v>1061</v>
      </c>
      <c r="AC1" s="16" t="s">
        <v>1062</v>
      </c>
      <c r="AD1" s="16" t="s">
        <v>1063</v>
      </c>
      <c r="AE1" s="16" t="s">
        <v>1064</v>
      </c>
      <c r="AF1" s="16" t="s">
        <v>15</v>
      </c>
      <c r="AG1" s="16" t="s">
        <v>16</v>
      </c>
      <c r="AH1" s="16" t="s">
        <v>17</v>
      </c>
      <c r="AI1" s="16" t="s">
        <v>18</v>
      </c>
      <c r="AJ1" s="16" t="s">
        <v>19</v>
      </c>
      <c r="AK1" s="16" t="s">
        <v>20</v>
      </c>
      <c r="AL1" s="16" t="s">
        <v>21</v>
      </c>
      <c r="AM1" s="16" t="s">
        <v>22</v>
      </c>
      <c r="AN1" s="16" t="s">
        <v>23</v>
      </c>
      <c r="AO1" s="16" t="s">
        <v>24</v>
      </c>
      <c r="AP1" s="135" t="s">
        <v>1065</v>
      </c>
      <c r="AQ1" s="146" t="s">
        <v>1066</v>
      </c>
      <c r="AR1" s="146" t="s">
        <v>1067</v>
      </c>
      <c r="AS1" s="147" t="s">
        <v>1068</v>
      </c>
      <c r="AT1" s="148" t="s">
        <v>26</v>
      </c>
      <c r="AU1" s="149" t="s">
        <v>1069</v>
      </c>
      <c r="AV1" s="149" t="s">
        <v>1070</v>
      </c>
      <c r="AW1" s="146" t="s">
        <v>1071</v>
      </c>
    </row>
    <row r="2" spans="1:49">
      <c r="A2" s="48" t="s">
        <v>27</v>
      </c>
      <c r="B2" s="40" t="s">
        <v>1072</v>
      </c>
      <c r="C2" s="49" t="s">
        <v>1073</v>
      </c>
      <c r="D2" s="49" t="s">
        <v>1074</v>
      </c>
      <c r="E2" s="49" t="s">
        <v>1075</v>
      </c>
      <c r="F2" s="41" t="s">
        <v>1076</v>
      </c>
      <c r="G2" s="92" t="s">
        <v>36</v>
      </c>
      <c r="H2" s="52">
        <v>396869</v>
      </c>
      <c r="I2" s="52">
        <v>382699</v>
      </c>
      <c r="J2" s="43" t="s">
        <v>1077</v>
      </c>
      <c r="K2" s="43">
        <v>-2.0484871</v>
      </c>
      <c r="L2" s="42" t="s">
        <v>33</v>
      </c>
      <c r="M2" s="41" t="s">
        <v>1078</v>
      </c>
      <c r="N2" s="49">
        <v>8</v>
      </c>
      <c r="O2" s="49">
        <v>100</v>
      </c>
      <c r="P2" s="41" t="s">
        <v>1078</v>
      </c>
      <c r="Q2" s="41">
        <v>1.5</v>
      </c>
      <c r="R2" s="51">
        <v>9.9</v>
      </c>
      <c r="S2" s="51" t="s">
        <v>1079</v>
      </c>
      <c r="T2" s="51">
        <v>9.4</v>
      </c>
      <c r="U2" s="51" t="s">
        <v>1079</v>
      </c>
      <c r="V2" s="51">
        <v>10.1</v>
      </c>
      <c r="W2" s="51" t="s">
        <v>1079</v>
      </c>
      <c r="X2" s="82">
        <v>8.8000000000000007</v>
      </c>
      <c r="Y2" s="53" t="s">
        <v>1079</v>
      </c>
      <c r="Z2" s="82">
        <v>8.1410000000000018</v>
      </c>
      <c r="AA2" s="83">
        <v>1</v>
      </c>
      <c r="AB2" s="44">
        <v>8.720833333333335</v>
      </c>
      <c r="AC2" s="45">
        <v>1</v>
      </c>
      <c r="AD2" s="44">
        <v>8.6313333333333322</v>
      </c>
      <c r="AE2" s="45">
        <v>1</v>
      </c>
      <c r="AF2" s="44">
        <v>8.7725000000000009</v>
      </c>
      <c r="AG2" s="45">
        <v>1</v>
      </c>
      <c r="AH2" s="44">
        <v>8.8737500000000029</v>
      </c>
      <c r="AI2" s="45">
        <v>1</v>
      </c>
      <c r="AJ2" s="44">
        <v>6.2513636363636369</v>
      </c>
      <c r="AK2" s="46">
        <v>0.91666666666666663</v>
      </c>
      <c r="AL2" s="78">
        <v>9.6964999999999986</v>
      </c>
      <c r="AM2" s="123">
        <v>1</v>
      </c>
      <c r="AN2" s="78">
        <v>6.7932499999999996</v>
      </c>
      <c r="AO2" s="118">
        <v>1</v>
      </c>
      <c r="AP2" s="143" t="s">
        <v>1079</v>
      </c>
      <c r="AQ2" s="44">
        <f>AN2-AL2</f>
        <v>-2.903249999999999</v>
      </c>
      <c r="AR2" s="43" t="str">
        <f>IF(AN2&gt;AL2,"Higher","Lower")</f>
        <v>Lower</v>
      </c>
      <c r="AS2" s="43">
        <v>5.7</v>
      </c>
      <c r="AT2" s="151">
        <v>1</v>
      </c>
      <c r="AU2" s="43" t="s">
        <v>36</v>
      </c>
      <c r="AV2" s="44">
        <f>SUM(AS2-AN2)</f>
        <v>-1.0932499999999994</v>
      </c>
      <c r="AW2" s="43" t="str">
        <f>IF(AS2&gt;AN2,"Higher","Lower")</f>
        <v>Lower</v>
      </c>
    </row>
    <row r="3" spans="1:49">
      <c r="A3" s="40" t="s">
        <v>70</v>
      </c>
      <c r="B3" s="40" t="s">
        <v>1080</v>
      </c>
      <c r="C3" s="41" t="s">
        <v>1081</v>
      </c>
      <c r="D3" s="41" t="s">
        <v>1082</v>
      </c>
      <c r="E3" s="41" t="s">
        <v>1083</v>
      </c>
      <c r="F3" s="41" t="s">
        <v>1076</v>
      </c>
      <c r="G3" s="41" t="s">
        <v>1079</v>
      </c>
      <c r="H3" s="42">
        <v>363712</v>
      </c>
      <c r="I3" s="42">
        <v>412396</v>
      </c>
      <c r="J3" s="43">
        <v>53.606856999999998</v>
      </c>
      <c r="K3" s="43">
        <v>-2.5499016000000001</v>
      </c>
      <c r="L3" s="42" t="s">
        <v>33</v>
      </c>
      <c r="M3" s="41" t="s">
        <v>1078</v>
      </c>
      <c r="N3" s="41">
        <v>40</v>
      </c>
      <c r="O3" s="41">
        <v>138</v>
      </c>
      <c r="P3" s="41" t="s">
        <v>1078</v>
      </c>
      <c r="Q3" s="41">
        <v>1</v>
      </c>
      <c r="R3" s="51" t="s">
        <v>36</v>
      </c>
      <c r="S3" s="51" t="s">
        <v>1079</v>
      </c>
      <c r="T3" s="51" t="s">
        <v>36</v>
      </c>
      <c r="U3" s="51" t="s">
        <v>1079</v>
      </c>
      <c r="V3" s="51" t="s">
        <v>36</v>
      </c>
      <c r="W3" s="51" t="s">
        <v>1079</v>
      </c>
      <c r="X3" s="53" t="s">
        <v>36</v>
      </c>
      <c r="Y3" s="53" t="s">
        <v>1079</v>
      </c>
      <c r="Z3" s="82" t="s">
        <v>36</v>
      </c>
      <c r="AA3" s="83" t="s">
        <v>1079</v>
      </c>
      <c r="AB3" s="44">
        <v>20.02</v>
      </c>
      <c r="AC3" s="45">
        <v>0.91666666666666663</v>
      </c>
      <c r="AD3" s="44">
        <v>14.449600000000002</v>
      </c>
      <c r="AE3" s="45">
        <v>0.83333333333333337</v>
      </c>
      <c r="AF3" s="44">
        <v>13.644499999999999</v>
      </c>
      <c r="AG3" s="45">
        <v>1</v>
      </c>
      <c r="AH3" s="44">
        <v>12.345749999999999</v>
      </c>
      <c r="AI3" s="44">
        <v>100</v>
      </c>
      <c r="AJ3" s="44">
        <v>9</v>
      </c>
      <c r="AK3" s="46">
        <v>0.66666666666666663</v>
      </c>
      <c r="AL3" s="78">
        <v>10.939200000000001</v>
      </c>
      <c r="AM3" s="123">
        <v>0.82692307692307698</v>
      </c>
      <c r="AN3" s="78">
        <v>10.679249999999998</v>
      </c>
      <c r="AO3" s="118">
        <v>1</v>
      </c>
      <c r="AP3" s="125" t="s">
        <v>1084</v>
      </c>
      <c r="AQ3" s="44">
        <f>AN3-AL3</f>
        <v>-0.25995000000000346</v>
      </c>
      <c r="AR3" s="43" t="str">
        <f>IF(AN3&gt;AL3,"Higher","Lower")</f>
        <v>Lower</v>
      </c>
      <c r="AS3" s="43">
        <v>8.9</v>
      </c>
      <c r="AT3" s="151">
        <v>0.84599999999999997</v>
      </c>
      <c r="AU3" s="43" t="s">
        <v>36</v>
      </c>
      <c r="AV3" s="44">
        <f>SUM(AS3-AN3)</f>
        <v>-1.7792499999999976</v>
      </c>
      <c r="AW3" s="43" t="str">
        <f>IF(AS3&gt;AN3,"Higher","Lower")</f>
        <v>Lower</v>
      </c>
    </row>
    <row r="4" spans="1:49">
      <c r="A4" s="40" t="s">
        <v>27</v>
      </c>
      <c r="B4" s="40" t="s">
        <v>1085</v>
      </c>
      <c r="C4" s="41" t="s">
        <v>1086</v>
      </c>
      <c r="D4" s="41" t="s">
        <v>1087</v>
      </c>
      <c r="E4" s="41" t="s">
        <v>1083</v>
      </c>
      <c r="F4" s="41" t="s">
        <v>1076</v>
      </c>
      <c r="G4" s="41" t="s">
        <v>1079</v>
      </c>
      <c r="H4" s="42">
        <v>392742.788</v>
      </c>
      <c r="I4" s="42">
        <v>385680.86499999999</v>
      </c>
      <c r="J4" s="43">
        <v>53.367944000000001</v>
      </c>
      <c r="K4" s="43">
        <v>-2.1105250999999998</v>
      </c>
      <c r="L4" s="42" t="s">
        <v>33</v>
      </c>
      <c r="M4" s="41" t="s">
        <v>1078</v>
      </c>
      <c r="N4" s="41">
        <v>0</v>
      </c>
      <c r="O4" s="41">
        <v>25</v>
      </c>
      <c r="P4" s="41" t="s">
        <v>1078</v>
      </c>
      <c r="Q4" s="41">
        <v>1.5</v>
      </c>
      <c r="R4" s="51">
        <v>15.1</v>
      </c>
      <c r="S4" s="51" t="s">
        <v>1079</v>
      </c>
      <c r="T4" s="51">
        <v>16</v>
      </c>
      <c r="U4" s="51" t="s">
        <v>1079</v>
      </c>
      <c r="V4" s="51">
        <v>13.9</v>
      </c>
      <c r="W4" s="51" t="s">
        <v>1079</v>
      </c>
      <c r="X4" s="82">
        <v>13.1</v>
      </c>
      <c r="Y4" s="53" t="s">
        <v>1079</v>
      </c>
      <c r="Z4" s="82">
        <v>12.578999999999999</v>
      </c>
      <c r="AA4" s="83" t="s">
        <v>1084</v>
      </c>
      <c r="AB4" s="44">
        <v>14.226333333333333</v>
      </c>
      <c r="AC4" s="45">
        <v>1</v>
      </c>
      <c r="AD4" s="44">
        <v>14.065333333333335</v>
      </c>
      <c r="AE4" s="45">
        <v>1</v>
      </c>
      <c r="AF4" s="44">
        <v>12.702</v>
      </c>
      <c r="AG4" s="45">
        <v>1</v>
      </c>
      <c r="AH4" s="44">
        <v>13.624500000000001</v>
      </c>
      <c r="AI4" s="45">
        <v>1</v>
      </c>
      <c r="AJ4" s="44">
        <v>9.69</v>
      </c>
      <c r="AK4" s="46">
        <v>1</v>
      </c>
      <c r="AL4" s="78">
        <v>10.893333333333333</v>
      </c>
      <c r="AM4" s="123">
        <v>1</v>
      </c>
      <c r="AN4" s="78">
        <v>10.51975</v>
      </c>
      <c r="AO4" s="118">
        <v>1</v>
      </c>
      <c r="AP4" s="143" t="s">
        <v>1079</v>
      </c>
      <c r="AQ4" s="44">
        <f>AN4-AL4</f>
        <v>-0.37358333333333249</v>
      </c>
      <c r="AR4" s="43" t="str">
        <f>IF(AN4&gt;AL4,"Higher","Lower")</f>
        <v>Lower</v>
      </c>
      <c r="AS4" s="43">
        <v>9.3000000000000007</v>
      </c>
      <c r="AT4" s="151">
        <v>1</v>
      </c>
      <c r="AU4" s="43" t="s">
        <v>36</v>
      </c>
      <c r="AV4" s="44">
        <f>SUM(AS4-AN4)</f>
        <v>-1.2197499999999994</v>
      </c>
      <c r="AW4" s="43" t="str">
        <f>IF(AS4&gt;AN4,"Higher","Lower")</f>
        <v>Lower</v>
      </c>
    </row>
    <row r="5" spans="1:49">
      <c r="A5" s="55" t="s">
        <v>37</v>
      </c>
      <c r="B5" s="55" t="s">
        <v>1088</v>
      </c>
      <c r="C5" s="68" t="s">
        <v>1089</v>
      </c>
      <c r="D5" s="55" t="s">
        <v>1090</v>
      </c>
      <c r="E5" s="55" t="s">
        <v>1083</v>
      </c>
      <c r="F5" s="55" t="s">
        <v>1076</v>
      </c>
      <c r="G5" s="55" t="s">
        <v>1079</v>
      </c>
      <c r="H5" s="56">
        <v>400507</v>
      </c>
      <c r="I5" s="56">
        <v>396518</v>
      </c>
      <c r="J5" s="57">
        <v>53.465403999999999</v>
      </c>
      <c r="K5" s="57">
        <v>-1.9938307</v>
      </c>
      <c r="L5" s="56" t="s">
        <v>33</v>
      </c>
      <c r="M5" s="4" t="s">
        <v>1078</v>
      </c>
      <c r="N5" s="7">
        <v>6</v>
      </c>
      <c r="O5" s="7">
        <v>2</v>
      </c>
      <c r="P5" s="4" t="s">
        <v>1078</v>
      </c>
      <c r="Q5" s="4">
        <v>3</v>
      </c>
      <c r="R5" s="13">
        <v>17</v>
      </c>
      <c r="S5" s="13" t="s">
        <v>1079</v>
      </c>
      <c r="T5" s="13">
        <v>17.600000000000001</v>
      </c>
      <c r="U5" s="13" t="s">
        <v>1079</v>
      </c>
      <c r="V5" s="13">
        <v>16.100000000000001</v>
      </c>
      <c r="W5" s="13" t="s">
        <v>1079</v>
      </c>
      <c r="X5" s="27">
        <v>15.3</v>
      </c>
      <c r="Y5" s="7" t="s">
        <v>1079</v>
      </c>
      <c r="Z5" s="7">
        <v>14.1</v>
      </c>
      <c r="AA5" s="36">
        <v>1</v>
      </c>
      <c r="AB5" s="2">
        <v>15.99325</v>
      </c>
      <c r="AC5" s="33">
        <v>1</v>
      </c>
      <c r="AD5" s="2">
        <v>14.820666666666666</v>
      </c>
      <c r="AE5" s="33">
        <v>1</v>
      </c>
      <c r="AF5" s="62">
        <v>13.91209090909091</v>
      </c>
      <c r="AG5" s="63">
        <v>0.91666666666666663</v>
      </c>
      <c r="AH5" s="62">
        <v>13.375090909090909</v>
      </c>
      <c r="AI5" s="63">
        <v>0.91666666666666663</v>
      </c>
      <c r="AJ5" s="62">
        <v>9.9520833333333343</v>
      </c>
      <c r="AK5" s="64">
        <v>1</v>
      </c>
      <c r="AL5" s="80">
        <v>9.7961818181818163</v>
      </c>
      <c r="AM5" s="122">
        <v>0.92307692307692302</v>
      </c>
      <c r="AN5" s="80">
        <v>9.8164999999999978</v>
      </c>
      <c r="AO5" s="120">
        <v>1</v>
      </c>
      <c r="AP5" s="126" t="s">
        <v>1079</v>
      </c>
      <c r="AQ5" s="2">
        <f>AN5-AL5</f>
        <v>2.0318181818181458E-2</v>
      </c>
      <c r="AR5" s="1" t="str">
        <f>IF(AN5&gt;AL5,"Higher","Lower")</f>
        <v>Higher</v>
      </c>
      <c r="AS5" s="1">
        <v>9.6</v>
      </c>
      <c r="AT5" s="145">
        <v>0.90400000000000003</v>
      </c>
      <c r="AU5" s="1" t="s">
        <v>36</v>
      </c>
      <c r="AV5" s="2">
        <f>SUM(AS5-AN5)</f>
        <v>-0.21649999999999814</v>
      </c>
      <c r="AW5" s="1" t="str">
        <f>IF(AS5&gt;AN5,"Higher","Lower")</f>
        <v>Lower</v>
      </c>
    </row>
    <row r="6" spans="1:49">
      <c r="A6" s="48" t="s">
        <v>27</v>
      </c>
      <c r="B6" s="40" t="s">
        <v>1091</v>
      </c>
      <c r="C6" s="49" t="s">
        <v>1092</v>
      </c>
      <c r="D6" s="49" t="s">
        <v>1093</v>
      </c>
      <c r="E6" s="49" t="s">
        <v>1083</v>
      </c>
      <c r="F6" s="41" t="s">
        <v>1076</v>
      </c>
      <c r="G6" s="41" t="s">
        <v>1079</v>
      </c>
      <c r="H6" s="52">
        <v>389396</v>
      </c>
      <c r="I6" s="52">
        <v>387357</v>
      </c>
      <c r="J6" s="43">
        <v>53.382950999999998</v>
      </c>
      <c r="K6" s="43">
        <v>-2.1608820999999998</v>
      </c>
      <c r="L6" s="42" t="s">
        <v>33</v>
      </c>
      <c r="M6" s="41" t="s">
        <v>1078</v>
      </c>
      <c r="N6" s="49">
        <v>0</v>
      </c>
      <c r="O6" s="49">
        <v>10</v>
      </c>
      <c r="P6" s="41" t="s">
        <v>1078</v>
      </c>
      <c r="Q6" s="41">
        <v>1.5</v>
      </c>
      <c r="R6" s="51">
        <v>21.2</v>
      </c>
      <c r="S6" s="51" t="s">
        <v>1079</v>
      </c>
      <c r="T6" s="51">
        <v>19.5</v>
      </c>
      <c r="U6" s="51" t="s">
        <v>1079</v>
      </c>
      <c r="V6" s="51">
        <v>16.7</v>
      </c>
      <c r="W6" s="51" t="s">
        <v>1079</v>
      </c>
      <c r="X6" s="82">
        <v>16.5</v>
      </c>
      <c r="Y6" s="53" t="s">
        <v>1079</v>
      </c>
      <c r="Z6" s="82">
        <v>14.972999999999999</v>
      </c>
      <c r="AA6" s="83">
        <v>0.91666666666666663</v>
      </c>
      <c r="AB6" s="44">
        <v>19.003833333333336</v>
      </c>
      <c r="AC6" s="45">
        <v>1</v>
      </c>
      <c r="AD6" s="44">
        <v>16.558666666666667</v>
      </c>
      <c r="AE6" s="45">
        <v>1</v>
      </c>
      <c r="AF6" s="44">
        <v>15.311999999999998</v>
      </c>
      <c r="AG6" s="45">
        <v>0.91666666666666663</v>
      </c>
      <c r="AH6" s="44">
        <v>15.267499999999998</v>
      </c>
      <c r="AI6" s="45">
        <v>1</v>
      </c>
      <c r="AJ6" s="44">
        <v>10.986249999999998</v>
      </c>
      <c r="AK6" s="46">
        <v>1</v>
      </c>
      <c r="AL6" s="78">
        <v>12.118833333333333</v>
      </c>
      <c r="AM6" s="123">
        <v>1</v>
      </c>
      <c r="AN6" s="78">
        <v>11.455</v>
      </c>
      <c r="AO6" s="118">
        <v>1</v>
      </c>
      <c r="AP6" s="143" t="s">
        <v>1079</v>
      </c>
      <c r="AQ6" s="44">
        <f>AN6-AL6</f>
        <v>-0.66383333333333283</v>
      </c>
      <c r="AR6" s="43" t="str">
        <f>IF(AN6&gt;AL6,"Higher","Lower")</f>
        <v>Lower</v>
      </c>
      <c r="AS6" s="43">
        <v>10.8</v>
      </c>
      <c r="AT6" s="151">
        <v>1</v>
      </c>
      <c r="AU6" s="43" t="s">
        <v>36</v>
      </c>
      <c r="AV6" s="44">
        <f>SUM(AS6-AN6)</f>
        <v>-0.65499999999999936</v>
      </c>
      <c r="AW6" s="43" t="str">
        <f>IF(AS6&gt;AN6,"Higher","Lower")</f>
        <v>Lower</v>
      </c>
    </row>
    <row r="7" spans="1:49">
      <c r="A7" s="17" t="s">
        <v>67</v>
      </c>
      <c r="B7" s="17" t="s">
        <v>1094</v>
      </c>
      <c r="C7" s="55" t="s">
        <v>1095</v>
      </c>
      <c r="D7" s="55" t="s">
        <v>1096</v>
      </c>
      <c r="E7" s="55" t="s">
        <v>1075</v>
      </c>
      <c r="F7" s="55" t="s">
        <v>1076</v>
      </c>
      <c r="G7" s="55" t="s">
        <v>1097</v>
      </c>
      <c r="H7" s="56">
        <v>368759</v>
      </c>
      <c r="I7" s="56">
        <v>396027</v>
      </c>
      <c r="J7" s="57">
        <v>53.460056999999999</v>
      </c>
      <c r="K7" s="57">
        <v>-2.4719885000000001</v>
      </c>
      <c r="L7" s="56" t="s">
        <v>33</v>
      </c>
      <c r="M7" s="4" t="s">
        <v>1078</v>
      </c>
      <c r="N7" s="4">
        <v>130</v>
      </c>
      <c r="O7" s="4" t="s">
        <v>1098</v>
      </c>
      <c r="P7" s="4" t="s">
        <v>34</v>
      </c>
      <c r="Q7" s="4">
        <v>3</v>
      </c>
      <c r="R7" s="19" t="s">
        <v>36</v>
      </c>
      <c r="S7" s="19" t="s">
        <v>1079</v>
      </c>
      <c r="T7" s="19" t="s">
        <v>36</v>
      </c>
      <c r="U7" s="19" t="s">
        <v>1079</v>
      </c>
      <c r="V7" s="26" t="s">
        <v>36</v>
      </c>
      <c r="W7" s="26" t="s">
        <v>1079</v>
      </c>
      <c r="X7" s="20" t="s">
        <v>36</v>
      </c>
      <c r="Y7" s="20" t="s">
        <v>1079</v>
      </c>
      <c r="Z7" s="21" t="s">
        <v>36</v>
      </c>
      <c r="AA7" s="35" t="s">
        <v>1084</v>
      </c>
      <c r="AB7" s="2" t="s">
        <v>36</v>
      </c>
      <c r="AC7" s="33" t="s">
        <v>1084</v>
      </c>
      <c r="AD7" s="2">
        <v>13.199999999999998</v>
      </c>
      <c r="AE7" s="33">
        <v>0.66666666666666663</v>
      </c>
      <c r="AF7" s="62">
        <v>13.595727272727272</v>
      </c>
      <c r="AG7" s="63">
        <v>0.91666666666666663</v>
      </c>
      <c r="AH7" s="62">
        <v>14.833500000000003</v>
      </c>
      <c r="AI7" s="63">
        <v>1</v>
      </c>
      <c r="AJ7" s="62">
        <v>10.972083333333336</v>
      </c>
      <c r="AK7" s="64">
        <v>1</v>
      </c>
      <c r="AL7" s="79">
        <v>11.507277777777777</v>
      </c>
      <c r="AM7" s="121">
        <v>1</v>
      </c>
      <c r="AN7" s="79">
        <v>11.92625</v>
      </c>
      <c r="AO7" s="119">
        <v>1</v>
      </c>
      <c r="AP7" s="127" t="s">
        <v>1079</v>
      </c>
      <c r="AQ7" s="2">
        <f>AN7-AL7</f>
        <v>0.41897222222222297</v>
      </c>
      <c r="AR7" s="1" t="str">
        <f>IF(AN7&gt;AL7,"Higher","Lower")</f>
        <v>Higher</v>
      </c>
      <c r="AS7" s="1">
        <v>10.8</v>
      </c>
      <c r="AT7" s="145">
        <v>1</v>
      </c>
      <c r="AU7" s="1" t="s">
        <v>36</v>
      </c>
      <c r="AV7" s="2">
        <f>SUM(AS7-AN7)</f>
        <v>-1.1262499999999989</v>
      </c>
      <c r="AW7" s="1" t="str">
        <f>IF(AS7&gt;AN7,"Higher","Lower")</f>
        <v>Lower</v>
      </c>
    </row>
    <row r="8" spans="1:49">
      <c r="A8" s="17" t="s">
        <v>67</v>
      </c>
      <c r="B8" s="17" t="s">
        <v>1099</v>
      </c>
      <c r="C8" s="55" t="s">
        <v>1100</v>
      </c>
      <c r="D8" s="55" t="s">
        <v>1096</v>
      </c>
      <c r="E8" s="55" t="s">
        <v>1075</v>
      </c>
      <c r="F8" s="55" t="s">
        <v>1076</v>
      </c>
      <c r="G8" s="55" t="s">
        <v>1097</v>
      </c>
      <c r="H8" s="56">
        <v>368759</v>
      </c>
      <c r="I8" s="56">
        <v>396027</v>
      </c>
      <c r="J8" s="57">
        <v>53.460056999999999</v>
      </c>
      <c r="K8" s="57">
        <v>-2.4719885000000001</v>
      </c>
      <c r="L8" s="56" t="s">
        <v>33</v>
      </c>
      <c r="M8" s="4" t="s">
        <v>1078</v>
      </c>
      <c r="N8" s="4">
        <v>130</v>
      </c>
      <c r="O8" s="4" t="s">
        <v>1098</v>
      </c>
      <c r="P8" s="4" t="s">
        <v>34</v>
      </c>
      <c r="Q8" s="4">
        <v>3</v>
      </c>
      <c r="R8" s="19" t="s">
        <v>36</v>
      </c>
      <c r="S8" s="19" t="s">
        <v>1079</v>
      </c>
      <c r="T8" s="19" t="s">
        <v>36</v>
      </c>
      <c r="U8" s="19" t="s">
        <v>1079</v>
      </c>
      <c r="V8" s="19" t="s">
        <v>36</v>
      </c>
      <c r="W8" s="19" t="s">
        <v>1079</v>
      </c>
      <c r="X8" s="20" t="s">
        <v>36</v>
      </c>
      <c r="Y8" s="20" t="s">
        <v>1079</v>
      </c>
      <c r="Z8" s="21" t="s">
        <v>36</v>
      </c>
      <c r="AA8" s="35" t="s">
        <v>1084</v>
      </c>
      <c r="AB8" s="2" t="s">
        <v>36</v>
      </c>
      <c r="AC8" s="33" t="s">
        <v>1084</v>
      </c>
      <c r="AD8" s="2">
        <v>15.517333333333333</v>
      </c>
      <c r="AE8" s="33">
        <v>0.75</v>
      </c>
      <c r="AF8" s="62">
        <v>13.175666666666665</v>
      </c>
      <c r="AG8" s="63">
        <v>0.75</v>
      </c>
      <c r="AH8" s="62">
        <v>15.12025</v>
      </c>
      <c r="AI8" s="63">
        <v>1</v>
      </c>
      <c r="AJ8" s="62">
        <v>11.0075</v>
      </c>
      <c r="AK8" s="64">
        <v>1</v>
      </c>
      <c r="AL8" s="79">
        <v>11.507277777777777</v>
      </c>
      <c r="AM8" s="121">
        <v>1</v>
      </c>
      <c r="AN8" s="79">
        <v>11.92625</v>
      </c>
      <c r="AO8" s="119">
        <v>1</v>
      </c>
      <c r="AP8" s="127" t="s">
        <v>1079</v>
      </c>
      <c r="AQ8" s="2" t="s">
        <v>1079</v>
      </c>
      <c r="AR8" s="1" t="s">
        <v>1079</v>
      </c>
      <c r="AS8" s="1">
        <v>10.8</v>
      </c>
      <c r="AT8" s="145">
        <v>1</v>
      </c>
      <c r="AU8" s="1" t="s">
        <v>36</v>
      </c>
      <c r="AV8" s="2">
        <f>SUM(AS8-AN8)</f>
        <v>-1.1262499999999989</v>
      </c>
      <c r="AW8" s="1" t="str">
        <f>IF(AS8&gt;AN8,"Higher","Lower")</f>
        <v>Lower</v>
      </c>
    </row>
    <row r="9" spans="1:49">
      <c r="A9" s="17" t="s">
        <v>67</v>
      </c>
      <c r="B9" s="17" t="s">
        <v>1101</v>
      </c>
      <c r="C9" s="55" t="s">
        <v>1102</v>
      </c>
      <c r="D9" s="55" t="s">
        <v>1096</v>
      </c>
      <c r="E9" s="55" t="s">
        <v>1075</v>
      </c>
      <c r="F9" s="55" t="s">
        <v>1076</v>
      </c>
      <c r="G9" s="55" t="s">
        <v>1097</v>
      </c>
      <c r="H9" s="56">
        <v>368759</v>
      </c>
      <c r="I9" s="56">
        <v>396027</v>
      </c>
      <c r="J9" s="57">
        <v>53.460056999999999</v>
      </c>
      <c r="K9" s="57">
        <v>-2.4719885000000001</v>
      </c>
      <c r="L9" s="56" t="s">
        <v>33</v>
      </c>
      <c r="M9" s="4" t="s">
        <v>1078</v>
      </c>
      <c r="N9" s="4">
        <v>130</v>
      </c>
      <c r="O9" s="4" t="s">
        <v>1098</v>
      </c>
      <c r="P9" s="4" t="s">
        <v>34</v>
      </c>
      <c r="Q9" s="4">
        <v>3</v>
      </c>
      <c r="R9" s="19" t="s">
        <v>36</v>
      </c>
      <c r="S9" s="19" t="s">
        <v>1079</v>
      </c>
      <c r="T9" s="19" t="s">
        <v>36</v>
      </c>
      <c r="U9" s="19" t="s">
        <v>1079</v>
      </c>
      <c r="V9" s="19" t="s">
        <v>36</v>
      </c>
      <c r="W9" s="19" t="s">
        <v>1079</v>
      </c>
      <c r="X9" s="20" t="s">
        <v>36</v>
      </c>
      <c r="Y9" s="20" t="s">
        <v>1079</v>
      </c>
      <c r="Z9" s="21" t="s">
        <v>36</v>
      </c>
      <c r="AA9" s="35" t="s">
        <v>1084</v>
      </c>
      <c r="AB9" s="2" t="s">
        <v>36</v>
      </c>
      <c r="AC9" s="33" t="s">
        <v>1084</v>
      </c>
      <c r="AD9" s="2">
        <v>13.079000000000001</v>
      </c>
      <c r="AE9" s="33">
        <v>0.66666666666666663</v>
      </c>
      <c r="AF9" s="62">
        <v>14.212636363636364</v>
      </c>
      <c r="AG9" s="63">
        <v>0.91666666666666663</v>
      </c>
      <c r="AH9" s="62">
        <v>14.178272727272731</v>
      </c>
      <c r="AI9" s="63">
        <v>0.91666666666666663</v>
      </c>
      <c r="AJ9" s="62">
        <v>11.198750000000002</v>
      </c>
      <c r="AK9" s="64">
        <v>1</v>
      </c>
      <c r="AL9" s="79">
        <v>11.507277777777777</v>
      </c>
      <c r="AM9" s="121">
        <v>1</v>
      </c>
      <c r="AN9" s="79">
        <v>11.92625</v>
      </c>
      <c r="AO9" s="119">
        <v>1</v>
      </c>
      <c r="AP9" s="127" t="s">
        <v>1079</v>
      </c>
      <c r="AQ9" s="2" t="s">
        <v>1079</v>
      </c>
      <c r="AR9" s="1" t="s">
        <v>1079</v>
      </c>
      <c r="AS9" s="1">
        <v>10.8</v>
      </c>
      <c r="AT9" s="145">
        <v>1</v>
      </c>
      <c r="AU9" s="1" t="s">
        <v>36</v>
      </c>
      <c r="AV9" s="2">
        <f>SUM(AS9-AN9)</f>
        <v>-1.1262499999999989</v>
      </c>
      <c r="AW9" s="1" t="str">
        <f>IF(AS9&gt;AN9,"Higher","Lower")</f>
        <v>Lower</v>
      </c>
    </row>
    <row r="10" spans="1:49">
      <c r="A10" s="40" t="s">
        <v>27</v>
      </c>
      <c r="B10" s="40" t="s">
        <v>1103</v>
      </c>
      <c r="C10" s="41" t="s">
        <v>1104</v>
      </c>
      <c r="D10" s="41" t="s">
        <v>1105</v>
      </c>
      <c r="E10" s="41" t="s">
        <v>1075</v>
      </c>
      <c r="F10" s="41" t="s">
        <v>1076</v>
      </c>
      <c r="G10" s="41" t="s">
        <v>1079</v>
      </c>
      <c r="H10" s="42">
        <v>396469.16700000002</v>
      </c>
      <c r="I10" s="42">
        <v>390800.34899999999</v>
      </c>
      <c r="J10" s="43">
        <v>53.413995</v>
      </c>
      <c r="K10" s="43">
        <v>-2.0545882999999998</v>
      </c>
      <c r="L10" s="42" t="s">
        <v>33</v>
      </c>
      <c r="M10" s="41" t="s">
        <v>1078</v>
      </c>
      <c r="N10" s="41">
        <v>15</v>
      </c>
      <c r="O10" s="41">
        <v>20</v>
      </c>
      <c r="P10" s="41" t="s">
        <v>1078</v>
      </c>
      <c r="Q10" s="41">
        <v>2.5</v>
      </c>
      <c r="R10" s="51">
        <v>15.3</v>
      </c>
      <c r="S10" s="51" t="s">
        <v>1079</v>
      </c>
      <c r="T10" s="51">
        <v>16</v>
      </c>
      <c r="U10" s="51" t="s">
        <v>1079</v>
      </c>
      <c r="V10" s="51">
        <v>15.7</v>
      </c>
      <c r="W10" s="51" t="s">
        <v>1079</v>
      </c>
      <c r="X10" s="82">
        <v>13.9</v>
      </c>
      <c r="Y10" s="53" t="s">
        <v>1079</v>
      </c>
      <c r="Z10" s="82">
        <v>12.642000000000001</v>
      </c>
      <c r="AA10" s="83">
        <v>0.91666666666666663</v>
      </c>
      <c r="AB10" s="44">
        <v>15.682333333333334</v>
      </c>
      <c r="AC10" s="45">
        <v>1</v>
      </c>
      <c r="AD10" s="44">
        <v>15.238666666666667</v>
      </c>
      <c r="AE10" s="45">
        <v>1</v>
      </c>
      <c r="AF10" s="44">
        <v>14.948181818181819</v>
      </c>
      <c r="AG10" s="45">
        <v>0.91666666666666663</v>
      </c>
      <c r="AH10" s="44">
        <v>13.417363636363635</v>
      </c>
      <c r="AI10" s="45">
        <v>0.91666666666666663</v>
      </c>
      <c r="AJ10" s="44">
        <v>9.5908333333333324</v>
      </c>
      <c r="AK10" s="46">
        <v>1</v>
      </c>
      <c r="AL10" s="78">
        <v>10.922000000000001</v>
      </c>
      <c r="AM10" s="123">
        <v>1</v>
      </c>
      <c r="AN10" s="78">
        <v>11.09975</v>
      </c>
      <c r="AO10" s="118">
        <v>1</v>
      </c>
      <c r="AP10" s="143" t="s">
        <v>1079</v>
      </c>
      <c r="AQ10" s="44">
        <f>AN10-AL10</f>
        <v>0.17774999999999963</v>
      </c>
      <c r="AR10" s="43" t="str">
        <f>IF(AN10&gt;AL10,"Higher","Lower")</f>
        <v>Higher</v>
      </c>
      <c r="AS10" s="43">
        <v>11.2</v>
      </c>
      <c r="AT10" s="151">
        <v>0.84599999999999997</v>
      </c>
      <c r="AU10" s="43">
        <v>12.7</v>
      </c>
      <c r="AV10" s="44">
        <f>SUM(AS10-AN10)</f>
        <v>0.10024999999999906</v>
      </c>
      <c r="AW10" s="43" t="str">
        <f>IF(AS10&gt;AN10,"Higher","Lower")</f>
        <v>Higher</v>
      </c>
    </row>
    <row r="11" spans="1:49">
      <c r="A11" s="40" t="s">
        <v>27</v>
      </c>
      <c r="B11" s="40" t="s">
        <v>1106</v>
      </c>
      <c r="C11" s="41" t="s">
        <v>1107</v>
      </c>
      <c r="D11" s="41" t="s">
        <v>1108</v>
      </c>
      <c r="E11" s="41" t="s">
        <v>1083</v>
      </c>
      <c r="F11" s="41" t="s">
        <v>1076</v>
      </c>
      <c r="G11" s="41" t="s">
        <v>1079</v>
      </c>
      <c r="H11" s="42">
        <v>392781.3</v>
      </c>
      <c r="I11" s="42">
        <v>387271.48599999998</v>
      </c>
      <c r="J11" s="43">
        <v>53.382235999999999</v>
      </c>
      <c r="K11" s="43">
        <v>-2.1099909999999999</v>
      </c>
      <c r="L11" s="42" t="s">
        <v>33</v>
      </c>
      <c r="M11" s="41" t="s">
        <v>1078</v>
      </c>
      <c r="N11" s="41">
        <v>0</v>
      </c>
      <c r="O11" s="41">
        <v>6</v>
      </c>
      <c r="P11" s="41" t="s">
        <v>1078</v>
      </c>
      <c r="Q11" s="41">
        <v>1.5</v>
      </c>
      <c r="R11" s="51">
        <v>18.399999999999999</v>
      </c>
      <c r="S11" s="51" t="s">
        <v>1079</v>
      </c>
      <c r="T11" s="51">
        <v>17.5</v>
      </c>
      <c r="U11" s="51" t="s">
        <v>1079</v>
      </c>
      <c r="V11" s="51">
        <v>16.399999999999999</v>
      </c>
      <c r="W11" s="51" t="s">
        <v>1079</v>
      </c>
      <c r="X11" s="82">
        <v>15.6</v>
      </c>
      <c r="Y11" s="53" t="s">
        <v>1079</v>
      </c>
      <c r="Z11" s="82">
        <v>15.182999999999998</v>
      </c>
      <c r="AA11" s="83">
        <v>1</v>
      </c>
      <c r="AB11" s="44">
        <v>17.620909090909095</v>
      </c>
      <c r="AC11" s="45">
        <v>0.91666666666666663</v>
      </c>
      <c r="AD11" s="44">
        <v>17.18933333333333</v>
      </c>
      <c r="AE11" s="45">
        <v>1</v>
      </c>
      <c r="AF11" s="44">
        <v>14.471</v>
      </c>
      <c r="AG11" s="45">
        <v>1</v>
      </c>
      <c r="AH11" s="44">
        <v>14.523500000000002</v>
      </c>
      <c r="AI11" s="45">
        <v>1</v>
      </c>
      <c r="AJ11" s="44">
        <v>10.80208333333333</v>
      </c>
      <c r="AK11" s="46">
        <v>1</v>
      </c>
      <c r="AL11" s="78">
        <v>11.602833333333333</v>
      </c>
      <c r="AM11" s="123">
        <v>1</v>
      </c>
      <c r="AN11" s="78">
        <v>11.30275</v>
      </c>
      <c r="AO11" s="118">
        <v>1</v>
      </c>
      <c r="AP11" s="143" t="s">
        <v>1079</v>
      </c>
      <c r="AQ11" s="44">
        <f>AN11-AL11</f>
        <v>-0.30008333333333326</v>
      </c>
      <c r="AR11" s="43" t="str">
        <f>IF(AN11&gt;AL11,"Higher","Lower")</f>
        <v>Lower</v>
      </c>
      <c r="AS11" s="43">
        <v>11.2</v>
      </c>
      <c r="AT11" s="151">
        <v>0.51900000000000002</v>
      </c>
      <c r="AU11" s="43" t="s">
        <v>36</v>
      </c>
      <c r="AV11" s="44">
        <f>SUM(AS11-AN11)</f>
        <v>-0.10275000000000034</v>
      </c>
      <c r="AW11" s="43" t="str">
        <f>IF(AS11&gt;AN11,"Higher","Lower")</f>
        <v>Lower</v>
      </c>
    </row>
    <row r="12" spans="1:49">
      <c r="A12" s="40" t="s">
        <v>42</v>
      </c>
      <c r="B12" s="40" t="s">
        <v>1109</v>
      </c>
      <c r="C12" s="41" t="s">
        <v>1110</v>
      </c>
      <c r="D12" s="41" t="s">
        <v>1111</v>
      </c>
      <c r="E12" s="41" t="s">
        <v>1083</v>
      </c>
      <c r="F12" s="41" t="s">
        <v>1076</v>
      </c>
      <c r="G12" s="41" t="s">
        <v>1097</v>
      </c>
      <c r="H12" s="42">
        <v>373755</v>
      </c>
      <c r="I12" s="42">
        <v>394477</v>
      </c>
      <c r="J12" s="43">
        <v>53.446399</v>
      </c>
      <c r="K12" s="43">
        <v>-2.3966159999999999</v>
      </c>
      <c r="L12" s="42" t="s">
        <v>33</v>
      </c>
      <c r="M12" s="41" t="s">
        <v>1078</v>
      </c>
      <c r="N12" s="41">
        <v>10</v>
      </c>
      <c r="O12" s="41">
        <v>160</v>
      </c>
      <c r="P12" s="41" t="s">
        <v>34</v>
      </c>
      <c r="Q12" s="41">
        <v>2</v>
      </c>
      <c r="R12" s="51" t="s">
        <v>36</v>
      </c>
      <c r="S12" s="51" t="s">
        <v>1079</v>
      </c>
      <c r="T12" s="51" t="s">
        <v>36</v>
      </c>
      <c r="U12" s="51" t="s">
        <v>1079</v>
      </c>
      <c r="V12" s="51" t="s">
        <v>36</v>
      </c>
      <c r="W12" s="51" t="s">
        <v>1079</v>
      </c>
      <c r="X12" s="53" t="s">
        <v>36</v>
      </c>
      <c r="Y12" s="53" t="s">
        <v>1079</v>
      </c>
      <c r="Z12" s="53">
        <v>15.9</v>
      </c>
      <c r="AA12" s="83">
        <v>0.83333333333333337</v>
      </c>
      <c r="AB12" s="44">
        <v>17.037222222222226</v>
      </c>
      <c r="AC12" s="45">
        <v>0.83333333333333337</v>
      </c>
      <c r="AD12" s="44">
        <v>14.659333333333334</v>
      </c>
      <c r="AE12" s="45">
        <v>1</v>
      </c>
      <c r="AF12" s="44">
        <v>16.039636363636365</v>
      </c>
      <c r="AG12" s="45">
        <v>0.91666666666666663</v>
      </c>
      <c r="AH12" s="44">
        <v>15.2</v>
      </c>
      <c r="AI12" s="45">
        <v>0.58333333333333337</v>
      </c>
      <c r="AJ12" s="44">
        <v>10.338125000000002</v>
      </c>
      <c r="AK12" s="46">
        <v>0.66666666666666663</v>
      </c>
      <c r="AL12" s="78">
        <v>11.452321722324815</v>
      </c>
      <c r="AM12" s="123">
        <v>0.55769230769230771</v>
      </c>
      <c r="AN12" s="78">
        <v>11.3</v>
      </c>
      <c r="AO12" s="118">
        <v>0.76900000000000002</v>
      </c>
      <c r="AP12" s="133" t="s">
        <v>1079</v>
      </c>
      <c r="AQ12" s="44">
        <f>AN12-AL12</f>
        <v>-0.15232172232481389</v>
      </c>
      <c r="AR12" s="43" t="str">
        <f>IF(AN12&gt;AL12,"Higher","Lower")</f>
        <v>Lower</v>
      </c>
      <c r="AS12" s="43">
        <v>11.3</v>
      </c>
      <c r="AT12" s="151">
        <v>0.84599999999999997</v>
      </c>
      <c r="AU12" s="43" t="s">
        <v>36</v>
      </c>
      <c r="AV12" s="44">
        <f>SUM(AS12-AN12)</f>
        <v>0</v>
      </c>
      <c r="AW12" s="43" t="str">
        <f>IF(AS12&gt;AN12,"Higher","Lower")</f>
        <v>Lower</v>
      </c>
    </row>
    <row r="13" spans="1:49">
      <c r="A13" s="40" t="s">
        <v>42</v>
      </c>
      <c r="B13" s="40" t="s">
        <v>1112</v>
      </c>
      <c r="C13" s="41" t="s">
        <v>1113</v>
      </c>
      <c r="D13" s="41" t="s">
        <v>1111</v>
      </c>
      <c r="E13" s="41" t="s">
        <v>1083</v>
      </c>
      <c r="F13" s="41" t="s">
        <v>1076</v>
      </c>
      <c r="G13" s="41" t="s">
        <v>1097</v>
      </c>
      <c r="H13" s="42">
        <v>373755</v>
      </c>
      <c r="I13" s="42">
        <v>394477</v>
      </c>
      <c r="J13" s="43">
        <v>53.446399</v>
      </c>
      <c r="K13" s="43">
        <v>-2.3966159999999999</v>
      </c>
      <c r="L13" s="42" t="s">
        <v>33</v>
      </c>
      <c r="M13" s="41" t="s">
        <v>1078</v>
      </c>
      <c r="N13" s="41">
        <v>10</v>
      </c>
      <c r="O13" s="41">
        <v>160</v>
      </c>
      <c r="P13" s="41" t="s">
        <v>34</v>
      </c>
      <c r="Q13" s="41">
        <v>2</v>
      </c>
      <c r="R13" s="51" t="s">
        <v>36</v>
      </c>
      <c r="S13" s="51" t="s">
        <v>1079</v>
      </c>
      <c r="T13" s="51" t="s">
        <v>36</v>
      </c>
      <c r="U13" s="51" t="s">
        <v>1079</v>
      </c>
      <c r="V13" s="51" t="s">
        <v>36</v>
      </c>
      <c r="W13" s="51" t="s">
        <v>1079</v>
      </c>
      <c r="X13" s="53" t="s">
        <v>36</v>
      </c>
      <c r="Y13" s="53" t="s">
        <v>1079</v>
      </c>
      <c r="Z13" s="53">
        <v>15.9</v>
      </c>
      <c r="AA13" s="83">
        <v>0.75</v>
      </c>
      <c r="AB13" s="44">
        <v>17.502333333333336</v>
      </c>
      <c r="AC13" s="45">
        <v>0.83333333333333337</v>
      </c>
      <c r="AD13" s="44">
        <v>15.070000000000004</v>
      </c>
      <c r="AE13" s="45">
        <v>1</v>
      </c>
      <c r="AF13" s="44">
        <v>15.326500000000001</v>
      </c>
      <c r="AG13" s="45">
        <v>1</v>
      </c>
      <c r="AH13" s="44">
        <v>14.7</v>
      </c>
      <c r="AI13" s="45">
        <v>0.5</v>
      </c>
      <c r="AJ13" s="44">
        <v>11.049999999999999</v>
      </c>
      <c r="AK13" s="46">
        <v>0.66666666666666663</v>
      </c>
      <c r="AL13" s="78">
        <v>11.452321722324815</v>
      </c>
      <c r="AM13" s="123">
        <v>0.55769230769230771</v>
      </c>
      <c r="AN13" s="78">
        <v>11.3</v>
      </c>
      <c r="AO13" s="118">
        <v>0.76900000000000002</v>
      </c>
      <c r="AP13" s="133" t="s">
        <v>1079</v>
      </c>
      <c r="AQ13" s="44" t="s">
        <v>1079</v>
      </c>
      <c r="AR13" s="43" t="s">
        <v>1079</v>
      </c>
      <c r="AS13" s="43">
        <v>11.3</v>
      </c>
      <c r="AT13" s="151">
        <v>0.84599999999999997</v>
      </c>
      <c r="AU13" s="43" t="s">
        <v>36</v>
      </c>
      <c r="AV13" s="44">
        <f>SUM(AS13-AN13)</f>
        <v>0</v>
      </c>
      <c r="AW13" s="43" t="str">
        <f>IF(AS13&gt;AN13,"Higher","Lower")</f>
        <v>Lower</v>
      </c>
    </row>
    <row r="14" spans="1:49">
      <c r="A14" s="40" t="s">
        <v>42</v>
      </c>
      <c r="B14" s="40" t="s">
        <v>1114</v>
      </c>
      <c r="C14" s="41" t="s">
        <v>1115</v>
      </c>
      <c r="D14" s="41" t="s">
        <v>1111</v>
      </c>
      <c r="E14" s="41" t="s">
        <v>1083</v>
      </c>
      <c r="F14" s="41" t="s">
        <v>1076</v>
      </c>
      <c r="G14" s="41" t="s">
        <v>1097</v>
      </c>
      <c r="H14" s="42">
        <v>373755</v>
      </c>
      <c r="I14" s="42">
        <v>394477</v>
      </c>
      <c r="J14" s="43">
        <v>53.446399</v>
      </c>
      <c r="K14" s="43">
        <v>-2.3966159999999999</v>
      </c>
      <c r="L14" s="42" t="s">
        <v>33</v>
      </c>
      <c r="M14" s="41" t="s">
        <v>1078</v>
      </c>
      <c r="N14" s="41">
        <v>10</v>
      </c>
      <c r="O14" s="41">
        <v>160</v>
      </c>
      <c r="P14" s="41" t="s">
        <v>34</v>
      </c>
      <c r="Q14" s="41">
        <v>2</v>
      </c>
      <c r="R14" s="51" t="s">
        <v>36</v>
      </c>
      <c r="S14" s="51" t="s">
        <v>1079</v>
      </c>
      <c r="T14" s="51" t="s">
        <v>36</v>
      </c>
      <c r="U14" s="51" t="s">
        <v>1079</v>
      </c>
      <c r="V14" s="51" t="s">
        <v>36</v>
      </c>
      <c r="W14" s="51" t="s">
        <v>1079</v>
      </c>
      <c r="X14" s="53" t="s">
        <v>36</v>
      </c>
      <c r="Y14" s="53" t="s">
        <v>1079</v>
      </c>
      <c r="Z14" s="82" t="s">
        <v>36</v>
      </c>
      <c r="AA14" s="83" t="s">
        <v>1084</v>
      </c>
      <c r="AB14" s="44" t="s">
        <v>1084</v>
      </c>
      <c r="AC14" s="45" t="s">
        <v>1084</v>
      </c>
      <c r="AD14" s="44">
        <v>14.630000000000003</v>
      </c>
      <c r="AE14" s="45">
        <v>1</v>
      </c>
      <c r="AF14" s="44">
        <v>15.533454545454546</v>
      </c>
      <c r="AG14" s="45">
        <v>0.91666666666666663</v>
      </c>
      <c r="AH14" s="44">
        <v>13</v>
      </c>
      <c r="AI14" s="45">
        <v>0.58333333333333337</v>
      </c>
      <c r="AJ14" s="44">
        <v>12.891666666666666</v>
      </c>
      <c r="AK14" s="46">
        <v>0.75</v>
      </c>
      <c r="AL14" s="78">
        <v>11.452321722324815</v>
      </c>
      <c r="AM14" s="123">
        <v>0.55769230769230771</v>
      </c>
      <c r="AN14" s="78">
        <v>11.3</v>
      </c>
      <c r="AO14" s="118">
        <v>0.76900000000000002</v>
      </c>
      <c r="AP14" s="133" t="s">
        <v>1079</v>
      </c>
      <c r="AQ14" s="44" t="s">
        <v>1079</v>
      </c>
      <c r="AR14" s="43" t="s">
        <v>1079</v>
      </c>
      <c r="AS14" s="43">
        <v>11.3</v>
      </c>
      <c r="AT14" s="151">
        <v>0.84599999999999997</v>
      </c>
      <c r="AU14" s="43" t="s">
        <v>36</v>
      </c>
      <c r="AV14" s="44">
        <f>SUM(AS14-AN14)</f>
        <v>0</v>
      </c>
      <c r="AW14" s="43" t="str">
        <f>IF(AS14&gt;AN14,"Higher","Lower")</f>
        <v>Lower</v>
      </c>
    </row>
    <row r="15" spans="1:49">
      <c r="A15" s="55" t="s">
        <v>37</v>
      </c>
      <c r="B15" s="55" t="s">
        <v>1116</v>
      </c>
      <c r="C15" s="55" t="s">
        <v>1117</v>
      </c>
      <c r="D15" s="55" t="s">
        <v>1118</v>
      </c>
      <c r="E15" s="55" t="s">
        <v>1083</v>
      </c>
      <c r="F15" s="55" t="s">
        <v>1076</v>
      </c>
      <c r="G15" s="55" t="s">
        <v>1079</v>
      </c>
      <c r="H15" s="56">
        <v>397418</v>
      </c>
      <c r="I15" s="56">
        <v>394398</v>
      </c>
      <c r="J15" s="57">
        <v>53.446342000000001</v>
      </c>
      <c r="K15" s="57">
        <v>-2.0403416999999999</v>
      </c>
      <c r="L15" s="56" t="s">
        <v>33</v>
      </c>
      <c r="M15" s="4" t="s">
        <v>1078</v>
      </c>
      <c r="N15" s="7">
        <v>22</v>
      </c>
      <c r="O15" s="7">
        <v>12</v>
      </c>
      <c r="P15" s="4" t="s">
        <v>1078</v>
      </c>
      <c r="Q15" s="4">
        <v>3</v>
      </c>
      <c r="R15" s="13" t="s">
        <v>36</v>
      </c>
      <c r="S15" s="13" t="s">
        <v>1079</v>
      </c>
      <c r="T15" s="13" t="s">
        <v>36</v>
      </c>
      <c r="U15" s="13" t="s">
        <v>1079</v>
      </c>
      <c r="V15" s="13" t="s">
        <v>36</v>
      </c>
      <c r="W15" s="13" t="s">
        <v>1079</v>
      </c>
      <c r="X15" s="7" t="s">
        <v>36</v>
      </c>
      <c r="Y15" s="7" t="s">
        <v>1079</v>
      </c>
      <c r="Z15" s="27" t="s">
        <v>36</v>
      </c>
      <c r="AA15" s="36" t="s">
        <v>1084</v>
      </c>
      <c r="AB15" s="2">
        <v>16.416399999999999</v>
      </c>
      <c r="AC15" s="33">
        <v>0.83333333333333337</v>
      </c>
      <c r="AD15" s="2">
        <v>19.78533333333333</v>
      </c>
      <c r="AE15" s="33">
        <v>1</v>
      </c>
      <c r="AF15" s="62">
        <v>15.072749999999999</v>
      </c>
      <c r="AG15" s="63">
        <v>1</v>
      </c>
      <c r="AH15" s="62">
        <v>15.522545454545456</v>
      </c>
      <c r="AI15" s="63">
        <v>0.91666666666666663</v>
      </c>
      <c r="AJ15" s="62">
        <v>12.098333333333333</v>
      </c>
      <c r="AK15" s="64">
        <v>1</v>
      </c>
      <c r="AL15" s="80">
        <v>12.161833333333332</v>
      </c>
      <c r="AM15" s="122">
        <v>1</v>
      </c>
      <c r="AN15" s="80">
        <v>12.078500000000002</v>
      </c>
      <c r="AO15" s="120">
        <v>1</v>
      </c>
      <c r="AP15" s="126" t="s">
        <v>1079</v>
      </c>
      <c r="AQ15" s="2">
        <f>AN15-AL15</f>
        <v>-8.3333333333330373E-2</v>
      </c>
      <c r="AR15" s="1" t="str">
        <f>IF(AN15&gt;AL15,"Higher","Lower")</f>
        <v>Lower</v>
      </c>
      <c r="AS15" s="1">
        <v>11.4</v>
      </c>
      <c r="AT15" s="145">
        <v>1</v>
      </c>
      <c r="AU15" s="1" t="s">
        <v>36</v>
      </c>
      <c r="AV15" s="2">
        <f>SUM(AS15-AN15)</f>
        <v>-0.67850000000000144</v>
      </c>
      <c r="AW15" s="1" t="str">
        <f>IF(AS15&gt;AN15,"Higher","Lower")</f>
        <v>Lower</v>
      </c>
    </row>
    <row r="16" spans="1:49">
      <c r="A16" s="40" t="s">
        <v>114</v>
      </c>
      <c r="B16" s="40" t="s">
        <v>1119</v>
      </c>
      <c r="C16" s="41" t="s">
        <v>1120</v>
      </c>
      <c r="D16" s="41" t="s">
        <v>1121</v>
      </c>
      <c r="E16" s="41" t="s">
        <v>1075</v>
      </c>
      <c r="F16" s="41" t="s">
        <v>1076</v>
      </c>
      <c r="G16" s="41" t="s">
        <v>1079</v>
      </c>
      <c r="H16" s="42">
        <v>393665</v>
      </c>
      <c r="I16" s="42">
        <v>417816</v>
      </c>
      <c r="J16" s="43">
        <v>53.656796999999997</v>
      </c>
      <c r="K16" s="43">
        <v>-2.0973302999999999</v>
      </c>
      <c r="L16" s="42" t="s">
        <v>33</v>
      </c>
      <c r="M16" s="41" t="s">
        <v>1078</v>
      </c>
      <c r="N16" s="41">
        <v>100</v>
      </c>
      <c r="O16" s="41">
        <v>50</v>
      </c>
      <c r="P16" s="41" t="s">
        <v>1078</v>
      </c>
      <c r="Q16" s="41">
        <v>2</v>
      </c>
      <c r="R16" s="51">
        <v>16.3</v>
      </c>
      <c r="S16" s="51" t="s">
        <v>1079</v>
      </c>
      <c r="T16" s="51">
        <v>17.7</v>
      </c>
      <c r="U16" s="51" t="s">
        <v>1079</v>
      </c>
      <c r="V16" s="51">
        <v>17.5</v>
      </c>
      <c r="W16" s="51" t="s">
        <v>1079</v>
      </c>
      <c r="X16" s="82">
        <v>14</v>
      </c>
      <c r="Y16" s="53" t="s">
        <v>1079</v>
      </c>
      <c r="Z16" s="84">
        <v>12.6</v>
      </c>
      <c r="AA16" s="85">
        <v>0.66666666666666663</v>
      </c>
      <c r="AB16" s="44">
        <v>12.74</v>
      </c>
      <c r="AC16" s="45">
        <v>0.91666666666666663</v>
      </c>
      <c r="AD16" s="44">
        <v>15.1</v>
      </c>
      <c r="AE16" s="45">
        <v>0.66666666666666663</v>
      </c>
      <c r="AF16" s="44">
        <v>29.231999999999999</v>
      </c>
      <c r="AG16" s="45">
        <v>0.66666666666666663</v>
      </c>
      <c r="AH16" s="44">
        <v>12.9</v>
      </c>
      <c r="AI16" s="45">
        <v>0.58333333333333337</v>
      </c>
      <c r="AJ16" s="44">
        <v>11.637272727272725</v>
      </c>
      <c r="AK16" s="46">
        <v>0.91666666666666663</v>
      </c>
      <c r="AL16" s="78">
        <v>10.163636363636364</v>
      </c>
      <c r="AM16" s="123">
        <v>0.92307692307692302</v>
      </c>
      <c r="AN16" s="78">
        <v>12.868090909090911</v>
      </c>
      <c r="AO16" s="118">
        <v>0.92307692307692302</v>
      </c>
      <c r="AP16" s="133" t="s">
        <v>1079</v>
      </c>
      <c r="AQ16" s="44">
        <f>AN16-AL16</f>
        <v>2.7044545454545474</v>
      </c>
      <c r="AR16" s="43" t="str">
        <f>IF(AN16&gt;AL16,"Higher","Lower")</f>
        <v>Higher</v>
      </c>
      <c r="AS16" s="43">
        <v>11.6</v>
      </c>
      <c r="AT16" s="151">
        <v>1</v>
      </c>
      <c r="AU16" s="43" t="s">
        <v>36</v>
      </c>
      <c r="AV16" s="44">
        <f>SUM(AS16-AN16)</f>
        <v>-1.2680909090909118</v>
      </c>
      <c r="AW16" s="43" t="str">
        <f>IF(AS16&gt;AN16,"Higher","Lower")</f>
        <v>Lower</v>
      </c>
    </row>
    <row r="17" spans="1:49">
      <c r="A17" s="40" t="s">
        <v>70</v>
      </c>
      <c r="B17" s="40" t="s">
        <v>1122</v>
      </c>
      <c r="C17" s="41" t="s">
        <v>1123</v>
      </c>
      <c r="D17" s="41" t="s">
        <v>1124</v>
      </c>
      <c r="E17" s="41" t="s">
        <v>1083</v>
      </c>
      <c r="F17" s="41" t="s">
        <v>1076</v>
      </c>
      <c r="G17" s="41" t="s">
        <v>1079</v>
      </c>
      <c r="H17" s="42">
        <v>372908</v>
      </c>
      <c r="I17" s="42">
        <v>412120</v>
      </c>
      <c r="J17" s="43">
        <v>53.604934</v>
      </c>
      <c r="K17" s="43">
        <v>-2.410901</v>
      </c>
      <c r="L17" s="42" t="s">
        <v>33</v>
      </c>
      <c r="M17" s="41" t="s">
        <v>1078</v>
      </c>
      <c r="N17" s="41">
        <v>0</v>
      </c>
      <c r="O17" s="41">
        <v>4</v>
      </c>
      <c r="P17" s="41" t="s">
        <v>1078</v>
      </c>
      <c r="Q17" s="41">
        <v>2.2000000000000002</v>
      </c>
      <c r="R17" s="51">
        <v>19.399999999999999</v>
      </c>
      <c r="S17" s="51" t="s">
        <v>1079</v>
      </c>
      <c r="T17" s="51">
        <v>17.100000000000001</v>
      </c>
      <c r="U17" s="51" t="s">
        <v>1079</v>
      </c>
      <c r="V17" s="51">
        <v>17</v>
      </c>
      <c r="W17" s="51" t="s">
        <v>1079</v>
      </c>
      <c r="X17" s="82">
        <v>16</v>
      </c>
      <c r="Y17" s="53" t="s">
        <v>1079</v>
      </c>
      <c r="Z17" s="82">
        <v>13.545</v>
      </c>
      <c r="AA17" s="83">
        <v>0.66666666666666663</v>
      </c>
      <c r="AB17" s="44">
        <v>16.586818181818177</v>
      </c>
      <c r="AC17" s="45">
        <v>1</v>
      </c>
      <c r="AD17" s="44">
        <v>14.08</v>
      </c>
      <c r="AE17" s="45">
        <v>0.91666666666666663</v>
      </c>
      <c r="AF17" s="44">
        <v>13.390090909090906</v>
      </c>
      <c r="AG17" s="45">
        <v>0.92</v>
      </c>
      <c r="AH17" s="44">
        <v>14.8645</v>
      </c>
      <c r="AI17" s="47">
        <v>1</v>
      </c>
      <c r="AJ17" s="44">
        <v>11.158181818181818</v>
      </c>
      <c r="AK17" s="46">
        <v>0.91666666666666663</v>
      </c>
      <c r="AL17" s="78">
        <v>12.384</v>
      </c>
      <c r="AM17" s="123">
        <v>0.80769230769230771</v>
      </c>
      <c r="AN17" s="78">
        <v>11.001545454545457</v>
      </c>
      <c r="AO17" s="118">
        <v>0.92307692307692302</v>
      </c>
      <c r="AP17" s="125" t="s">
        <v>1084</v>
      </c>
      <c r="AQ17" s="44">
        <f>AN17-AL17</f>
        <v>-1.3824545454545429</v>
      </c>
      <c r="AR17" s="43" t="str">
        <f>IF(AN17&gt;AL17,"Higher","Lower")</f>
        <v>Lower</v>
      </c>
      <c r="AS17" s="43">
        <v>11.7</v>
      </c>
      <c r="AT17" s="151">
        <v>0.92300000000000004</v>
      </c>
      <c r="AU17" s="43" t="s">
        <v>36</v>
      </c>
      <c r="AV17" s="44">
        <f>SUM(AS17-AN17)</f>
        <v>0.69845454545454189</v>
      </c>
      <c r="AW17" s="43" t="str">
        <f>IF(AS17&gt;AN17,"Higher","Lower")</f>
        <v>Higher</v>
      </c>
    </row>
    <row r="18" spans="1:49">
      <c r="A18" s="48" t="s">
        <v>27</v>
      </c>
      <c r="B18" s="40" t="s">
        <v>1125</v>
      </c>
      <c r="C18" s="49" t="s">
        <v>1126</v>
      </c>
      <c r="D18" s="49" t="s">
        <v>1127</v>
      </c>
      <c r="E18" s="49" t="s">
        <v>1083</v>
      </c>
      <c r="F18" s="41" t="s">
        <v>1076</v>
      </c>
      <c r="G18" s="92" t="s">
        <v>36</v>
      </c>
      <c r="H18" s="52">
        <v>385960</v>
      </c>
      <c r="I18" s="52">
        <v>388552</v>
      </c>
      <c r="J18" s="43">
        <v>53.393611999999997</v>
      </c>
      <c r="K18" s="43">
        <v>-2.2125913000000001</v>
      </c>
      <c r="L18" s="42" t="s">
        <v>33</v>
      </c>
      <c r="M18" s="41" t="s">
        <v>1078</v>
      </c>
      <c r="N18" s="49">
        <v>24</v>
      </c>
      <c r="O18" s="49">
        <v>20</v>
      </c>
      <c r="P18" s="41" t="s">
        <v>1078</v>
      </c>
      <c r="Q18" s="41">
        <v>1.5</v>
      </c>
      <c r="R18" s="51">
        <v>21.5</v>
      </c>
      <c r="S18" s="51" t="s">
        <v>1079</v>
      </c>
      <c r="T18" s="51">
        <v>26.7</v>
      </c>
      <c r="U18" s="51" t="s">
        <v>1079</v>
      </c>
      <c r="V18" s="51">
        <v>19.399999999999999</v>
      </c>
      <c r="W18" s="51" t="s">
        <v>1079</v>
      </c>
      <c r="X18" s="82">
        <v>17.600000000000001</v>
      </c>
      <c r="Y18" s="53" t="s">
        <v>1079</v>
      </c>
      <c r="Z18" s="82">
        <v>16.841999999999999</v>
      </c>
      <c r="AA18" s="83">
        <v>1</v>
      </c>
      <c r="AB18" s="44">
        <v>19.094833333333334</v>
      </c>
      <c r="AC18" s="45">
        <v>1</v>
      </c>
      <c r="AD18" s="44">
        <v>18.773333333333333</v>
      </c>
      <c r="AE18" s="45">
        <v>1</v>
      </c>
      <c r="AF18" s="44">
        <v>16.71981818181818</v>
      </c>
      <c r="AG18" s="45">
        <v>0.91666666666666663</v>
      </c>
      <c r="AH18" s="44">
        <v>16.654750000000003</v>
      </c>
      <c r="AI18" s="45">
        <v>1</v>
      </c>
      <c r="AJ18" s="44">
        <v>11.864583333333334</v>
      </c>
      <c r="AK18" s="46">
        <v>1</v>
      </c>
      <c r="AL18" s="78">
        <v>9.6964999999999986</v>
      </c>
      <c r="AM18" s="123">
        <v>1</v>
      </c>
      <c r="AN18" s="78">
        <v>12.852272727272728</v>
      </c>
      <c r="AO18" s="118">
        <v>0.90384615384615385</v>
      </c>
      <c r="AP18" s="143" t="s">
        <v>1079</v>
      </c>
      <c r="AQ18" s="44">
        <f>AN18-AL18</f>
        <v>3.1557727272727298</v>
      </c>
      <c r="AR18" s="43" t="str">
        <f>IF(AN18&gt;AL18,"Higher","Lower")</f>
        <v>Higher</v>
      </c>
      <c r="AS18" s="43">
        <v>12</v>
      </c>
      <c r="AT18" s="151">
        <v>1</v>
      </c>
      <c r="AU18" s="43" t="s">
        <v>36</v>
      </c>
      <c r="AV18" s="44">
        <f>SUM(AS18-AN18)</f>
        <v>-0.8522727272727284</v>
      </c>
      <c r="AW18" s="43" t="str">
        <f>IF(AS18&gt;AN18,"Higher","Lower")</f>
        <v>Lower</v>
      </c>
    </row>
    <row r="19" spans="1:49">
      <c r="A19" s="48" t="s">
        <v>27</v>
      </c>
      <c r="B19" s="40" t="s">
        <v>1128</v>
      </c>
      <c r="C19" s="49" t="s">
        <v>1129</v>
      </c>
      <c r="D19" s="49" t="s">
        <v>1130</v>
      </c>
      <c r="E19" s="49" t="s">
        <v>1083</v>
      </c>
      <c r="F19" s="41" t="s">
        <v>1076</v>
      </c>
      <c r="G19" s="41" t="s">
        <v>1079</v>
      </c>
      <c r="H19" s="52">
        <v>387091</v>
      </c>
      <c r="I19" s="52">
        <v>391384</v>
      </c>
      <c r="J19" s="43">
        <v>53.419096000000003</v>
      </c>
      <c r="K19" s="43">
        <v>-2.1957008999999998</v>
      </c>
      <c r="L19" s="42" t="s">
        <v>33</v>
      </c>
      <c r="M19" s="41" t="s">
        <v>1078</v>
      </c>
      <c r="N19" s="49">
        <v>0</v>
      </c>
      <c r="O19" s="49">
        <v>6</v>
      </c>
      <c r="P19" s="41" t="s">
        <v>1078</v>
      </c>
      <c r="Q19" s="41">
        <v>1.5</v>
      </c>
      <c r="R19" s="51">
        <v>20.5</v>
      </c>
      <c r="S19" s="51" t="s">
        <v>1079</v>
      </c>
      <c r="T19" s="51">
        <v>21.2</v>
      </c>
      <c r="U19" s="51" t="s">
        <v>1079</v>
      </c>
      <c r="V19" s="51">
        <v>18.100000000000001</v>
      </c>
      <c r="W19" s="51" t="s">
        <v>1079</v>
      </c>
      <c r="X19" s="82">
        <v>18.8</v>
      </c>
      <c r="Y19" s="53" t="s">
        <v>1079</v>
      </c>
      <c r="Z19" s="82">
        <v>17.401999999999997</v>
      </c>
      <c r="AA19" s="83">
        <v>1</v>
      </c>
      <c r="AB19" s="44">
        <v>22.385999999999999</v>
      </c>
      <c r="AC19" s="45">
        <v>1</v>
      </c>
      <c r="AD19" s="44">
        <v>18.714666666666666</v>
      </c>
      <c r="AE19" s="45">
        <v>1</v>
      </c>
      <c r="AF19" s="44">
        <v>16.776500000000002</v>
      </c>
      <c r="AG19" s="45">
        <v>1</v>
      </c>
      <c r="AH19" s="44">
        <v>17.546000000000003</v>
      </c>
      <c r="AI19" s="45">
        <v>1</v>
      </c>
      <c r="AJ19" s="44">
        <v>12.55875</v>
      </c>
      <c r="AK19" s="46">
        <v>1</v>
      </c>
      <c r="AL19" s="78">
        <v>13.071999999999997</v>
      </c>
      <c r="AM19" s="123">
        <v>1</v>
      </c>
      <c r="AN19" s="78">
        <v>13.12975</v>
      </c>
      <c r="AO19" s="118">
        <v>1</v>
      </c>
      <c r="AP19" s="143" t="s">
        <v>1079</v>
      </c>
      <c r="AQ19" s="44">
        <f>AN19-AL19</f>
        <v>5.7750000000002188E-2</v>
      </c>
      <c r="AR19" s="43" t="str">
        <f>IF(AN19&gt;AL19,"Higher","Lower")</f>
        <v>Higher</v>
      </c>
      <c r="AS19" s="43">
        <v>12.2</v>
      </c>
      <c r="AT19" s="151">
        <v>1</v>
      </c>
      <c r="AU19" s="43" t="s">
        <v>36</v>
      </c>
      <c r="AV19" s="44">
        <f>SUM(AS19-AN19)</f>
        <v>-0.9297500000000003</v>
      </c>
      <c r="AW19" s="43" t="str">
        <f>IF(AS19&gt;AN19,"Higher","Lower")</f>
        <v>Lower</v>
      </c>
    </row>
    <row r="20" spans="1:49">
      <c r="A20" s="40" t="s">
        <v>27</v>
      </c>
      <c r="B20" s="40" t="s">
        <v>1131</v>
      </c>
      <c r="C20" s="41" t="s">
        <v>1132</v>
      </c>
      <c r="D20" s="41" t="s">
        <v>1133</v>
      </c>
      <c r="E20" s="41" t="s">
        <v>1083</v>
      </c>
      <c r="F20" s="41" t="s">
        <v>1076</v>
      </c>
      <c r="G20" s="41" t="s">
        <v>1079</v>
      </c>
      <c r="H20" s="42">
        <v>390087.5</v>
      </c>
      <c r="I20" s="42">
        <v>388545.18699999998</v>
      </c>
      <c r="J20" s="43">
        <v>53.393642999999997</v>
      </c>
      <c r="K20" s="43">
        <v>-2.1505165000000002</v>
      </c>
      <c r="L20" s="42" t="s">
        <v>33</v>
      </c>
      <c r="M20" s="41" t="s">
        <v>1078</v>
      </c>
      <c r="N20" s="41">
        <v>0</v>
      </c>
      <c r="O20" s="41">
        <v>2</v>
      </c>
      <c r="P20" s="41" t="s">
        <v>1078</v>
      </c>
      <c r="Q20" s="41">
        <v>1.5</v>
      </c>
      <c r="R20" s="51">
        <v>20.9</v>
      </c>
      <c r="S20" s="51" t="s">
        <v>1079</v>
      </c>
      <c r="T20" s="51">
        <v>22.2</v>
      </c>
      <c r="U20" s="51" t="s">
        <v>1079</v>
      </c>
      <c r="V20" s="51">
        <v>19.8</v>
      </c>
      <c r="W20" s="51" t="s">
        <v>1079</v>
      </c>
      <c r="X20" s="82">
        <v>19</v>
      </c>
      <c r="Y20" s="53" t="s">
        <v>1079</v>
      </c>
      <c r="Z20" s="82">
        <v>17.821999999999999</v>
      </c>
      <c r="AA20" s="83">
        <v>1</v>
      </c>
      <c r="AB20" s="44">
        <v>20.945166666666665</v>
      </c>
      <c r="AC20" s="45">
        <v>1</v>
      </c>
      <c r="AD20" s="44">
        <v>19.609333333333332</v>
      </c>
      <c r="AE20" s="45">
        <v>1</v>
      </c>
      <c r="AF20" s="44">
        <v>18.494750000000003</v>
      </c>
      <c r="AG20" s="45">
        <v>1</v>
      </c>
      <c r="AH20" s="44">
        <v>18.227999999999998</v>
      </c>
      <c r="AI20" s="45">
        <v>1</v>
      </c>
      <c r="AJ20" s="44">
        <v>13.125416666666668</v>
      </c>
      <c r="AK20" s="46">
        <v>1</v>
      </c>
      <c r="AL20" s="78">
        <v>14.261666666666665</v>
      </c>
      <c r="AM20" s="123">
        <v>1</v>
      </c>
      <c r="AN20" s="78">
        <v>13.274749999999999</v>
      </c>
      <c r="AO20" s="118">
        <v>1</v>
      </c>
      <c r="AP20" s="143" t="s">
        <v>1079</v>
      </c>
      <c r="AQ20" s="44">
        <f>AN20-AL20</f>
        <v>-0.98691666666666578</v>
      </c>
      <c r="AR20" s="43" t="str">
        <f>IF(AN20&gt;AL20,"Higher","Lower")</f>
        <v>Lower</v>
      </c>
      <c r="AS20" s="43">
        <v>12.5</v>
      </c>
      <c r="AT20" s="151">
        <v>1</v>
      </c>
      <c r="AU20" s="43" t="s">
        <v>36</v>
      </c>
      <c r="AV20" s="44">
        <f>SUM(AS20-AN20)</f>
        <v>-0.77474999999999916</v>
      </c>
      <c r="AW20" s="43" t="str">
        <f>IF(AS20&gt;AN20,"Higher","Lower")</f>
        <v>Lower</v>
      </c>
    </row>
    <row r="21" spans="1:49">
      <c r="A21" s="40" t="s">
        <v>42</v>
      </c>
      <c r="B21" s="40" t="s">
        <v>1134</v>
      </c>
      <c r="C21" s="41" t="s">
        <v>1135</v>
      </c>
      <c r="D21" s="41" t="s">
        <v>1136</v>
      </c>
      <c r="E21" s="41" t="s">
        <v>1083</v>
      </c>
      <c r="F21" s="41" t="s">
        <v>1076</v>
      </c>
      <c r="G21" s="41" t="s">
        <v>1097</v>
      </c>
      <c r="H21" s="42">
        <v>378783</v>
      </c>
      <c r="I21" s="42">
        <v>394728</v>
      </c>
      <c r="J21" s="43">
        <v>53.448883000000002</v>
      </c>
      <c r="K21" s="43">
        <v>-2.320932</v>
      </c>
      <c r="L21" s="42" t="s">
        <v>33</v>
      </c>
      <c r="M21" s="41" t="s">
        <v>1078</v>
      </c>
      <c r="N21" s="41">
        <v>65</v>
      </c>
      <c r="O21" s="41">
        <v>100</v>
      </c>
      <c r="P21" s="41" t="s">
        <v>34</v>
      </c>
      <c r="Q21" s="41">
        <v>2</v>
      </c>
      <c r="R21" s="51" t="s">
        <v>36</v>
      </c>
      <c r="S21" s="51" t="s">
        <v>1079</v>
      </c>
      <c r="T21" s="51" t="s">
        <v>36</v>
      </c>
      <c r="U21" s="51" t="s">
        <v>1079</v>
      </c>
      <c r="V21" s="51" t="s">
        <v>36</v>
      </c>
      <c r="W21" s="51" t="s">
        <v>1079</v>
      </c>
      <c r="X21" s="53" t="s">
        <v>36</v>
      </c>
      <c r="Y21" s="53" t="s">
        <v>1079</v>
      </c>
      <c r="Z21" s="53">
        <v>18.5</v>
      </c>
      <c r="AA21" s="83">
        <v>0.91666666666666663</v>
      </c>
      <c r="AB21" s="44">
        <v>24.336000000000009</v>
      </c>
      <c r="AC21" s="45">
        <v>0.75</v>
      </c>
      <c r="AD21" s="44">
        <v>18.230666666666664</v>
      </c>
      <c r="AE21" s="45">
        <v>1</v>
      </c>
      <c r="AF21" s="44">
        <v>20.967000000000002</v>
      </c>
      <c r="AG21" s="45">
        <v>0.83333333333333337</v>
      </c>
      <c r="AH21" s="44">
        <v>20.236799999999999</v>
      </c>
      <c r="AI21" s="45">
        <v>0.83333333333333337</v>
      </c>
      <c r="AJ21" s="44">
        <v>12.894499999999999</v>
      </c>
      <c r="AK21" s="46">
        <v>0.83333333333333337</v>
      </c>
      <c r="AL21" s="78">
        <v>14.983111111111109</v>
      </c>
      <c r="AM21" s="123">
        <v>1</v>
      </c>
      <c r="AN21" s="78">
        <v>15.6</v>
      </c>
      <c r="AO21" s="118">
        <v>0.92299999999999993</v>
      </c>
      <c r="AP21" s="133" t="s">
        <v>1079</v>
      </c>
      <c r="AQ21" s="44" t="s">
        <v>1079</v>
      </c>
      <c r="AR21" s="43" t="s">
        <v>1079</v>
      </c>
      <c r="AS21" s="43">
        <v>13.2</v>
      </c>
      <c r="AT21" s="151">
        <v>1</v>
      </c>
      <c r="AU21" s="43" t="s">
        <v>36</v>
      </c>
      <c r="AV21" s="44">
        <f>SUM(AS21-AN21)</f>
        <v>-2.4000000000000004</v>
      </c>
      <c r="AW21" s="43" t="str">
        <f>IF(AS21&gt;AN21,"Higher","Lower")</f>
        <v>Lower</v>
      </c>
    </row>
    <row r="22" spans="1:49">
      <c r="A22" s="40" t="s">
        <v>42</v>
      </c>
      <c r="B22" s="40" t="s">
        <v>1137</v>
      </c>
      <c r="C22" s="41" t="s">
        <v>1138</v>
      </c>
      <c r="D22" s="41" t="s">
        <v>1136</v>
      </c>
      <c r="E22" s="41" t="s">
        <v>1083</v>
      </c>
      <c r="F22" s="41" t="s">
        <v>1076</v>
      </c>
      <c r="G22" s="41" t="s">
        <v>1097</v>
      </c>
      <c r="H22" s="42">
        <v>378783</v>
      </c>
      <c r="I22" s="42">
        <v>394728</v>
      </c>
      <c r="J22" s="43">
        <v>53.448883000000002</v>
      </c>
      <c r="K22" s="43">
        <v>-2.320932</v>
      </c>
      <c r="L22" s="42" t="s">
        <v>33</v>
      </c>
      <c r="M22" s="41" t="s">
        <v>1078</v>
      </c>
      <c r="N22" s="41">
        <v>65</v>
      </c>
      <c r="O22" s="41">
        <v>100</v>
      </c>
      <c r="P22" s="41" t="s">
        <v>34</v>
      </c>
      <c r="Q22" s="41">
        <v>2</v>
      </c>
      <c r="R22" s="51">
        <v>20.399999999999999</v>
      </c>
      <c r="S22" s="51" t="s">
        <v>1079</v>
      </c>
      <c r="T22" s="51">
        <v>22.6</v>
      </c>
      <c r="U22" s="51" t="s">
        <v>1079</v>
      </c>
      <c r="V22" s="51">
        <v>17.2</v>
      </c>
      <c r="W22" s="51" t="s">
        <v>1079</v>
      </c>
      <c r="X22" s="82">
        <v>23.5</v>
      </c>
      <c r="Y22" s="53" t="s">
        <v>1079</v>
      </c>
      <c r="Z22" s="53">
        <v>18.899999999999999</v>
      </c>
      <c r="AA22" s="83">
        <v>0.91666666666666663</v>
      </c>
      <c r="AB22" s="44">
        <v>21.912800000000001</v>
      </c>
      <c r="AC22" s="45">
        <v>0.91666666666666663</v>
      </c>
      <c r="AD22" s="44">
        <v>18.172000000000001</v>
      </c>
      <c r="AE22" s="45">
        <v>1</v>
      </c>
      <c r="AF22" s="44">
        <v>20.357999999999997</v>
      </c>
      <c r="AG22" s="45">
        <v>0.83333333333333337</v>
      </c>
      <c r="AH22" s="44">
        <v>20.3949</v>
      </c>
      <c r="AI22" s="45">
        <v>0.83333333333333337</v>
      </c>
      <c r="AJ22" s="44">
        <v>13.566000000000003</v>
      </c>
      <c r="AK22" s="46">
        <v>0.83333333333333337</v>
      </c>
      <c r="AL22" s="78">
        <v>14.983111111111109</v>
      </c>
      <c r="AM22" s="123">
        <v>1</v>
      </c>
      <c r="AN22" s="78">
        <v>15.6</v>
      </c>
      <c r="AO22" s="118">
        <v>0.92299999999999993</v>
      </c>
      <c r="AP22" s="133" t="s">
        <v>1079</v>
      </c>
      <c r="AQ22" s="44">
        <f>AN22-AL22</f>
        <v>0.61688888888889082</v>
      </c>
      <c r="AR22" s="43" t="str">
        <f>IF(AN22&gt;AL22,"Higher","Lower")</f>
        <v>Higher</v>
      </c>
      <c r="AS22" s="43">
        <v>13.2</v>
      </c>
      <c r="AT22" s="151">
        <v>1</v>
      </c>
      <c r="AU22" s="43" t="s">
        <v>36</v>
      </c>
      <c r="AV22" s="44">
        <f>SUM(AS22-AN22)</f>
        <v>-2.4000000000000004</v>
      </c>
      <c r="AW22" s="43" t="str">
        <f>IF(AS22&gt;AN22,"Higher","Lower")</f>
        <v>Lower</v>
      </c>
    </row>
    <row r="23" spans="1:49">
      <c r="A23" s="40" t="s">
        <v>42</v>
      </c>
      <c r="B23" s="40" t="s">
        <v>1139</v>
      </c>
      <c r="C23" s="41" t="s">
        <v>1140</v>
      </c>
      <c r="D23" s="41" t="s">
        <v>1136</v>
      </c>
      <c r="E23" s="41" t="s">
        <v>1083</v>
      </c>
      <c r="F23" s="41" t="s">
        <v>1076</v>
      </c>
      <c r="G23" s="41" t="s">
        <v>1097</v>
      </c>
      <c r="H23" s="42">
        <v>378783</v>
      </c>
      <c r="I23" s="42">
        <v>394728</v>
      </c>
      <c r="J23" s="43">
        <v>53.448883000000002</v>
      </c>
      <c r="K23" s="43">
        <v>-2.320932</v>
      </c>
      <c r="L23" s="42" t="s">
        <v>33</v>
      </c>
      <c r="M23" s="41" t="s">
        <v>1078</v>
      </c>
      <c r="N23" s="41">
        <v>65</v>
      </c>
      <c r="O23" s="41">
        <v>100</v>
      </c>
      <c r="P23" s="41" t="s">
        <v>34</v>
      </c>
      <c r="Q23" s="41">
        <v>2</v>
      </c>
      <c r="R23" s="51" t="s">
        <v>36</v>
      </c>
      <c r="S23" s="51" t="s">
        <v>1079</v>
      </c>
      <c r="T23" s="51" t="s">
        <v>36</v>
      </c>
      <c r="U23" s="51" t="s">
        <v>1079</v>
      </c>
      <c r="V23" s="51" t="s">
        <v>36</v>
      </c>
      <c r="W23" s="51" t="s">
        <v>1079</v>
      </c>
      <c r="X23" s="53" t="s">
        <v>36</v>
      </c>
      <c r="Y23" s="53" t="s">
        <v>1079</v>
      </c>
      <c r="Z23" s="82" t="s">
        <v>36</v>
      </c>
      <c r="AA23" s="83" t="s">
        <v>1084</v>
      </c>
      <c r="AB23" s="44" t="s">
        <v>1084</v>
      </c>
      <c r="AC23" s="45" t="s">
        <v>1084</v>
      </c>
      <c r="AD23" s="44">
        <v>18.524000000000001</v>
      </c>
      <c r="AE23" s="45">
        <v>1</v>
      </c>
      <c r="AF23" s="44">
        <v>18.4788</v>
      </c>
      <c r="AG23" s="45">
        <v>0.83333333333333337</v>
      </c>
      <c r="AH23" s="44">
        <v>20.832000000000001</v>
      </c>
      <c r="AI23" s="45">
        <v>0.83333333333333337</v>
      </c>
      <c r="AJ23" s="44">
        <v>14.331000000000001</v>
      </c>
      <c r="AK23" s="46">
        <v>0.83333333333333337</v>
      </c>
      <c r="AL23" s="78">
        <v>14.983111111111109</v>
      </c>
      <c r="AM23" s="123">
        <v>1</v>
      </c>
      <c r="AN23" s="78">
        <v>15.6</v>
      </c>
      <c r="AO23" s="118">
        <v>0.92299999999999993</v>
      </c>
      <c r="AP23" s="133" t="s">
        <v>1079</v>
      </c>
      <c r="AQ23" s="44" t="s">
        <v>1079</v>
      </c>
      <c r="AR23" s="43" t="s">
        <v>1079</v>
      </c>
      <c r="AS23" s="43">
        <v>13.2</v>
      </c>
      <c r="AT23" s="151">
        <v>1</v>
      </c>
      <c r="AU23" s="43" t="s">
        <v>36</v>
      </c>
      <c r="AV23" s="44">
        <f>SUM(AS23-AN23)</f>
        <v>-2.4000000000000004</v>
      </c>
      <c r="AW23" s="43" t="str">
        <f>IF(AS23&gt;AN23,"Higher","Lower")</f>
        <v>Lower</v>
      </c>
    </row>
    <row r="24" spans="1:49">
      <c r="A24" s="40" t="s">
        <v>114</v>
      </c>
      <c r="B24" s="40" t="s">
        <v>1141</v>
      </c>
      <c r="C24" s="41" t="s">
        <v>1142</v>
      </c>
      <c r="D24" s="41" t="s">
        <v>1143</v>
      </c>
      <c r="E24" s="41" t="s">
        <v>1083</v>
      </c>
      <c r="F24" s="41" t="s">
        <v>1076</v>
      </c>
      <c r="G24" s="41" t="s">
        <v>1079</v>
      </c>
      <c r="H24" s="42">
        <v>388800</v>
      </c>
      <c r="I24" s="42">
        <v>413603</v>
      </c>
      <c r="J24" s="43">
        <v>53.618848</v>
      </c>
      <c r="K24" s="43">
        <v>-2.1707890999999999</v>
      </c>
      <c r="L24" s="42" t="s">
        <v>33</v>
      </c>
      <c r="M24" s="41" t="s">
        <v>34</v>
      </c>
      <c r="N24" s="41">
        <v>0</v>
      </c>
      <c r="O24" s="41">
        <v>4</v>
      </c>
      <c r="P24" s="41" t="s">
        <v>1078</v>
      </c>
      <c r="Q24" s="41">
        <v>2</v>
      </c>
      <c r="R24" s="51">
        <v>21.5</v>
      </c>
      <c r="S24" s="51" t="s">
        <v>1079</v>
      </c>
      <c r="T24" s="51">
        <v>21.9</v>
      </c>
      <c r="U24" s="51" t="s">
        <v>1079</v>
      </c>
      <c r="V24" s="51">
        <v>21.7</v>
      </c>
      <c r="W24" s="51" t="s">
        <v>1079</v>
      </c>
      <c r="X24" s="82">
        <v>18.600000000000001</v>
      </c>
      <c r="Y24" s="53" t="s">
        <v>1079</v>
      </c>
      <c r="Z24" s="82">
        <v>18.731999999999999</v>
      </c>
      <c r="AA24" s="83">
        <v>0.83333333333333337</v>
      </c>
      <c r="AB24" s="44">
        <v>20.482583333333331</v>
      </c>
      <c r="AC24" s="45">
        <v>1</v>
      </c>
      <c r="AD24" s="44">
        <v>18.303999999999998</v>
      </c>
      <c r="AE24" s="45">
        <v>1</v>
      </c>
      <c r="AF24" s="44">
        <v>18.69709090909091</v>
      </c>
      <c r="AG24" s="45">
        <v>0.91666666666666663</v>
      </c>
      <c r="AH24" s="44">
        <v>17.670000000000002</v>
      </c>
      <c r="AI24" s="45">
        <v>0.25</v>
      </c>
      <c r="AJ24" s="44">
        <v>14.839583333333332</v>
      </c>
      <c r="AK24" s="46">
        <v>1</v>
      </c>
      <c r="AL24" s="78">
        <v>14.87018181818182</v>
      </c>
      <c r="AM24" s="123">
        <v>0.90384615384615385</v>
      </c>
      <c r="AN24" s="78">
        <v>14.956090909090909</v>
      </c>
      <c r="AO24" s="118">
        <v>0.92307692307692302</v>
      </c>
      <c r="AP24" s="133" t="s">
        <v>1079</v>
      </c>
      <c r="AQ24" s="44">
        <f>AN24-AL24</f>
        <v>8.5909090909089159E-2</v>
      </c>
      <c r="AR24" s="43" t="str">
        <f>IF(AN24&gt;AL24,"Higher","Lower")</f>
        <v>Higher</v>
      </c>
      <c r="AS24" s="43">
        <v>13.4</v>
      </c>
      <c r="AT24" s="151">
        <v>0.67300000000000004</v>
      </c>
      <c r="AU24" s="43" t="s">
        <v>36</v>
      </c>
      <c r="AV24" s="44">
        <f>SUM(AS24-AN24)</f>
        <v>-1.5560909090909085</v>
      </c>
      <c r="AW24" s="43" t="str">
        <f>IF(AS24&gt;AN24,"Higher","Lower")</f>
        <v>Lower</v>
      </c>
    </row>
    <row r="25" spans="1:49">
      <c r="A25" s="17" t="s">
        <v>67</v>
      </c>
      <c r="B25" s="17" t="s">
        <v>1144</v>
      </c>
      <c r="C25" s="55" t="s">
        <v>1145</v>
      </c>
      <c r="D25" s="55" t="s">
        <v>1146</v>
      </c>
      <c r="E25" s="55" t="s">
        <v>1083</v>
      </c>
      <c r="F25" s="55" t="s">
        <v>1076</v>
      </c>
      <c r="G25" s="55" t="s">
        <v>1079</v>
      </c>
      <c r="H25" s="56">
        <v>372767</v>
      </c>
      <c r="I25" s="56">
        <v>394104</v>
      </c>
      <c r="J25" s="57">
        <v>53.442996000000001</v>
      </c>
      <c r="K25" s="57">
        <v>-2.4114586</v>
      </c>
      <c r="L25" s="56" t="s">
        <v>33</v>
      </c>
      <c r="M25" s="4" t="s">
        <v>1078</v>
      </c>
      <c r="N25" s="4">
        <v>-30</v>
      </c>
      <c r="O25" s="4">
        <v>45</v>
      </c>
      <c r="P25" s="4" t="s">
        <v>1078</v>
      </c>
      <c r="Q25" s="4">
        <v>1.7</v>
      </c>
      <c r="R25" s="22">
        <v>21.8</v>
      </c>
      <c r="S25" s="22" t="s">
        <v>1079</v>
      </c>
      <c r="T25" s="22">
        <v>23.5</v>
      </c>
      <c r="U25" s="22" t="s">
        <v>1079</v>
      </c>
      <c r="V25" s="22">
        <v>21.1</v>
      </c>
      <c r="W25" s="22" t="s">
        <v>1079</v>
      </c>
      <c r="X25" s="23">
        <v>20.2</v>
      </c>
      <c r="Y25" s="23" t="s">
        <v>1079</v>
      </c>
      <c r="Z25" s="23">
        <v>20</v>
      </c>
      <c r="AA25" s="29">
        <v>1</v>
      </c>
      <c r="AB25" s="2">
        <v>22.203999999999997</v>
      </c>
      <c r="AC25" s="33">
        <v>1</v>
      </c>
      <c r="AD25" s="2">
        <v>20.782666666666671</v>
      </c>
      <c r="AE25" s="33">
        <v>1</v>
      </c>
      <c r="AF25" s="62">
        <v>19.68375</v>
      </c>
      <c r="AG25" s="63">
        <v>1</v>
      </c>
      <c r="AH25" s="62">
        <v>19.89425</v>
      </c>
      <c r="AI25" s="63">
        <v>1</v>
      </c>
      <c r="AJ25" s="62">
        <v>14.697916666666668</v>
      </c>
      <c r="AK25" s="64">
        <v>1</v>
      </c>
      <c r="AL25" s="79">
        <v>15.515833333333335</v>
      </c>
      <c r="AM25" s="121">
        <v>1</v>
      </c>
      <c r="AN25" s="79">
        <v>15.783250000000002</v>
      </c>
      <c r="AO25" s="119">
        <v>1</v>
      </c>
      <c r="AP25" s="127" t="s">
        <v>1079</v>
      </c>
      <c r="AQ25" s="2">
        <f>AN25-AL25</f>
        <v>0.26741666666666752</v>
      </c>
      <c r="AR25" s="1" t="str">
        <f>IF(AN25&gt;AL25,"Higher","Lower")</f>
        <v>Higher</v>
      </c>
      <c r="AS25" s="1">
        <v>13.8</v>
      </c>
      <c r="AT25" s="145">
        <v>1</v>
      </c>
      <c r="AU25" s="1">
        <v>14</v>
      </c>
      <c r="AV25" s="2">
        <f>SUM(AS25-AN25)</f>
        <v>-1.9832500000000017</v>
      </c>
      <c r="AW25" s="1" t="str">
        <f>IF(AS25&gt;AN25,"Higher","Lower")</f>
        <v>Lower</v>
      </c>
    </row>
    <row r="26" spans="1:49">
      <c r="A26" s="69" t="s">
        <v>148</v>
      </c>
      <c r="B26" s="55" t="s">
        <v>1147</v>
      </c>
      <c r="C26" s="69" t="s">
        <v>1148</v>
      </c>
      <c r="D26" s="69" t="s">
        <v>1149</v>
      </c>
      <c r="E26" s="69" t="s">
        <v>31</v>
      </c>
      <c r="F26" s="55" t="s">
        <v>1076</v>
      </c>
      <c r="G26" s="55" t="s">
        <v>1079</v>
      </c>
      <c r="H26" s="69">
        <v>357092</v>
      </c>
      <c r="I26" s="69">
        <v>404213</v>
      </c>
      <c r="J26" s="69">
        <v>53.532808000000003</v>
      </c>
      <c r="K26" s="69">
        <v>-2.6488174</v>
      </c>
      <c r="L26" s="70" t="s">
        <v>33</v>
      </c>
      <c r="M26" s="95" t="s">
        <v>41</v>
      </c>
      <c r="N26" s="95">
        <v>20</v>
      </c>
      <c r="O26" s="95">
        <v>3</v>
      </c>
      <c r="P26" s="95" t="s">
        <v>41</v>
      </c>
      <c r="Q26" s="95">
        <v>2</v>
      </c>
      <c r="R26" s="1" t="s">
        <v>1084</v>
      </c>
      <c r="S26" s="1" t="s">
        <v>1084</v>
      </c>
      <c r="T26" s="1" t="s">
        <v>1084</v>
      </c>
      <c r="U26" s="1" t="s">
        <v>1084</v>
      </c>
      <c r="V26" s="1" t="s">
        <v>1084</v>
      </c>
      <c r="W26" s="1" t="s">
        <v>1084</v>
      </c>
      <c r="X26" s="1" t="s">
        <v>1084</v>
      </c>
      <c r="Y26" s="1" t="s">
        <v>1084</v>
      </c>
      <c r="Z26" s="1" t="s">
        <v>1084</v>
      </c>
      <c r="AA26" s="1" t="s">
        <v>1084</v>
      </c>
      <c r="AB26" s="1" t="s">
        <v>1084</v>
      </c>
      <c r="AC26" s="1" t="s">
        <v>1084</v>
      </c>
      <c r="AD26" s="1" t="s">
        <v>1084</v>
      </c>
      <c r="AE26" s="1" t="s">
        <v>1084</v>
      </c>
      <c r="AF26" s="57" t="s">
        <v>1084</v>
      </c>
      <c r="AG26" s="57" t="s">
        <v>1084</v>
      </c>
      <c r="AH26" s="57" t="s">
        <v>1084</v>
      </c>
      <c r="AI26" s="57" t="s">
        <v>1084</v>
      </c>
      <c r="AJ26" s="57" t="s">
        <v>1084</v>
      </c>
      <c r="AK26" s="57" t="s">
        <v>1084</v>
      </c>
      <c r="AL26" s="80" t="s">
        <v>36</v>
      </c>
      <c r="AM26" s="122">
        <v>0.15384615384615385</v>
      </c>
      <c r="AN26" s="80">
        <v>15.341000000000003</v>
      </c>
      <c r="AO26" s="120">
        <v>0.75</v>
      </c>
      <c r="AP26" s="131" t="s">
        <v>1084</v>
      </c>
      <c r="AQ26" s="2" t="s">
        <v>1079</v>
      </c>
      <c r="AR26" s="1" t="s">
        <v>1079</v>
      </c>
      <c r="AS26" s="1">
        <v>13.9</v>
      </c>
      <c r="AT26" s="145">
        <v>0.75</v>
      </c>
      <c r="AU26" s="1" t="s">
        <v>36</v>
      </c>
      <c r="AV26" s="2">
        <f>SUM(AS26-AN26)</f>
        <v>-1.4410000000000025</v>
      </c>
      <c r="AW26" s="1" t="str">
        <f>IF(AS26&gt;AN26,"Higher","Lower")</f>
        <v>Lower</v>
      </c>
    </row>
    <row r="27" spans="1:49">
      <c r="A27" s="17" t="s">
        <v>67</v>
      </c>
      <c r="B27" s="17" t="s">
        <v>1150</v>
      </c>
      <c r="C27" s="55" t="s">
        <v>1151</v>
      </c>
      <c r="D27" s="55" t="s">
        <v>1152</v>
      </c>
      <c r="E27" s="55" t="s">
        <v>1083</v>
      </c>
      <c r="F27" s="55" t="s">
        <v>1076</v>
      </c>
      <c r="G27" s="55" t="s">
        <v>1079</v>
      </c>
      <c r="H27" s="56">
        <v>372140</v>
      </c>
      <c r="I27" s="56">
        <v>394210</v>
      </c>
      <c r="J27" s="57">
        <v>53.443916000000002</v>
      </c>
      <c r="K27" s="57">
        <v>-2.4209071999999998</v>
      </c>
      <c r="L27" s="56" t="s">
        <v>33</v>
      </c>
      <c r="M27" s="4" t="s">
        <v>1078</v>
      </c>
      <c r="N27" s="4">
        <v>-57</v>
      </c>
      <c r="O27" s="4">
        <v>67</v>
      </c>
      <c r="P27" s="4" t="s">
        <v>1078</v>
      </c>
      <c r="Q27" s="4">
        <v>3</v>
      </c>
      <c r="R27" s="22">
        <v>25.4</v>
      </c>
      <c r="S27" s="22" t="s">
        <v>1079</v>
      </c>
      <c r="T27" s="22">
        <v>24.4</v>
      </c>
      <c r="U27" s="22" t="s">
        <v>1079</v>
      </c>
      <c r="V27" s="22">
        <v>23</v>
      </c>
      <c r="W27" s="22" t="s">
        <v>1079</v>
      </c>
      <c r="X27" s="23">
        <v>22.3</v>
      </c>
      <c r="Y27" s="23" t="s">
        <v>1079</v>
      </c>
      <c r="Z27" s="23">
        <v>21.3</v>
      </c>
      <c r="AA27" s="29" t="s">
        <v>1084</v>
      </c>
      <c r="AB27" s="2">
        <v>24.077083333333331</v>
      </c>
      <c r="AC27" s="33">
        <v>1</v>
      </c>
      <c r="AD27" s="2">
        <v>22.256666666666668</v>
      </c>
      <c r="AE27" s="33">
        <v>1</v>
      </c>
      <c r="AF27" s="62">
        <v>21.358499999999999</v>
      </c>
      <c r="AG27" s="63">
        <v>1</v>
      </c>
      <c r="AH27" s="62">
        <v>20.219749999999998</v>
      </c>
      <c r="AI27" s="63">
        <v>1</v>
      </c>
      <c r="AJ27" s="62">
        <v>13.3025</v>
      </c>
      <c r="AK27" s="64">
        <v>1</v>
      </c>
      <c r="AL27" s="79">
        <v>15.511272727272726</v>
      </c>
      <c r="AM27" s="121">
        <v>0.92307692307692302</v>
      </c>
      <c r="AN27" s="79">
        <v>15.350666666666665</v>
      </c>
      <c r="AO27" s="119">
        <v>0.75</v>
      </c>
      <c r="AP27" s="127" t="s">
        <v>1079</v>
      </c>
      <c r="AQ27" s="2">
        <f>AN27-AL27</f>
        <v>-0.1606060606060602</v>
      </c>
      <c r="AR27" s="1" t="str">
        <f>IF(AN27&gt;AL27,"Higher","Lower")</f>
        <v>Lower</v>
      </c>
      <c r="AS27" s="1">
        <v>14</v>
      </c>
      <c r="AT27" s="145">
        <v>0.67300000000000004</v>
      </c>
      <c r="AU27" s="1" t="s">
        <v>36</v>
      </c>
      <c r="AV27" s="2">
        <f>SUM(AS27-AN27)</f>
        <v>-1.3506666666666653</v>
      </c>
      <c r="AW27" s="1" t="str">
        <f>IF(AS27&gt;AN27,"Higher","Lower")</f>
        <v>Lower</v>
      </c>
    </row>
    <row r="28" spans="1:49">
      <c r="A28" s="55" t="s">
        <v>37</v>
      </c>
      <c r="B28" s="55" t="s">
        <v>1153</v>
      </c>
      <c r="C28" s="68" t="s">
        <v>1154</v>
      </c>
      <c r="D28" s="55" t="s">
        <v>1155</v>
      </c>
      <c r="E28" s="55" t="s">
        <v>31</v>
      </c>
      <c r="F28" s="55" t="s">
        <v>1076</v>
      </c>
      <c r="G28" s="55" t="s">
        <v>1079</v>
      </c>
      <c r="H28" s="56">
        <v>395652</v>
      </c>
      <c r="I28" s="56">
        <v>399140</v>
      </c>
      <c r="J28" s="57">
        <v>53.488953000000002</v>
      </c>
      <c r="K28" s="57">
        <v>-2.0669981000000002</v>
      </c>
      <c r="L28" s="56" t="s">
        <v>33</v>
      </c>
      <c r="M28" s="4" t="s">
        <v>1078</v>
      </c>
      <c r="N28" s="7">
        <v>23</v>
      </c>
      <c r="O28" s="7">
        <v>2</v>
      </c>
      <c r="P28" s="4" t="s">
        <v>1078</v>
      </c>
      <c r="Q28" s="4">
        <v>3</v>
      </c>
      <c r="R28" s="13" t="s">
        <v>36</v>
      </c>
      <c r="S28" s="13" t="s">
        <v>1079</v>
      </c>
      <c r="T28" s="13" t="s">
        <v>36</v>
      </c>
      <c r="U28" s="13" t="s">
        <v>1079</v>
      </c>
      <c r="V28" s="13" t="s">
        <v>36</v>
      </c>
      <c r="W28" s="13" t="s">
        <v>1079</v>
      </c>
      <c r="X28" s="7" t="s">
        <v>36</v>
      </c>
      <c r="Y28" s="7" t="s">
        <v>1079</v>
      </c>
      <c r="Z28" s="27" t="s">
        <v>36</v>
      </c>
      <c r="AA28" s="36" t="s">
        <v>1084</v>
      </c>
      <c r="AB28" s="2" t="s">
        <v>1084</v>
      </c>
      <c r="AC28" s="33" t="s">
        <v>1079</v>
      </c>
      <c r="AD28" s="2" t="s">
        <v>1084</v>
      </c>
      <c r="AE28" s="33" t="s">
        <v>1084</v>
      </c>
      <c r="AF28" s="62">
        <v>19.614545454545457</v>
      </c>
      <c r="AG28" s="63">
        <v>0.91666666666666663</v>
      </c>
      <c r="AH28" s="62">
        <v>19.834363636363637</v>
      </c>
      <c r="AI28" s="63">
        <v>0.91666666666666663</v>
      </c>
      <c r="AJ28" s="62">
        <v>15.030833333333334</v>
      </c>
      <c r="AK28" s="64">
        <v>1</v>
      </c>
      <c r="AL28" s="80">
        <v>15.874166666666671</v>
      </c>
      <c r="AM28" s="122">
        <v>1</v>
      </c>
      <c r="AN28" s="80">
        <v>15.101750000000001</v>
      </c>
      <c r="AO28" s="120">
        <v>1</v>
      </c>
      <c r="AP28" s="126" t="s">
        <v>1079</v>
      </c>
      <c r="AQ28" s="2">
        <f>AN28-AL28</f>
        <v>-0.77241666666667008</v>
      </c>
      <c r="AR28" s="1" t="str">
        <f>IF(AN28&gt;AL28,"Higher","Lower")</f>
        <v>Lower</v>
      </c>
      <c r="AS28" s="1">
        <v>14.1</v>
      </c>
      <c r="AT28" s="145">
        <v>0.92300000000000004</v>
      </c>
      <c r="AU28" s="1" t="s">
        <v>36</v>
      </c>
      <c r="AV28" s="2">
        <f>SUM(AS28-AN28)</f>
        <v>-1.0017500000000013</v>
      </c>
      <c r="AW28" s="1" t="str">
        <f>IF(AS28&gt;AN28,"Higher","Lower")</f>
        <v>Lower</v>
      </c>
    </row>
    <row r="29" spans="1:49">
      <c r="A29" s="40" t="s">
        <v>46</v>
      </c>
      <c r="B29" s="40" t="s">
        <v>1156</v>
      </c>
      <c r="C29" s="41" t="s">
        <v>1157</v>
      </c>
      <c r="D29" s="49" t="s">
        <v>1158</v>
      </c>
      <c r="E29" s="41" t="s">
        <v>1159</v>
      </c>
      <c r="F29" s="41" t="s">
        <v>1076</v>
      </c>
      <c r="G29" s="41" t="s">
        <v>1097</v>
      </c>
      <c r="H29" s="42">
        <v>384202</v>
      </c>
      <c r="I29" s="42">
        <v>386121</v>
      </c>
      <c r="J29" s="43">
        <v>53.371710999999998</v>
      </c>
      <c r="K29" s="43">
        <v>-2.2389044999999999</v>
      </c>
      <c r="L29" s="42" t="s">
        <v>33</v>
      </c>
      <c r="M29" s="41" t="s">
        <v>1078</v>
      </c>
      <c r="N29" s="41">
        <v>35</v>
      </c>
      <c r="O29" s="41">
        <v>44</v>
      </c>
      <c r="P29" s="41" t="s">
        <v>34</v>
      </c>
      <c r="Q29" s="41">
        <v>3</v>
      </c>
      <c r="R29" s="51" t="s">
        <v>36</v>
      </c>
      <c r="S29" s="51" t="s">
        <v>1079</v>
      </c>
      <c r="T29" s="51" t="s">
        <v>36</v>
      </c>
      <c r="U29" s="51" t="s">
        <v>1079</v>
      </c>
      <c r="V29" s="51" t="s">
        <v>36</v>
      </c>
      <c r="W29" s="51" t="s">
        <v>1079</v>
      </c>
      <c r="X29" s="53" t="s">
        <v>36</v>
      </c>
      <c r="Y29" s="53" t="s">
        <v>1079</v>
      </c>
      <c r="Z29" s="82" t="s">
        <v>36</v>
      </c>
      <c r="AA29" s="83" t="s">
        <v>1084</v>
      </c>
      <c r="AB29" s="44">
        <v>22.1585</v>
      </c>
      <c r="AC29" s="45">
        <v>1</v>
      </c>
      <c r="AD29" s="44">
        <v>22.337333333333337</v>
      </c>
      <c r="AE29" s="45" t="s">
        <v>1084</v>
      </c>
      <c r="AF29" s="44">
        <v>19.65475</v>
      </c>
      <c r="AG29" s="45" t="s">
        <v>1084</v>
      </c>
      <c r="AH29" s="44">
        <v>18.220250000000004</v>
      </c>
      <c r="AI29" s="47">
        <v>1</v>
      </c>
      <c r="AJ29" s="44">
        <v>13.578749999999999</v>
      </c>
      <c r="AK29" s="46">
        <v>1</v>
      </c>
      <c r="AL29" s="78">
        <v>14.111166666666668</v>
      </c>
      <c r="AM29" s="118">
        <v>1</v>
      </c>
      <c r="AN29" s="78">
        <v>15.193583333333333</v>
      </c>
      <c r="AO29" s="118">
        <v>1</v>
      </c>
      <c r="AP29" s="125" t="s">
        <v>1079</v>
      </c>
      <c r="AQ29" s="44" t="s">
        <v>1079</v>
      </c>
      <c r="AR29" s="43" t="s">
        <v>1079</v>
      </c>
      <c r="AS29" s="43">
        <v>14.2</v>
      </c>
      <c r="AT29" s="151">
        <v>1</v>
      </c>
      <c r="AU29" s="43" t="s">
        <v>36</v>
      </c>
      <c r="AV29" s="44">
        <f>SUM(AS29-AN29)</f>
        <v>-0.99358333333333348</v>
      </c>
      <c r="AW29" s="43" t="str">
        <f>IF(AS29&gt;AN29,"Higher","Lower")</f>
        <v>Lower</v>
      </c>
    </row>
    <row r="30" spans="1:49">
      <c r="A30" s="40" t="s">
        <v>46</v>
      </c>
      <c r="B30" s="40" t="s">
        <v>1160</v>
      </c>
      <c r="C30" s="41" t="s">
        <v>1161</v>
      </c>
      <c r="D30" s="49" t="s">
        <v>1158</v>
      </c>
      <c r="E30" s="41" t="s">
        <v>1159</v>
      </c>
      <c r="F30" s="41" t="s">
        <v>1076</v>
      </c>
      <c r="G30" s="41" t="s">
        <v>1097</v>
      </c>
      <c r="H30" s="42">
        <v>384202</v>
      </c>
      <c r="I30" s="42">
        <v>386121</v>
      </c>
      <c r="J30" s="43">
        <v>53.371710999999998</v>
      </c>
      <c r="K30" s="43">
        <v>-2.2389044999999999</v>
      </c>
      <c r="L30" s="42" t="s">
        <v>33</v>
      </c>
      <c r="M30" s="41" t="s">
        <v>1078</v>
      </c>
      <c r="N30" s="41">
        <v>35</v>
      </c>
      <c r="O30" s="41">
        <v>44</v>
      </c>
      <c r="P30" s="41" t="s">
        <v>34</v>
      </c>
      <c r="Q30" s="41">
        <v>3</v>
      </c>
      <c r="R30" s="51" t="s">
        <v>36</v>
      </c>
      <c r="S30" s="51" t="s">
        <v>1079</v>
      </c>
      <c r="T30" s="51" t="s">
        <v>36</v>
      </c>
      <c r="U30" s="51" t="s">
        <v>1079</v>
      </c>
      <c r="V30" s="51" t="s">
        <v>36</v>
      </c>
      <c r="W30" s="51" t="s">
        <v>1079</v>
      </c>
      <c r="X30" s="53" t="s">
        <v>36</v>
      </c>
      <c r="Y30" s="53" t="s">
        <v>1079</v>
      </c>
      <c r="Z30" s="82" t="s">
        <v>36</v>
      </c>
      <c r="AA30" s="83" t="s">
        <v>1084</v>
      </c>
      <c r="AB30" s="44">
        <v>22.989909090909091</v>
      </c>
      <c r="AC30" s="45">
        <v>0.91666666666666663</v>
      </c>
      <c r="AD30" s="44">
        <v>21.992666666666665</v>
      </c>
      <c r="AE30" s="45" t="s">
        <v>1084</v>
      </c>
      <c r="AF30" s="44">
        <v>20.437750000000005</v>
      </c>
      <c r="AG30" s="45" t="s">
        <v>1084</v>
      </c>
      <c r="AH30" s="44">
        <v>19.405999999999999</v>
      </c>
      <c r="AI30" s="47">
        <v>1</v>
      </c>
      <c r="AJ30" s="44">
        <v>13.6425</v>
      </c>
      <c r="AK30" s="46">
        <v>1</v>
      </c>
      <c r="AL30" s="78">
        <v>14.111166666666668</v>
      </c>
      <c r="AM30" s="118">
        <v>1</v>
      </c>
      <c r="AN30" s="78">
        <v>15.193583333333333</v>
      </c>
      <c r="AO30" s="118">
        <v>1</v>
      </c>
      <c r="AP30" s="125" t="s">
        <v>1079</v>
      </c>
      <c r="AQ30" s="44">
        <f>AN30-AL30</f>
        <v>1.0824166666666653</v>
      </c>
      <c r="AR30" s="43" t="str">
        <f>IF(AN30&gt;AL30,"Higher","Lower")</f>
        <v>Higher</v>
      </c>
      <c r="AS30" s="43">
        <v>14.2</v>
      </c>
      <c r="AT30" s="151">
        <v>1</v>
      </c>
      <c r="AU30" s="43" t="s">
        <v>36</v>
      </c>
      <c r="AV30" s="44">
        <f>SUM(AS30-AN30)</f>
        <v>-0.99358333333333348</v>
      </c>
      <c r="AW30" s="43" t="str">
        <f>IF(AS30&gt;AN30,"Higher","Lower")</f>
        <v>Lower</v>
      </c>
    </row>
    <row r="31" spans="1:49">
      <c r="A31" s="40" t="s">
        <v>46</v>
      </c>
      <c r="B31" s="40" t="s">
        <v>1162</v>
      </c>
      <c r="C31" s="41" t="s">
        <v>1163</v>
      </c>
      <c r="D31" s="49" t="s">
        <v>1158</v>
      </c>
      <c r="E31" s="41" t="s">
        <v>1159</v>
      </c>
      <c r="F31" s="41" t="s">
        <v>1076</v>
      </c>
      <c r="G31" s="41" t="s">
        <v>1097</v>
      </c>
      <c r="H31" s="42">
        <v>384202</v>
      </c>
      <c r="I31" s="42">
        <v>386121</v>
      </c>
      <c r="J31" s="43">
        <v>53.371710999999998</v>
      </c>
      <c r="K31" s="43">
        <v>-2.2389044999999999</v>
      </c>
      <c r="L31" s="42" t="s">
        <v>33</v>
      </c>
      <c r="M31" s="41" t="s">
        <v>1078</v>
      </c>
      <c r="N31" s="41">
        <v>35</v>
      </c>
      <c r="O31" s="41">
        <v>44</v>
      </c>
      <c r="P31" s="41" t="s">
        <v>34</v>
      </c>
      <c r="Q31" s="41">
        <v>3</v>
      </c>
      <c r="R31" s="51" t="s">
        <v>36</v>
      </c>
      <c r="S31" s="51" t="s">
        <v>1079</v>
      </c>
      <c r="T31" s="51" t="s">
        <v>36</v>
      </c>
      <c r="U31" s="51" t="s">
        <v>1079</v>
      </c>
      <c r="V31" s="51" t="s">
        <v>36</v>
      </c>
      <c r="W31" s="51" t="s">
        <v>1079</v>
      </c>
      <c r="X31" s="53" t="s">
        <v>36</v>
      </c>
      <c r="Y31" s="53" t="s">
        <v>1079</v>
      </c>
      <c r="Z31" s="82" t="s">
        <v>36</v>
      </c>
      <c r="AA31" s="83" t="s">
        <v>1084</v>
      </c>
      <c r="AB31" s="44">
        <v>22.310166666666667</v>
      </c>
      <c r="AC31" s="45">
        <v>1</v>
      </c>
      <c r="AD31" s="44">
        <v>21.67733333333333</v>
      </c>
      <c r="AE31" s="45" t="s">
        <v>1084</v>
      </c>
      <c r="AF31" s="44">
        <v>20.060750000000002</v>
      </c>
      <c r="AG31" s="45" t="s">
        <v>1084</v>
      </c>
      <c r="AH31" s="44">
        <v>18.894500000000001</v>
      </c>
      <c r="AI31" s="47">
        <v>1</v>
      </c>
      <c r="AJ31" s="44">
        <v>13.777083333333332</v>
      </c>
      <c r="AK31" s="46">
        <v>1</v>
      </c>
      <c r="AL31" s="78">
        <v>14.111166666666668</v>
      </c>
      <c r="AM31" s="123">
        <v>1</v>
      </c>
      <c r="AN31" s="78">
        <v>15.193583333333333</v>
      </c>
      <c r="AO31" s="118">
        <v>1</v>
      </c>
      <c r="AP31" s="125" t="s">
        <v>1079</v>
      </c>
      <c r="AQ31" s="44" t="s">
        <v>1079</v>
      </c>
      <c r="AR31" s="43" t="s">
        <v>1079</v>
      </c>
      <c r="AS31" s="43">
        <v>14.2</v>
      </c>
      <c r="AT31" s="151">
        <v>1</v>
      </c>
      <c r="AU31" s="43" t="s">
        <v>36</v>
      </c>
      <c r="AV31" s="44">
        <f>SUM(AS31-AN31)</f>
        <v>-0.99358333333333348</v>
      </c>
      <c r="AW31" s="43" t="str">
        <f>IF(AS31&gt;AN31,"Higher","Lower")</f>
        <v>Lower</v>
      </c>
    </row>
    <row r="32" spans="1:49">
      <c r="A32" s="40" t="s">
        <v>114</v>
      </c>
      <c r="B32" s="40" t="s">
        <v>1164</v>
      </c>
      <c r="C32" s="41" t="s">
        <v>1165</v>
      </c>
      <c r="D32" s="41" t="s">
        <v>1166</v>
      </c>
      <c r="E32" s="41" t="s">
        <v>31</v>
      </c>
      <c r="F32" s="41" t="s">
        <v>1076</v>
      </c>
      <c r="G32" s="41" t="s">
        <v>1079</v>
      </c>
      <c r="H32" s="42">
        <v>386870</v>
      </c>
      <c r="I32" s="42">
        <v>404044</v>
      </c>
      <c r="J32" s="43">
        <v>53.532884000000003</v>
      </c>
      <c r="K32" s="43">
        <v>-2.19956</v>
      </c>
      <c r="L32" s="42" t="s">
        <v>33</v>
      </c>
      <c r="M32" s="41" t="s">
        <v>34</v>
      </c>
      <c r="N32" s="41">
        <v>100</v>
      </c>
      <c r="O32" s="41">
        <v>10</v>
      </c>
      <c r="P32" s="41" t="s">
        <v>1078</v>
      </c>
      <c r="Q32" s="41">
        <v>2</v>
      </c>
      <c r="R32" s="51">
        <v>28.3</v>
      </c>
      <c r="S32" s="51" t="s">
        <v>1079</v>
      </c>
      <c r="T32" s="51">
        <v>26.8</v>
      </c>
      <c r="U32" s="51" t="s">
        <v>1079</v>
      </c>
      <c r="V32" s="51">
        <v>25.2</v>
      </c>
      <c r="W32" s="51" t="s">
        <v>1079</v>
      </c>
      <c r="X32" s="82">
        <v>24.3</v>
      </c>
      <c r="Y32" s="53" t="s">
        <v>1079</v>
      </c>
      <c r="Z32" s="82">
        <v>24.275999999999996</v>
      </c>
      <c r="AA32" s="83">
        <v>0.91666666666666663</v>
      </c>
      <c r="AB32" s="44">
        <v>24.735454545454541</v>
      </c>
      <c r="AC32" s="45">
        <v>0.91666666666666663</v>
      </c>
      <c r="AD32" s="44">
        <v>25.856000000000005</v>
      </c>
      <c r="AE32" s="45">
        <v>0.91666666666666663</v>
      </c>
      <c r="AF32" s="44">
        <v>31.494000000000003</v>
      </c>
      <c r="AG32" s="45">
        <v>0.66666666666666663</v>
      </c>
      <c r="AH32" s="44">
        <v>24.526636363636364</v>
      </c>
      <c r="AI32" s="45">
        <v>0.91666666666666663</v>
      </c>
      <c r="AJ32" s="44">
        <v>16.482916666666668</v>
      </c>
      <c r="AK32" s="46">
        <v>1</v>
      </c>
      <c r="AL32" s="78">
        <v>16.440333333333335</v>
      </c>
      <c r="AM32" s="123">
        <v>1</v>
      </c>
      <c r="AN32" s="78">
        <v>16.395545454545456</v>
      </c>
      <c r="AO32" s="118">
        <v>0.92307692307692302</v>
      </c>
      <c r="AP32" s="133" t="s">
        <v>1079</v>
      </c>
      <c r="AQ32" s="44">
        <f>AN32-AL32</f>
        <v>-4.4787878787879265E-2</v>
      </c>
      <c r="AR32" s="43" t="str">
        <f>IF(AN32&gt;AL32,"Higher","Lower")</f>
        <v>Lower</v>
      </c>
      <c r="AS32" s="43">
        <v>14.2</v>
      </c>
      <c r="AT32" s="151">
        <v>0.73099999999999998</v>
      </c>
      <c r="AU32" s="43" t="s">
        <v>36</v>
      </c>
      <c r="AV32" s="44">
        <f>SUM(AS32-AN32)</f>
        <v>-2.1955454545454565</v>
      </c>
      <c r="AW32" s="43" t="str">
        <f>IF(AS32&gt;AN32,"Higher","Lower")</f>
        <v>Lower</v>
      </c>
    </row>
    <row r="33" spans="1:49">
      <c r="A33" s="69" t="s">
        <v>148</v>
      </c>
      <c r="B33" s="55" t="s">
        <v>1167</v>
      </c>
      <c r="C33" s="69" t="s">
        <v>1168</v>
      </c>
      <c r="D33" s="69" t="s">
        <v>1169</v>
      </c>
      <c r="E33" s="69" t="s">
        <v>1170</v>
      </c>
      <c r="F33" s="55" t="s">
        <v>1076</v>
      </c>
      <c r="G33" s="55" t="s">
        <v>1079</v>
      </c>
      <c r="H33" s="69">
        <v>365386</v>
      </c>
      <c r="I33" s="69">
        <v>400353</v>
      </c>
      <c r="J33" s="69">
        <v>53.498728</v>
      </c>
      <c r="K33" s="69">
        <v>-2.5232654999999999</v>
      </c>
      <c r="L33" s="70" t="s">
        <v>33</v>
      </c>
      <c r="M33" s="95" t="s">
        <v>41</v>
      </c>
      <c r="N33" s="95">
        <v>5</v>
      </c>
      <c r="O33" s="95">
        <v>0.5</v>
      </c>
      <c r="P33" s="95" t="s">
        <v>41</v>
      </c>
      <c r="Q33" s="95">
        <v>2</v>
      </c>
      <c r="R33" s="1" t="s">
        <v>1084</v>
      </c>
      <c r="S33" s="1" t="s">
        <v>1084</v>
      </c>
      <c r="T33" s="1" t="s">
        <v>1084</v>
      </c>
      <c r="U33" s="1" t="s">
        <v>1084</v>
      </c>
      <c r="V33" s="1" t="s">
        <v>1084</v>
      </c>
      <c r="W33" s="1" t="s">
        <v>1084</v>
      </c>
      <c r="X33" s="1" t="s">
        <v>1084</v>
      </c>
      <c r="Y33" s="1" t="s">
        <v>1084</v>
      </c>
      <c r="Z33" s="1" t="s">
        <v>1084</v>
      </c>
      <c r="AA33" s="1" t="s">
        <v>1084</v>
      </c>
      <c r="AB33" s="1" t="s">
        <v>1084</v>
      </c>
      <c r="AC33" s="1" t="s">
        <v>1084</v>
      </c>
      <c r="AD33" s="1" t="s">
        <v>1084</v>
      </c>
      <c r="AE33" s="1" t="s">
        <v>1084</v>
      </c>
      <c r="AF33" s="57" t="s">
        <v>1084</v>
      </c>
      <c r="AG33" s="57" t="s">
        <v>1084</v>
      </c>
      <c r="AH33" s="57" t="s">
        <v>1084</v>
      </c>
      <c r="AI33" s="57" t="s">
        <v>1084</v>
      </c>
      <c r="AJ33" s="57" t="s">
        <v>1084</v>
      </c>
      <c r="AK33" s="57" t="s">
        <v>1084</v>
      </c>
      <c r="AL33" s="80">
        <v>16.430946279559819</v>
      </c>
      <c r="AM33" s="122">
        <v>0.51923076923076927</v>
      </c>
      <c r="AN33" s="80">
        <v>16.356000000000002</v>
      </c>
      <c r="AO33" s="120">
        <v>1</v>
      </c>
      <c r="AP33" s="131" t="s">
        <v>1084</v>
      </c>
      <c r="AQ33" s="2">
        <f>AN33-AL33</f>
        <v>-7.4946279559817697E-2</v>
      </c>
      <c r="AR33" s="1" t="str">
        <f>IF(AN33&gt;AL33,"Higher","Lower")</f>
        <v>Lower</v>
      </c>
      <c r="AS33" s="1">
        <v>14.4</v>
      </c>
      <c r="AT33" s="145">
        <v>0.90400000000000003</v>
      </c>
      <c r="AU33" s="1" t="s">
        <v>36</v>
      </c>
      <c r="AV33" s="2">
        <f>SUM(AS33-AN33)</f>
        <v>-1.9560000000000013</v>
      </c>
      <c r="AW33" s="1" t="str">
        <f>IF(AS33&gt;AN33,"Higher","Lower")</f>
        <v>Lower</v>
      </c>
    </row>
    <row r="34" spans="1:49">
      <c r="A34" s="69" t="s">
        <v>148</v>
      </c>
      <c r="B34" s="55" t="s">
        <v>1171</v>
      </c>
      <c r="C34" s="69" t="s">
        <v>1172</v>
      </c>
      <c r="D34" s="69" t="s">
        <v>1173</v>
      </c>
      <c r="E34" s="69" t="s">
        <v>31</v>
      </c>
      <c r="F34" s="55" t="s">
        <v>1076</v>
      </c>
      <c r="G34" s="55" t="s">
        <v>1079</v>
      </c>
      <c r="H34" s="69">
        <v>362019</v>
      </c>
      <c r="I34" s="69">
        <v>396512</v>
      </c>
      <c r="J34" s="69">
        <v>53.463971999999998</v>
      </c>
      <c r="K34" s="69">
        <v>-2.5735534000000002</v>
      </c>
      <c r="L34" s="70" t="s">
        <v>33</v>
      </c>
      <c r="M34" s="95" t="s">
        <v>41</v>
      </c>
      <c r="N34" s="95">
        <v>19</v>
      </c>
      <c r="O34" s="95">
        <v>1</v>
      </c>
      <c r="P34" s="95" t="s">
        <v>41</v>
      </c>
      <c r="Q34" s="95">
        <v>2</v>
      </c>
      <c r="R34" s="1" t="s">
        <v>1084</v>
      </c>
      <c r="S34" s="1" t="s">
        <v>1084</v>
      </c>
      <c r="T34" s="1" t="s">
        <v>1084</v>
      </c>
      <c r="U34" s="1" t="s">
        <v>1084</v>
      </c>
      <c r="V34" s="1" t="s">
        <v>1084</v>
      </c>
      <c r="W34" s="1" t="s">
        <v>1084</v>
      </c>
      <c r="X34" s="1" t="s">
        <v>1084</v>
      </c>
      <c r="Y34" s="1" t="s">
        <v>1084</v>
      </c>
      <c r="Z34" s="1" t="s">
        <v>1084</v>
      </c>
      <c r="AA34" s="1" t="s">
        <v>1084</v>
      </c>
      <c r="AB34" s="1" t="s">
        <v>1084</v>
      </c>
      <c r="AC34" s="1" t="s">
        <v>1084</v>
      </c>
      <c r="AD34" s="1" t="s">
        <v>1084</v>
      </c>
      <c r="AE34" s="1" t="s">
        <v>1084</v>
      </c>
      <c r="AF34" s="57" t="s">
        <v>1084</v>
      </c>
      <c r="AG34" s="57" t="s">
        <v>1084</v>
      </c>
      <c r="AH34" s="57" t="s">
        <v>1084</v>
      </c>
      <c r="AI34" s="57" t="s">
        <v>1084</v>
      </c>
      <c r="AJ34" s="57" t="s">
        <v>1084</v>
      </c>
      <c r="AK34" s="57" t="s">
        <v>1084</v>
      </c>
      <c r="AL34" s="80">
        <v>17.099666666666664</v>
      </c>
      <c r="AM34" s="122">
        <v>1</v>
      </c>
      <c r="AN34" s="80">
        <v>16.022500000000001</v>
      </c>
      <c r="AO34" s="120">
        <v>1</v>
      </c>
      <c r="AP34" s="131" t="s">
        <v>1084</v>
      </c>
      <c r="AQ34" s="2">
        <f>AN34-AL34</f>
        <v>-1.0771666666666633</v>
      </c>
      <c r="AR34" s="1" t="str">
        <f>IF(AN34&gt;AL34,"Higher","Lower")</f>
        <v>Lower</v>
      </c>
      <c r="AS34" s="1">
        <v>14.9</v>
      </c>
      <c r="AT34" s="145">
        <v>1</v>
      </c>
      <c r="AU34" s="1" t="s">
        <v>36</v>
      </c>
      <c r="AV34" s="2">
        <f>SUM(AS34-AN34)</f>
        <v>-1.1225000000000005</v>
      </c>
      <c r="AW34" s="1" t="str">
        <f>IF(AS34&gt;AN34,"Higher","Lower")</f>
        <v>Lower</v>
      </c>
    </row>
    <row r="35" spans="1:49">
      <c r="A35" s="40" t="s">
        <v>70</v>
      </c>
      <c r="B35" s="40" t="s">
        <v>1174</v>
      </c>
      <c r="C35" s="41" t="s">
        <v>1175</v>
      </c>
      <c r="D35" s="41" t="s">
        <v>1176</v>
      </c>
      <c r="E35" s="41" t="s">
        <v>1083</v>
      </c>
      <c r="F35" s="41" t="s">
        <v>1076</v>
      </c>
      <c r="G35" s="41" t="s">
        <v>1079</v>
      </c>
      <c r="H35" s="42">
        <v>365163</v>
      </c>
      <c r="I35" s="42">
        <v>405640</v>
      </c>
      <c r="J35" s="43">
        <v>53.546233000000001</v>
      </c>
      <c r="K35" s="43">
        <v>-2.5272169999999998</v>
      </c>
      <c r="L35" s="42" t="s">
        <v>33</v>
      </c>
      <c r="M35" s="41" t="s">
        <v>1078</v>
      </c>
      <c r="N35" s="41">
        <v>8</v>
      </c>
      <c r="O35" s="41">
        <v>1.5</v>
      </c>
      <c r="P35" s="41" t="s">
        <v>1078</v>
      </c>
      <c r="Q35" s="41">
        <v>2.4</v>
      </c>
      <c r="R35" s="51">
        <v>26.4</v>
      </c>
      <c r="S35" s="51" t="s">
        <v>1079</v>
      </c>
      <c r="T35" s="51">
        <v>24.9</v>
      </c>
      <c r="U35" s="51" t="s">
        <v>1079</v>
      </c>
      <c r="V35" s="51">
        <v>27.5</v>
      </c>
      <c r="W35" s="51" t="s">
        <v>1079</v>
      </c>
      <c r="X35" s="82">
        <v>22.7</v>
      </c>
      <c r="Y35" s="53" t="s">
        <v>1079</v>
      </c>
      <c r="Z35" s="82">
        <v>19.599999999999998</v>
      </c>
      <c r="AA35" s="83">
        <v>0.75</v>
      </c>
      <c r="AB35" s="44">
        <v>24.636181818181822</v>
      </c>
      <c r="AC35" s="45">
        <v>1</v>
      </c>
      <c r="AD35" s="44">
        <v>21.024666666666668</v>
      </c>
      <c r="AE35" s="45">
        <v>1</v>
      </c>
      <c r="AF35" s="44">
        <v>21.220749999999999</v>
      </c>
      <c r="AG35" s="45">
        <v>1</v>
      </c>
      <c r="AH35" s="44">
        <v>21.161727272727273</v>
      </c>
      <c r="AI35" s="47">
        <v>0.91666666666666663</v>
      </c>
      <c r="AJ35" s="44">
        <v>18.29388888888889</v>
      </c>
      <c r="AK35" s="46">
        <v>0.75</v>
      </c>
      <c r="AL35" s="78">
        <v>17.074887832323011</v>
      </c>
      <c r="AM35" s="123">
        <v>0.59615384615384615</v>
      </c>
      <c r="AN35" s="78">
        <v>16.573499999999999</v>
      </c>
      <c r="AO35" s="118">
        <v>1</v>
      </c>
      <c r="AP35" s="125" t="s">
        <v>1084</v>
      </c>
      <c r="AQ35" s="44">
        <f>AN35-AL35</f>
        <v>-0.50138783232301165</v>
      </c>
      <c r="AR35" s="43" t="str">
        <f>IF(AN35&gt;AL35,"Higher","Lower")</f>
        <v>Lower</v>
      </c>
      <c r="AS35" s="43">
        <v>15.1</v>
      </c>
      <c r="AT35" s="151">
        <v>1</v>
      </c>
      <c r="AU35" s="43" t="s">
        <v>36</v>
      </c>
      <c r="AV35" s="44">
        <f>SUM(AS35-AN35)</f>
        <v>-1.4734999999999996</v>
      </c>
      <c r="AW35" s="43" t="str">
        <f>IF(AS35&gt;AN35,"Higher","Lower")</f>
        <v>Lower</v>
      </c>
    </row>
    <row r="36" spans="1:49">
      <c r="A36" s="40" t="s">
        <v>70</v>
      </c>
      <c r="B36" s="40" t="s">
        <v>1177</v>
      </c>
      <c r="C36" s="41" t="s">
        <v>1178</v>
      </c>
      <c r="D36" s="41" t="s">
        <v>1179</v>
      </c>
      <c r="E36" s="41" t="s">
        <v>1083</v>
      </c>
      <c r="F36" s="41" t="s">
        <v>1076</v>
      </c>
      <c r="G36" s="41" t="s">
        <v>1079</v>
      </c>
      <c r="H36" s="42">
        <v>371304</v>
      </c>
      <c r="I36" s="42">
        <v>411748</v>
      </c>
      <c r="J36" s="43">
        <v>53.601505000000003</v>
      </c>
      <c r="K36" s="43">
        <v>-2.4351063000000002</v>
      </c>
      <c r="L36" s="42" t="s">
        <v>33</v>
      </c>
      <c r="M36" s="41" t="s">
        <v>1078</v>
      </c>
      <c r="N36" s="41">
        <v>6</v>
      </c>
      <c r="O36" s="41">
        <v>2</v>
      </c>
      <c r="P36" s="41" t="s">
        <v>1078</v>
      </c>
      <c r="Q36" s="41">
        <v>2.4</v>
      </c>
      <c r="R36" s="51">
        <v>23.5</v>
      </c>
      <c r="S36" s="51" t="s">
        <v>1079</v>
      </c>
      <c r="T36" s="51">
        <v>23.1</v>
      </c>
      <c r="U36" s="51" t="s">
        <v>1079</v>
      </c>
      <c r="V36" s="51">
        <v>24.1</v>
      </c>
      <c r="W36" s="51" t="s">
        <v>1079</v>
      </c>
      <c r="X36" s="82">
        <v>21.9</v>
      </c>
      <c r="Y36" s="53" t="s">
        <v>1079</v>
      </c>
      <c r="Z36" s="82">
        <v>17.546666666666667</v>
      </c>
      <c r="AA36" s="83">
        <v>0.75</v>
      </c>
      <c r="AB36" s="44">
        <v>24.487272727272728</v>
      </c>
      <c r="AC36" s="45">
        <v>1</v>
      </c>
      <c r="AD36" s="44">
        <v>20.665333333333333</v>
      </c>
      <c r="AE36" s="45">
        <v>1</v>
      </c>
      <c r="AF36" s="44">
        <v>21.177249999999997</v>
      </c>
      <c r="AG36" s="45">
        <v>1</v>
      </c>
      <c r="AH36" s="44">
        <v>21.71972727272728</v>
      </c>
      <c r="AI36" s="45">
        <v>0.91666666666666663</v>
      </c>
      <c r="AJ36" s="44">
        <v>15.477083333333331</v>
      </c>
      <c r="AK36" s="46">
        <v>1</v>
      </c>
      <c r="AL36" s="78">
        <v>16.566727272727274</v>
      </c>
      <c r="AM36" s="123">
        <v>0.90384615384615385</v>
      </c>
      <c r="AN36" s="78">
        <v>17.015750000000001</v>
      </c>
      <c r="AO36" s="118">
        <v>1</v>
      </c>
      <c r="AP36" s="125" t="s">
        <v>1084</v>
      </c>
      <c r="AQ36" s="44">
        <f>AN36-AL36</f>
        <v>0.44902272727272674</v>
      </c>
      <c r="AR36" s="43" t="str">
        <f>IF(AN36&gt;AL36,"Higher","Lower")</f>
        <v>Higher</v>
      </c>
      <c r="AS36" s="43">
        <v>15.4</v>
      </c>
      <c r="AT36" s="151">
        <v>1</v>
      </c>
      <c r="AU36" s="43" t="s">
        <v>36</v>
      </c>
      <c r="AV36" s="44">
        <f>SUM(AS36-AN36)</f>
        <v>-1.6157500000000002</v>
      </c>
      <c r="AW36" s="43" t="str">
        <f>IF(AS36&gt;AN36,"Higher","Lower")</f>
        <v>Lower</v>
      </c>
    </row>
    <row r="37" spans="1:49">
      <c r="A37" s="17" t="s">
        <v>67</v>
      </c>
      <c r="B37" s="17" t="s">
        <v>1180</v>
      </c>
      <c r="C37" s="55" t="s">
        <v>1181</v>
      </c>
      <c r="D37" s="55" t="s">
        <v>1182</v>
      </c>
      <c r="E37" s="55" t="s">
        <v>1083</v>
      </c>
      <c r="F37" s="55" t="s">
        <v>1076</v>
      </c>
      <c r="G37" s="55" t="s">
        <v>1079</v>
      </c>
      <c r="H37" s="56">
        <v>379613</v>
      </c>
      <c r="I37" s="56">
        <v>399784</v>
      </c>
      <c r="J37" s="57">
        <v>53.494360999999998</v>
      </c>
      <c r="K37" s="57">
        <v>-2.3087648000000001</v>
      </c>
      <c r="L37" s="56" t="s">
        <v>33</v>
      </c>
      <c r="M37" s="4" t="s">
        <v>1078</v>
      </c>
      <c r="N37" s="4">
        <v>12</v>
      </c>
      <c r="O37" s="4">
        <v>2.5</v>
      </c>
      <c r="P37" s="4" t="s">
        <v>1078</v>
      </c>
      <c r="Q37" s="4">
        <v>3</v>
      </c>
      <c r="R37" s="22">
        <v>27.4</v>
      </c>
      <c r="S37" s="22" t="s">
        <v>1079</v>
      </c>
      <c r="T37" s="22">
        <v>27.5</v>
      </c>
      <c r="U37" s="22" t="s">
        <v>1079</v>
      </c>
      <c r="V37" s="22">
        <v>23.5</v>
      </c>
      <c r="W37" s="22" t="s">
        <v>1079</v>
      </c>
      <c r="X37" s="23">
        <v>23.8</v>
      </c>
      <c r="Y37" s="23" t="s">
        <v>1079</v>
      </c>
      <c r="Z37" s="23">
        <v>22.7</v>
      </c>
      <c r="AA37" s="29">
        <v>0.91666666666666663</v>
      </c>
      <c r="AB37" s="2">
        <v>24.448666666666664</v>
      </c>
      <c r="AC37" s="33">
        <v>1</v>
      </c>
      <c r="AD37" s="2">
        <v>25.271999999999998</v>
      </c>
      <c r="AE37" s="33">
        <v>0.91666666666666663</v>
      </c>
      <c r="AF37" s="62">
        <v>22.026818181818179</v>
      </c>
      <c r="AG37" s="63">
        <v>0.91666666666666663</v>
      </c>
      <c r="AH37" s="62">
        <v>22.19318181818182</v>
      </c>
      <c r="AI37" s="63">
        <v>0.91666666666666663</v>
      </c>
      <c r="AJ37" s="62">
        <v>17.037777777777777</v>
      </c>
      <c r="AK37" s="64">
        <v>0.75</v>
      </c>
      <c r="AL37" s="79">
        <v>16.684000000000001</v>
      </c>
      <c r="AM37" s="121">
        <v>0.90384615384615385</v>
      </c>
      <c r="AN37" s="79">
        <v>17.597727272727269</v>
      </c>
      <c r="AO37" s="119">
        <v>0.92307692307692302</v>
      </c>
      <c r="AP37" s="127" t="s">
        <v>1079</v>
      </c>
      <c r="AQ37" s="2">
        <f>AN37-AL37</f>
        <v>0.91372727272726806</v>
      </c>
      <c r="AR37" s="1" t="str">
        <f>IF(AN37&gt;AL37,"Higher","Lower")</f>
        <v>Higher</v>
      </c>
      <c r="AS37" s="1">
        <v>15.5</v>
      </c>
      <c r="AT37" s="145">
        <v>1</v>
      </c>
      <c r="AU37" s="1" t="s">
        <v>36</v>
      </c>
      <c r="AV37" s="2">
        <f>SUM(AS37-AN37)</f>
        <v>-2.0977272727272691</v>
      </c>
      <c r="AW37" s="1" t="str">
        <f>IF(AS37&gt;AN37,"Higher","Lower")</f>
        <v>Lower</v>
      </c>
    </row>
    <row r="38" spans="1:49">
      <c r="A38" s="40" t="s">
        <v>27</v>
      </c>
      <c r="B38" s="40" t="s">
        <v>1183</v>
      </c>
      <c r="C38" s="41" t="s">
        <v>1184</v>
      </c>
      <c r="D38" s="41" t="s">
        <v>1185</v>
      </c>
      <c r="E38" s="41" t="s">
        <v>1083</v>
      </c>
      <c r="F38" s="41" t="s">
        <v>1076</v>
      </c>
      <c r="G38" s="41" t="s">
        <v>1079</v>
      </c>
      <c r="H38" s="42">
        <v>392016.51199999999</v>
      </c>
      <c r="I38" s="42">
        <v>387042.78200000001</v>
      </c>
      <c r="J38" s="43">
        <v>53.380175999999999</v>
      </c>
      <c r="K38" s="43">
        <v>-2.1214707000000002</v>
      </c>
      <c r="L38" s="42" t="s">
        <v>33</v>
      </c>
      <c r="M38" s="41" t="s">
        <v>34</v>
      </c>
      <c r="N38" s="41">
        <v>14</v>
      </c>
      <c r="O38" s="41">
        <v>15</v>
      </c>
      <c r="P38" s="41" t="s">
        <v>1078</v>
      </c>
      <c r="Q38" s="41">
        <v>1.5</v>
      </c>
      <c r="R38" s="51">
        <v>29.8</v>
      </c>
      <c r="S38" s="51" t="s">
        <v>1079</v>
      </c>
      <c r="T38" s="51">
        <v>28.6</v>
      </c>
      <c r="U38" s="51" t="s">
        <v>1079</v>
      </c>
      <c r="V38" s="51">
        <v>26.3</v>
      </c>
      <c r="W38" s="51" t="s">
        <v>1079</v>
      </c>
      <c r="X38" s="82">
        <v>26.4</v>
      </c>
      <c r="Y38" s="53" t="s">
        <v>1079</v>
      </c>
      <c r="Z38" s="82">
        <v>21.783999999999999</v>
      </c>
      <c r="AA38" s="83" t="s">
        <v>1084</v>
      </c>
      <c r="AB38" s="44">
        <v>24.91745454545455</v>
      </c>
      <c r="AC38" s="45">
        <v>0.91666666666666663</v>
      </c>
      <c r="AD38" s="44">
        <v>25.534666666666666</v>
      </c>
      <c r="AE38" s="45">
        <v>1</v>
      </c>
      <c r="AF38" s="44">
        <v>23.81427272727273</v>
      </c>
      <c r="AG38" s="45">
        <v>0.91666666666666663</v>
      </c>
      <c r="AH38" s="44">
        <v>21.793000000000003</v>
      </c>
      <c r="AI38" s="45">
        <v>1</v>
      </c>
      <c r="AJ38" s="44">
        <v>13.978636363636364</v>
      </c>
      <c r="AK38" s="46">
        <v>0.91666666666666663</v>
      </c>
      <c r="AL38" s="78">
        <v>17.235833333333336</v>
      </c>
      <c r="AM38" s="123">
        <v>1</v>
      </c>
      <c r="AN38" s="78">
        <v>16.109500000000001</v>
      </c>
      <c r="AO38" s="118">
        <v>1</v>
      </c>
      <c r="AP38" s="143" t="s">
        <v>1079</v>
      </c>
      <c r="AQ38" s="44">
        <f>AN38-AL38</f>
        <v>-1.126333333333335</v>
      </c>
      <c r="AR38" s="43" t="str">
        <f>IF(AN38&gt;AL38,"Higher","Lower")</f>
        <v>Lower</v>
      </c>
      <c r="AS38" s="43">
        <v>15.7</v>
      </c>
      <c r="AT38" s="151">
        <v>1</v>
      </c>
      <c r="AU38" s="43">
        <v>22.4</v>
      </c>
      <c r="AV38" s="44">
        <f>SUM(AS38-AN38)</f>
        <v>-0.40950000000000131</v>
      </c>
      <c r="AW38" s="43" t="str">
        <f>IF(AS38&gt;AN38,"Higher","Lower")</f>
        <v>Lower</v>
      </c>
    </row>
    <row r="39" spans="1:49">
      <c r="A39" s="55" t="s">
        <v>173</v>
      </c>
      <c r="B39" s="55" t="s">
        <v>1186</v>
      </c>
      <c r="C39" s="55" t="s">
        <v>1187</v>
      </c>
      <c r="D39" s="55" t="s">
        <v>1188</v>
      </c>
      <c r="E39" s="55" t="s">
        <v>31</v>
      </c>
      <c r="F39" s="55" t="s">
        <v>1076</v>
      </c>
      <c r="G39" s="55" t="s">
        <v>1079</v>
      </c>
      <c r="H39" s="56">
        <v>399533</v>
      </c>
      <c r="I39" s="56">
        <v>404454</v>
      </c>
      <c r="J39" s="57">
        <v>53.536735999999998</v>
      </c>
      <c r="K39" s="57">
        <v>-2.0085166000000001</v>
      </c>
      <c r="L39" s="56" t="s">
        <v>33</v>
      </c>
      <c r="M39" s="4" t="s">
        <v>1078</v>
      </c>
      <c r="N39" s="4">
        <v>2.5</v>
      </c>
      <c r="O39" s="4">
        <v>2</v>
      </c>
      <c r="P39" s="4" t="s">
        <v>1078</v>
      </c>
      <c r="Q39" s="4">
        <v>2</v>
      </c>
      <c r="R39" s="19" t="s">
        <v>36</v>
      </c>
      <c r="S39" s="19" t="s">
        <v>1079</v>
      </c>
      <c r="T39" s="19" t="s">
        <v>36</v>
      </c>
      <c r="U39" s="19" t="s">
        <v>1079</v>
      </c>
      <c r="V39" s="19" t="s">
        <v>36</v>
      </c>
      <c r="W39" s="19" t="s">
        <v>1079</v>
      </c>
      <c r="X39" s="20" t="s">
        <v>36</v>
      </c>
      <c r="Y39" s="20" t="s">
        <v>1079</v>
      </c>
      <c r="Z39" s="21" t="s">
        <v>36</v>
      </c>
      <c r="AA39" s="35" t="s">
        <v>1084</v>
      </c>
      <c r="AB39" s="2">
        <v>21.749000000000002</v>
      </c>
      <c r="AC39" s="33" t="s">
        <v>1084</v>
      </c>
      <c r="AD39" s="2" t="s">
        <v>1084</v>
      </c>
      <c r="AE39" s="33" t="s">
        <v>1084</v>
      </c>
      <c r="AF39" s="62" t="s">
        <v>1084</v>
      </c>
      <c r="AG39" s="63" t="s">
        <v>1084</v>
      </c>
      <c r="AH39" s="62">
        <v>19.073454545454549</v>
      </c>
      <c r="AI39" s="72">
        <v>0.91666666666666663</v>
      </c>
      <c r="AJ39" s="62">
        <v>14.473181818181818</v>
      </c>
      <c r="AK39" s="64">
        <v>0.91666666666666663</v>
      </c>
      <c r="AL39" s="79">
        <v>15.292363636363635</v>
      </c>
      <c r="AM39" s="121">
        <v>0.92307692307692302</v>
      </c>
      <c r="AN39" s="79">
        <v>15.420750000000002</v>
      </c>
      <c r="AO39" s="119">
        <v>1</v>
      </c>
      <c r="AP39" s="127" t="s">
        <v>1084</v>
      </c>
      <c r="AQ39" s="2">
        <f>AN39-AL39</f>
        <v>0.12838636363636624</v>
      </c>
      <c r="AR39" s="1" t="str">
        <f>IF(AN39&gt;AL39,"Higher","Lower")</f>
        <v>Higher</v>
      </c>
      <c r="AS39" s="1">
        <v>15.8</v>
      </c>
      <c r="AT39" s="145">
        <v>0.92300000000000004</v>
      </c>
      <c r="AU39" s="1" t="s">
        <v>36</v>
      </c>
      <c r="AV39" s="2">
        <f>SUM(AS39-AN39)</f>
        <v>0.37924999999999898</v>
      </c>
      <c r="AW39" s="1" t="str">
        <f>IF(AS39&gt;AN39,"Higher","Lower")</f>
        <v>Higher</v>
      </c>
    </row>
    <row r="40" spans="1:49">
      <c r="A40" s="55" t="s">
        <v>37</v>
      </c>
      <c r="B40" s="55" t="s">
        <v>1189</v>
      </c>
      <c r="C40" s="68" t="s">
        <v>1190</v>
      </c>
      <c r="D40" s="55" t="s">
        <v>1191</v>
      </c>
      <c r="E40" s="55" t="s">
        <v>1159</v>
      </c>
      <c r="F40" s="55" t="s">
        <v>1076</v>
      </c>
      <c r="G40" s="55" t="s">
        <v>1079</v>
      </c>
      <c r="H40" s="56">
        <v>397060</v>
      </c>
      <c r="I40" s="56">
        <v>402387</v>
      </c>
      <c r="J40" s="57">
        <v>53.518147999999997</v>
      </c>
      <c r="K40" s="57">
        <v>-2.0458094999999998</v>
      </c>
      <c r="L40" s="56" t="s">
        <v>33</v>
      </c>
      <c r="M40" s="4" t="s">
        <v>1078</v>
      </c>
      <c r="N40" s="7">
        <v>2</v>
      </c>
      <c r="O40" s="7">
        <v>1</v>
      </c>
      <c r="P40" s="4" t="s">
        <v>1078</v>
      </c>
      <c r="Q40" s="4">
        <v>3</v>
      </c>
      <c r="R40" s="13">
        <v>24.3</v>
      </c>
      <c r="S40" s="13" t="s">
        <v>1079</v>
      </c>
      <c r="T40" s="13">
        <v>25.3</v>
      </c>
      <c r="U40" s="13" t="s">
        <v>1079</v>
      </c>
      <c r="V40" s="13">
        <v>24.4</v>
      </c>
      <c r="W40" s="13" t="s">
        <v>1079</v>
      </c>
      <c r="X40" s="27">
        <v>22.7</v>
      </c>
      <c r="Y40" s="7" t="s">
        <v>1079</v>
      </c>
      <c r="Z40" s="7">
        <v>21.5</v>
      </c>
      <c r="AA40" s="36">
        <v>1</v>
      </c>
      <c r="AB40" s="2">
        <v>24.145333333333337</v>
      </c>
      <c r="AC40" s="33">
        <v>1</v>
      </c>
      <c r="AD40" s="2">
        <v>23.525333333333336</v>
      </c>
      <c r="AE40" s="33">
        <v>1</v>
      </c>
      <c r="AF40" s="62">
        <v>19.973749999999999</v>
      </c>
      <c r="AG40" s="63">
        <v>1</v>
      </c>
      <c r="AH40" s="62">
        <v>22.024090909090905</v>
      </c>
      <c r="AI40" s="63">
        <v>0.91666666666666663</v>
      </c>
      <c r="AJ40" s="62">
        <v>16.08625</v>
      </c>
      <c r="AK40" s="64">
        <v>1</v>
      </c>
      <c r="AL40" s="80">
        <v>17.027999999999999</v>
      </c>
      <c r="AM40" s="122">
        <v>1</v>
      </c>
      <c r="AN40" s="80">
        <v>16.4575</v>
      </c>
      <c r="AO40" s="120">
        <v>1</v>
      </c>
      <c r="AP40" s="126" t="s">
        <v>1079</v>
      </c>
      <c r="AQ40" s="2">
        <f>AN40-AL40</f>
        <v>-0.57049999999999912</v>
      </c>
      <c r="AR40" s="1" t="str">
        <f>IF(AN40&gt;AL40,"Higher","Lower")</f>
        <v>Lower</v>
      </c>
      <c r="AS40" s="1">
        <v>15.9</v>
      </c>
      <c r="AT40" s="145">
        <v>1</v>
      </c>
      <c r="AU40" s="1" t="s">
        <v>36</v>
      </c>
      <c r="AV40" s="2">
        <f>SUM(AS40-AN40)</f>
        <v>-0.55749999999999922</v>
      </c>
      <c r="AW40" s="1" t="str">
        <f>IF(AS40&gt;AN40,"Higher","Lower")</f>
        <v>Lower</v>
      </c>
    </row>
    <row r="41" spans="1:49">
      <c r="A41" s="55" t="s">
        <v>37</v>
      </c>
      <c r="B41" s="55" t="s">
        <v>1192</v>
      </c>
      <c r="C41" s="68" t="s">
        <v>1193</v>
      </c>
      <c r="D41" s="55" t="s">
        <v>1194</v>
      </c>
      <c r="E41" s="55" t="s">
        <v>1159</v>
      </c>
      <c r="F41" s="55" t="s">
        <v>1076</v>
      </c>
      <c r="G41" s="55" t="s">
        <v>1079</v>
      </c>
      <c r="H41" s="56">
        <v>396899</v>
      </c>
      <c r="I41" s="56">
        <v>402449</v>
      </c>
      <c r="J41" s="57">
        <v>53.518704</v>
      </c>
      <c r="K41" s="57">
        <v>-2.0482383</v>
      </c>
      <c r="L41" s="56" t="s">
        <v>33</v>
      </c>
      <c r="M41" s="4" t="s">
        <v>1078</v>
      </c>
      <c r="N41" s="7">
        <v>5</v>
      </c>
      <c r="O41" s="7">
        <v>2</v>
      </c>
      <c r="P41" s="4" t="s">
        <v>1078</v>
      </c>
      <c r="Q41" s="4">
        <v>3</v>
      </c>
      <c r="R41" s="13">
        <v>22.3</v>
      </c>
      <c r="S41" s="13" t="s">
        <v>1079</v>
      </c>
      <c r="T41" s="13">
        <v>22.2</v>
      </c>
      <c r="U41" s="13" t="s">
        <v>1079</v>
      </c>
      <c r="V41" s="13">
        <v>19.399999999999999</v>
      </c>
      <c r="W41" s="13" t="s">
        <v>1079</v>
      </c>
      <c r="X41" s="27">
        <v>21</v>
      </c>
      <c r="Y41" s="7" t="s">
        <v>1079</v>
      </c>
      <c r="Z41" s="7">
        <v>18.600000000000001</v>
      </c>
      <c r="AA41" s="36">
        <v>0.91666666666666663</v>
      </c>
      <c r="AB41" s="2">
        <v>20.550833333333333</v>
      </c>
      <c r="AC41" s="33">
        <v>1</v>
      </c>
      <c r="AD41" s="2">
        <v>20.002400000000002</v>
      </c>
      <c r="AE41" s="33">
        <v>0.83333333333333337</v>
      </c>
      <c r="AF41" s="62">
        <v>17.715374999999998</v>
      </c>
      <c r="AG41" s="63">
        <v>0.66666666666666663</v>
      </c>
      <c r="AH41" s="62">
        <v>27.2</v>
      </c>
      <c r="AI41" s="63">
        <v>0.5</v>
      </c>
      <c r="AJ41" s="62">
        <v>15.866666666666667</v>
      </c>
      <c r="AK41" s="64">
        <v>1</v>
      </c>
      <c r="AL41" s="80">
        <v>16.139333333333333</v>
      </c>
      <c r="AM41" s="122">
        <v>1</v>
      </c>
      <c r="AN41" s="80">
        <v>16.660500000000003</v>
      </c>
      <c r="AO41" s="120">
        <v>1</v>
      </c>
      <c r="AP41" s="126" t="s">
        <v>1079</v>
      </c>
      <c r="AQ41" s="2">
        <f>AN41-AL41</f>
        <v>0.52116666666666944</v>
      </c>
      <c r="AR41" s="1" t="str">
        <f>IF(AN41&gt;AL41,"Higher","Lower")</f>
        <v>Higher</v>
      </c>
      <c r="AS41" s="1">
        <v>15.9</v>
      </c>
      <c r="AT41" s="145">
        <v>1</v>
      </c>
      <c r="AU41" s="1" t="s">
        <v>36</v>
      </c>
      <c r="AV41" s="2">
        <f>SUM(AS41-AN41)</f>
        <v>-0.76050000000000217</v>
      </c>
      <c r="AW41" s="1" t="str">
        <f>IF(AS41&gt;AN41,"Higher","Lower")</f>
        <v>Lower</v>
      </c>
    </row>
    <row r="42" spans="1:49">
      <c r="A42" s="71" t="s">
        <v>42</v>
      </c>
      <c r="B42" s="41" t="s">
        <v>1195</v>
      </c>
      <c r="C42" s="71" t="s">
        <v>1196</v>
      </c>
      <c r="D42" s="71">
        <v>32</v>
      </c>
      <c r="E42" s="71" t="s">
        <v>1083</v>
      </c>
      <c r="F42" s="41" t="s">
        <v>1076</v>
      </c>
      <c r="G42" s="41" t="s">
        <v>36</v>
      </c>
      <c r="H42" s="71">
        <v>381525</v>
      </c>
      <c r="I42" s="71">
        <v>395325</v>
      </c>
      <c r="J42" s="71">
        <v>53.454352999999998</v>
      </c>
      <c r="K42" s="71">
        <v>-2.2796815000000001</v>
      </c>
      <c r="L42" s="42" t="s">
        <v>33</v>
      </c>
      <c r="M42" s="71" t="s">
        <v>36</v>
      </c>
      <c r="N42" s="71">
        <v>0</v>
      </c>
      <c r="O42" s="71">
        <v>14</v>
      </c>
      <c r="P42" s="71" t="s">
        <v>1078</v>
      </c>
      <c r="Q42" s="71" t="s">
        <v>36</v>
      </c>
      <c r="R42" s="43" t="s">
        <v>36</v>
      </c>
      <c r="S42" s="43" t="s">
        <v>36</v>
      </c>
      <c r="T42" s="43" t="s">
        <v>36</v>
      </c>
      <c r="U42" s="43" t="s">
        <v>36</v>
      </c>
      <c r="V42" s="43" t="s">
        <v>36</v>
      </c>
      <c r="W42" s="43" t="s">
        <v>36</v>
      </c>
      <c r="X42" s="43" t="s">
        <v>36</v>
      </c>
      <c r="Y42" s="43" t="s">
        <v>36</v>
      </c>
      <c r="Z42" s="43" t="s">
        <v>36</v>
      </c>
      <c r="AA42" s="43" t="s">
        <v>36</v>
      </c>
      <c r="AB42" s="43" t="s">
        <v>36</v>
      </c>
      <c r="AC42" s="43" t="s">
        <v>36</v>
      </c>
      <c r="AD42" s="43" t="s">
        <v>36</v>
      </c>
      <c r="AE42" s="43" t="s">
        <v>36</v>
      </c>
      <c r="AF42" s="43" t="s">
        <v>36</v>
      </c>
      <c r="AG42" s="43" t="s">
        <v>36</v>
      </c>
      <c r="AH42" s="43" t="s">
        <v>36</v>
      </c>
      <c r="AI42" s="43" t="s">
        <v>36</v>
      </c>
      <c r="AJ42" s="43" t="s">
        <v>36</v>
      </c>
      <c r="AK42" s="43" t="s">
        <v>36</v>
      </c>
      <c r="AL42" s="78" t="s">
        <v>36</v>
      </c>
      <c r="AM42" s="123" t="s">
        <v>36</v>
      </c>
      <c r="AN42" s="78" t="s">
        <v>36</v>
      </c>
      <c r="AO42" s="118" t="s">
        <v>36</v>
      </c>
      <c r="AP42" s="130" t="s">
        <v>36</v>
      </c>
      <c r="AQ42" s="44" t="s">
        <v>36</v>
      </c>
      <c r="AR42" s="43" t="s">
        <v>36</v>
      </c>
      <c r="AS42" s="43">
        <v>16.3</v>
      </c>
      <c r="AT42" s="151">
        <v>0.82700000000000007</v>
      </c>
      <c r="AU42" s="43" t="s">
        <v>36</v>
      </c>
      <c r="AV42" s="44"/>
      <c r="AW42" s="43"/>
    </row>
    <row r="43" spans="1:49">
      <c r="A43" s="40" t="s">
        <v>114</v>
      </c>
      <c r="B43" s="40" t="s">
        <v>1197</v>
      </c>
      <c r="C43" s="41" t="s">
        <v>1198</v>
      </c>
      <c r="D43" s="41" t="s">
        <v>1199</v>
      </c>
      <c r="E43" s="41" t="s">
        <v>1083</v>
      </c>
      <c r="F43" s="41" t="s">
        <v>1076</v>
      </c>
      <c r="G43" s="41" t="s">
        <v>1079</v>
      </c>
      <c r="H43" s="42">
        <v>388581</v>
      </c>
      <c r="I43" s="42">
        <v>409797</v>
      </c>
      <c r="J43" s="43">
        <v>53.584634000000001</v>
      </c>
      <c r="K43" s="43">
        <v>-2.173959</v>
      </c>
      <c r="L43" s="42" t="s">
        <v>33</v>
      </c>
      <c r="M43" s="41" t="s">
        <v>34</v>
      </c>
      <c r="N43" s="41">
        <v>100</v>
      </c>
      <c r="O43" s="41">
        <v>15</v>
      </c>
      <c r="P43" s="41" t="s">
        <v>1078</v>
      </c>
      <c r="Q43" s="41">
        <v>2</v>
      </c>
      <c r="R43" s="51">
        <v>27.4</v>
      </c>
      <c r="S43" s="51" t="s">
        <v>1079</v>
      </c>
      <c r="T43" s="51">
        <v>30.4</v>
      </c>
      <c r="U43" s="51" t="s">
        <v>1079</v>
      </c>
      <c r="V43" s="51">
        <v>30.9</v>
      </c>
      <c r="W43" s="51" t="s">
        <v>1079</v>
      </c>
      <c r="X43" s="82">
        <v>27.4</v>
      </c>
      <c r="Y43" s="53" t="s">
        <v>1079</v>
      </c>
      <c r="Z43" s="82">
        <v>26.04</v>
      </c>
      <c r="AA43" s="83">
        <v>0.91666666666666663</v>
      </c>
      <c r="AB43" s="44">
        <v>29.9299</v>
      </c>
      <c r="AC43" s="45">
        <v>0.83333333333333337</v>
      </c>
      <c r="AD43" s="44">
        <v>23.407999999999998</v>
      </c>
      <c r="AE43" s="45">
        <v>1</v>
      </c>
      <c r="AF43" s="44">
        <v>20.645099999999996</v>
      </c>
      <c r="AG43" s="45">
        <v>0.83333333333333337</v>
      </c>
      <c r="AH43" s="44">
        <v>22.056500000000003</v>
      </c>
      <c r="AI43" s="45">
        <v>1</v>
      </c>
      <c r="AJ43" s="44">
        <v>15.98</v>
      </c>
      <c r="AK43" s="46">
        <v>1</v>
      </c>
      <c r="AL43" s="78">
        <v>16.376886845714218</v>
      </c>
      <c r="AM43" s="123">
        <v>0.67307692307692302</v>
      </c>
      <c r="AN43" s="78">
        <v>16.996636363636362</v>
      </c>
      <c r="AO43" s="118">
        <v>0.92307692307692302</v>
      </c>
      <c r="AP43" s="133" t="s">
        <v>1079</v>
      </c>
      <c r="AQ43" s="44">
        <f>AN43-AL43</f>
        <v>0.61974951792214483</v>
      </c>
      <c r="AR43" s="43" t="str">
        <f>IF(AN43&gt;AL43,"Higher","Lower")</f>
        <v>Higher</v>
      </c>
      <c r="AS43" s="43">
        <v>16.399999999999999</v>
      </c>
      <c r="AT43" s="151">
        <v>1</v>
      </c>
      <c r="AU43" s="43" t="s">
        <v>36</v>
      </c>
      <c r="AV43" s="44">
        <f>SUM(AS43-AN43)</f>
        <v>-0.59663636363636385</v>
      </c>
      <c r="AW43" s="43" t="str">
        <f>IF(AS43&gt;AN43,"Higher","Lower")</f>
        <v>Lower</v>
      </c>
    </row>
    <row r="44" spans="1:49">
      <c r="A44" s="40" t="s">
        <v>70</v>
      </c>
      <c r="B44" s="40" t="s">
        <v>1200</v>
      </c>
      <c r="C44" s="41" t="s">
        <v>1201</v>
      </c>
      <c r="D44" s="41" t="s">
        <v>1202</v>
      </c>
      <c r="E44" s="41" t="s">
        <v>1083</v>
      </c>
      <c r="F44" s="41" t="s">
        <v>1076</v>
      </c>
      <c r="G44" s="41" t="s">
        <v>1203</v>
      </c>
      <c r="H44" s="42">
        <v>365599</v>
      </c>
      <c r="I44" s="42">
        <v>409845</v>
      </c>
      <c r="J44" s="43">
        <v>53.584055999999997</v>
      </c>
      <c r="K44" s="43">
        <v>-2.521102</v>
      </c>
      <c r="L44" s="42" t="s">
        <v>33</v>
      </c>
      <c r="M44" s="41" t="s">
        <v>34</v>
      </c>
      <c r="N44" s="41">
        <v>0</v>
      </c>
      <c r="O44" s="41">
        <v>19</v>
      </c>
      <c r="P44" s="41" t="s">
        <v>1078</v>
      </c>
      <c r="Q44" s="41">
        <v>2</v>
      </c>
      <c r="R44" s="51">
        <v>31.7</v>
      </c>
      <c r="S44" s="51" t="s">
        <v>1079</v>
      </c>
      <c r="T44" s="51">
        <v>29.4</v>
      </c>
      <c r="U44" s="51" t="s">
        <v>1079</v>
      </c>
      <c r="V44" s="51">
        <v>26.6</v>
      </c>
      <c r="W44" s="51" t="s">
        <v>1079</v>
      </c>
      <c r="X44" s="82">
        <v>25.8</v>
      </c>
      <c r="Y44" s="53" t="s">
        <v>1079</v>
      </c>
      <c r="Z44" s="82">
        <v>23.426666666666666</v>
      </c>
      <c r="AA44" s="83">
        <v>0.75</v>
      </c>
      <c r="AB44" s="44">
        <v>26.553799999999999</v>
      </c>
      <c r="AC44" s="45">
        <v>0.91666666666666663</v>
      </c>
      <c r="AD44" s="44">
        <v>25.996666666666663</v>
      </c>
      <c r="AE44" s="45">
        <v>1</v>
      </c>
      <c r="AF44" s="44">
        <v>22.496750000000002</v>
      </c>
      <c r="AG44" s="45">
        <v>1</v>
      </c>
      <c r="AH44" s="44">
        <v>24.226500000000001</v>
      </c>
      <c r="AI44" s="45">
        <v>1</v>
      </c>
      <c r="AJ44" s="44">
        <v>17.649090909090908</v>
      </c>
      <c r="AK44" s="46">
        <v>0.91666666666666663</v>
      </c>
      <c r="AL44" s="78">
        <v>17.977583333333332</v>
      </c>
      <c r="AM44" s="123">
        <v>1</v>
      </c>
      <c r="AN44" s="78">
        <v>18.3</v>
      </c>
      <c r="AO44" s="118">
        <v>1</v>
      </c>
      <c r="AP44" s="125" t="s">
        <v>1084</v>
      </c>
      <c r="AQ44" s="44">
        <f>AN44-AL44</f>
        <v>0.32241666666666902</v>
      </c>
      <c r="AR44" s="43" t="str">
        <f>IF(AN44&gt;AL44,"Higher","Lower")</f>
        <v>Higher</v>
      </c>
      <c r="AS44" s="43">
        <v>16.600000000000001</v>
      </c>
      <c r="AT44" s="151">
        <v>1</v>
      </c>
      <c r="AU44" s="43" t="s">
        <v>36</v>
      </c>
      <c r="AV44" s="44">
        <f>SUM(AS44-AN44)</f>
        <v>-1.6999999999999993</v>
      </c>
      <c r="AW44" s="43" t="str">
        <f>IF(AS44&gt;AN44,"Higher","Lower")</f>
        <v>Lower</v>
      </c>
    </row>
    <row r="45" spans="1:49" ht="15" customHeight="1">
      <c r="A45" s="40" t="s">
        <v>70</v>
      </c>
      <c r="B45" s="40" t="s">
        <v>1204</v>
      </c>
      <c r="C45" s="41" t="s">
        <v>1205</v>
      </c>
      <c r="D45" s="41" t="s">
        <v>1206</v>
      </c>
      <c r="E45" s="41" t="s">
        <v>1083</v>
      </c>
      <c r="F45" s="41" t="s">
        <v>1076</v>
      </c>
      <c r="G45" s="41" t="s">
        <v>1203</v>
      </c>
      <c r="H45" s="42">
        <v>365599</v>
      </c>
      <c r="I45" s="42">
        <v>409845</v>
      </c>
      <c r="J45" s="43">
        <v>53.584055999999997</v>
      </c>
      <c r="K45" s="43">
        <v>-2.521102</v>
      </c>
      <c r="L45" s="42" t="s">
        <v>33</v>
      </c>
      <c r="M45" s="41" t="s">
        <v>34</v>
      </c>
      <c r="N45" s="41">
        <v>0</v>
      </c>
      <c r="O45" s="41">
        <v>19</v>
      </c>
      <c r="P45" s="41" t="s">
        <v>1078</v>
      </c>
      <c r="Q45" s="41">
        <v>2</v>
      </c>
      <c r="R45" s="51">
        <v>31.7</v>
      </c>
      <c r="S45" s="51" t="s">
        <v>1079</v>
      </c>
      <c r="T45" s="51">
        <v>29</v>
      </c>
      <c r="U45" s="51" t="s">
        <v>1079</v>
      </c>
      <c r="V45" s="51">
        <v>26.9</v>
      </c>
      <c r="W45" s="51" t="s">
        <v>1079</v>
      </c>
      <c r="X45" s="53" t="s">
        <v>1084</v>
      </c>
      <c r="Y45" s="53" t="s">
        <v>1079</v>
      </c>
      <c r="Z45" s="82">
        <v>24.675000000000001</v>
      </c>
      <c r="AA45" s="83">
        <v>0.66666666666666663</v>
      </c>
      <c r="AB45" s="44">
        <v>27.738454545454541</v>
      </c>
      <c r="AC45" s="45">
        <v>1</v>
      </c>
      <c r="AD45" s="44">
        <v>26.326666666666661</v>
      </c>
      <c r="AE45" s="45">
        <v>1</v>
      </c>
      <c r="AF45" s="44">
        <v>23.707499999999996</v>
      </c>
      <c r="AG45" s="45">
        <v>1</v>
      </c>
      <c r="AH45" s="44">
        <v>23.629749999999998</v>
      </c>
      <c r="AI45" s="45">
        <v>1</v>
      </c>
      <c r="AJ45" s="44">
        <v>17.718636363636364</v>
      </c>
      <c r="AK45" s="46">
        <v>0.91666666666666663</v>
      </c>
      <c r="AL45" s="78">
        <v>17.977583333333332</v>
      </c>
      <c r="AM45" s="123">
        <v>1</v>
      </c>
      <c r="AN45" s="78">
        <v>18.3</v>
      </c>
      <c r="AO45" s="118">
        <v>1</v>
      </c>
      <c r="AP45" s="125" t="s">
        <v>1084</v>
      </c>
      <c r="AQ45" s="44" t="s">
        <v>1079</v>
      </c>
      <c r="AR45" s="43" t="s">
        <v>1079</v>
      </c>
      <c r="AS45" s="43">
        <v>16.600000000000001</v>
      </c>
      <c r="AT45" s="151">
        <v>1</v>
      </c>
      <c r="AU45" s="43" t="s">
        <v>36</v>
      </c>
      <c r="AV45" s="44">
        <f>SUM(AS45-AN45)</f>
        <v>-1.6999999999999993</v>
      </c>
      <c r="AW45" s="43" t="str">
        <f>IF(AS45&gt;AN45,"Higher","Lower")</f>
        <v>Lower</v>
      </c>
    </row>
    <row r="46" spans="1:49">
      <c r="A46" s="40" t="s">
        <v>27</v>
      </c>
      <c r="B46" s="40" t="s">
        <v>1207</v>
      </c>
      <c r="C46" s="41" t="s">
        <v>1208</v>
      </c>
      <c r="D46" s="41" t="s">
        <v>1209</v>
      </c>
      <c r="E46" s="41" t="s">
        <v>1083</v>
      </c>
      <c r="F46" s="41" t="s">
        <v>1076</v>
      </c>
      <c r="G46" s="41" t="s">
        <v>1079</v>
      </c>
      <c r="H46" s="42">
        <v>388598.72100000002</v>
      </c>
      <c r="I46" s="42">
        <v>389415.55200000003</v>
      </c>
      <c r="J46" s="43">
        <v>53.401442000000003</v>
      </c>
      <c r="K46" s="43">
        <v>-2.172939</v>
      </c>
      <c r="L46" s="42" t="s">
        <v>33</v>
      </c>
      <c r="M46" s="41" t="s">
        <v>1078</v>
      </c>
      <c r="N46" s="41">
        <v>0</v>
      </c>
      <c r="O46" s="41">
        <v>1</v>
      </c>
      <c r="P46" s="41" t="s">
        <v>1078</v>
      </c>
      <c r="Q46" s="41">
        <v>2.5</v>
      </c>
      <c r="R46" s="51">
        <v>28.3</v>
      </c>
      <c r="S46" s="51" t="s">
        <v>1079</v>
      </c>
      <c r="T46" s="51">
        <v>29.5</v>
      </c>
      <c r="U46" s="51" t="s">
        <v>1079</v>
      </c>
      <c r="V46" s="51">
        <v>24.7</v>
      </c>
      <c r="W46" s="51" t="s">
        <v>1079</v>
      </c>
      <c r="X46" s="82">
        <v>23.5</v>
      </c>
      <c r="Y46" s="53" t="s">
        <v>1079</v>
      </c>
      <c r="Z46" s="82">
        <v>21.678999999999998</v>
      </c>
      <c r="AA46" s="83">
        <v>0.91666666666666663</v>
      </c>
      <c r="AB46" s="44">
        <v>25.281454545454544</v>
      </c>
      <c r="AC46" s="45">
        <v>1</v>
      </c>
      <c r="AD46" s="44">
        <v>23.84</v>
      </c>
      <c r="AE46" s="45">
        <v>0.91666666666666663</v>
      </c>
      <c r="AF46" s="44">
        <v>22.1067</v>
      </c>
      <c r="AG46" s="45">
        <v>0.83333333333333337</v>
      </c>
      <c r="AH46" s="44">
        <v>21.614750000000004</v>
      </c>
      <c r="AI46" s="45">
        <v>1</v>
      </c>
      <c r="AJ46" s="44">
        <v>15.245909090909091</v>
      </c>
      <c r="AK46" s="46">
        <v>0.91666666666666663</v>
      </c>
      <c r="AL46" s="78">
        <v>18.4255</v>
      </c>
      <c r="AM46" s="123">
        <v>1</v>
      </c>
      <c r="AN46" s="78">
        <v>16.688181818181818</v>
      </c>
      <c r="AO46" s="118">
        <v>0.92307692307692302</v>
      </c>
      <c r="AP46" s="143" t="s">
        <v>1079</v>
      </c>
      <c r="AQ46" s="44">
        <f>AN46-AL46</f>
        <v>-1.737318181818182</v>
      </c>
      <c r="AR46" s="43" t="str">
        <f>IF(AN46&gt;AL46,"Higher","Lower")</f>
        <v>Lower</v>
      </c>
      <c r="AS46" s="43">
        <v>16.8</v>
      </c>
      <c r="AT46" s="151">
        <v>0.92300000000000004</v>
      </c>
      <c r="AU46" s="43" t="s">
        <v>36</v>
      </c>
      <c r="AV46" s="44">
        <f>SUM(AS46-AN46)</f>
        <v>0.11181818181818315</v>
      </c>
      <c r="AW46" s="43" t="str">
        <f>IF(AS46&gt;AN46,"Higher","Lower")</f>
        <v>Higher</v>
      </c>
    </row>
    <row r="47" spans="1:49">
      <c r="A47" s="69" t="s">
        <v>148</v>
      </c>
      <c r="B47" s="55" t="s">
        <v>1210</v>
      </c>
      <c r="C47" s="69" t="s">
        <v>1211</v>
      </c>
      <c r="D47" s="69">
        <v>243</v>
      </c>
      <c r="E47" s="69" t="s">
        <v>1170</v>
      </c>
      <c r="F47" s="55" t="s">
        <v>1076</v>
      </c>
      <c r="G47" s="55" t="s">
        <v>1079</v>
      </c>
      <c r="H47" s="69">
        <v>362030</v>
      </c>
      <c r="I47" s="69">
        <v>398210</v>
      </c>
      <c r="J47" s="1">
        <v>53.479235000000003</v>
      </c>
      <c r="K47" s="1">
        <v>-2.5735936000000001</v>
      </c>
      <c r="L47" s="70" t="s">
        <v>33</v>
      </c>
      <c r="M47" s="95" t="s">
        <v>41</v>
      </c>
      <c r="N47" s="95">
        <v>14</v>
      </c>
      <c r="O47" s="95">
        <v>2</v>
      </c>
      <c r="P47" s="95" t="s">
        <v>41</v>
      </c>
      <c r="Q47" s="95">
        <v>2</v>
      </c>
      <c r="R47" s="1" t="s">
        <v>1079</v>
      </c>
      <c r="S47" s="1" t="s">
        <v>1079</v>
      </c>
      <c r="T47" s="1" t="s">
        <v>1079</v>
      </c>
      <c r="U47" s="1" t="s">
        <v>1079</v>
      </c>
      <c r="V47" s="1" t="s">
        <v>1079</v>
      </c>
      <c r="W47" s="1" t="s">
        <v>1079</v>
      </c>
      <c r="X47" s="1" t="s">
        <v>1079</v>
      </c>
      <c r="Y47" s="1" t="s">
        <v>1079</v>
      </c>
      <c r="Z47" s="1" t="s">
        <v>1079</v>
      </c>
      <c r="AA47" s="1" t="s">
        <v>1079</v>
      </c>
      <c r="AB47" s="1" t="s">
        <v>1084</v>
      </c>
      <c r="AC47" s="1" t="s">
        <v>1084</v>
      </c>
      <c r="AD47" s="1" t="s">
        <v>1084</v>
      </c>
      <c r="AE47" s="1" t="s">
        <v>1084</v>
      </c>
      <c r="AF47" s="57" t="s">
        <v>1084</v>
      </c>
      <c r="AG47" s="57" t="s">
        <v>1084</v>
      </c>
      <c r="AH47" s="57" t="s">
        <v>1084</v>
      </c>
      <c r="AI47" s="57" t="s">
        <v>1084</v>
      </c>
      <c r="AJ47" s="57" t="s">
        <v>1084</v>
      </c>
      <c r="AK47" s="57" t="s">
        <v>1084</v>
      </c>
      <c r="AL47" s="57" t="s">
        <v>1084</v>
      </c>
      <c r="AM47" s="122">
        <v>0</v>
      </c>
      <c r="AN47" s="80">
        <v>17.931130983488384</v>
      </c>
      <c r="AO47" s="120">
        <v>0.67307692307692302</v>
      </c>
      <c r="AP47" s="131" t="s">
        <v>1079</v>
      </c>
      <c r="AQ47" s="2" t="s">
        <v>1079</v>
      </c>
      <c r="AR47" s="1" t="s">
        <v>1079</v>
      </c>
      <c r="AS47" s="1">
        <v>16.8</v>
      </c>
      <c r="AT47" s="145">
        <v>0.92300000000000004</v>
      </c>
      <c r="AU47" s="1" t="s">
        <v>36</v>
      </c>
      <c r="AV47" s="2">
        <f>SUM(AS47-AN47)</f>
        <v>-1.1311309834883829</v>
      </c>
      <c r="AW47" s="1" t="str">
        <f>IF(AS47&gt;AN47,"Higher","Lower")</f>
        <v>Lower</v>
      </c>
    </row>
    <row r="48" spans="1:49">
      <c r="A48" s="40" t="s">
        <v>114</v>
      </c>
      <c r="B48" s="40" t="s">
        <v>1212</v>
      </c>
      <c r="C48" s="41" t="s">
        <v>1213</v>
      </c>
      <c r="D48" s="41" t="s">
        <v>1214</v>
      </c>
      <c r="E48" s="41" t="s">
        <v>1083</v>
      </c>
      <c r="F48" s="41" t="s">
        <v>1076</v>
      </c>
      <c r="G48" s="41" t="s">
        <v>1079</v>
      </c>
      <c r="H48" s="42">
        <v>392542</v>
      </c>
      <c r="I48" s="42">
        <v>411709</v>
      </c>
      <c r="J48" s="43">
        <v>53.601891000000002</v>
      </c>
      <c r="K48" s="43">
        <v>-2.1141738000000001</v>
      </c>
      <c r="L48" s="42" t="s">
        <v>33</v>
      </c>
      <c r="M48" s="41" t="s">
        <v>34</v>
      </c>
      <c r="N48" s="41">
        <v>40</v>
      </c>
      <c r="O48" s="41">
        <v>2</v>
      </c>
      <c r="P48" s="41" t="s">
        <v>1078</v>
      </c>
      <c r="Q48" s="41">
        <v>2</v>
      </c>
      <c r="R48" s="51">
        <v>31.9</v>
      </c>
      <c r="S48" s="51" t="s">
        <v>1079</v>
      </c>
      <c r="T48" s="51">
        <v>30.9</v>
      </c>
      <c r="U48" s="51" t="s">
        <v>1079</v>
      </c>
      <c r="V48" s="51">
        <v>31.7</v>
      </c>
      <c r="W48" s="51" t="s">
        <v>1079</v>
      </c>
      <c r="X48" s="82">
        <v>28.3</v>
      </c>
      <c r="Y48" s="53" t="s">
        <v>1079</v>
      </c>
      <c r="Z48" s="84">
        <v>27.468</v>
      </c>
      <c r="AA48" s="85">
        <v>0.91666666666666663</v>
      </c>
      <c r="AB48" s="44">
        <v>29.930727272727275</v>
      </c>
      <c r="AC48" s="45">
        <v>0.91666666666666663</v>
      </c>
      <c r="AD48" s="44">
        <v>26.341333333333335</v>
      </c>
      <c r="AE48" s="45">
        <v>1</v>
      </c>
      <c r="AF48" s="44">
        <v>22.561999999999998</v>
      </c>
      <c r="AG48" s="45">
        <v>0.75</v>
      </c>
      <c r="AH48" s="44">
        <v>19.899999999999999</v>
      </c>
      <c r="AI48" s="45">
        <v>0.66666666666666663</v>
      </c>
      <c r="AJ48" s="44">
        <v>18.756666666666664</v>
      </c>
      <c r="AK48" s="46">
        <v>1</v>
      </c>
      <c r="AL48" s="78">
        <v>18.271090909090908</v>
      </c>
      <c r="AM48" s="123">
        <v>0.92307692307692302</v>
      </c>
      <c r="AN48" s="78">
        <v>19.52754545454545</v>
      </c>
      <c r="AO48" s="118">
        <v>0.92307692307692302</v>
      </c>
      <c r="AP48" s="133" t="s">
        <v>1079</v>
      </c>
      <c r="AQ48" s="44">
        <f>AN48-AL48</f>
        <v>1.2564545454545417</v>
      </c>
      <c r="AR48" s="43" t="str">
        <f>IF(AN48&gt;AL48,"Higher","Lower")</f>
        <v>Higher</v>
      </c>
      <c r="AS48" s="43">
        <v>16.8</v>
      </c>
      <c r="AT48" s="151">
        <v>0.92300000000000004</v>
      </c>
      <c r="AU48" s="43" t="s">
        <v>36</v>
      </c>
      <c r="AV48" s="44">
        <f>SUM(AS48-AN48)</f>
        <v>-2.7275454545454494</v>
      </c>
      <c r="AW48" s="43" t="str">
        <f>IF(AS48&gt;AN48,"Higher","Lower")</f>
        <v>Lower</v>
      </c>
    </row>
    <row r="49" spans="1:49">
      <c r="A49" s="40" t="s">
        <v>70</v>
      </c>
      <c r="B49" s="40" t="s">
        <v>1215</v>
      </c>
      <c r="C49" s="41" t="s">
        <v>1216</v>
      </c>
      <c r="D49" s="41" t="s">
        <v>1217</v>
      </c>
      <c r="E49" s="41" t="s">
        <v>31</v>
      </c>
      <c r="F49" s="41" t="s">
        <v>1076</v>
      </c>
      <c r="G49" s="41" t="s">
        <v>1079</v>
      </c>
      <c r="H49" s="42">
        <v>371623</v>
      </c>
      <c r="I49" s="42">
        <v>409235</v>
      </c>
      <c r="J49" s="43">
        <v>53.578935000000001</v>
      </c>
      <c r="K49" s="43">
        <v>-2.4300563999999998</v>
      </c>
      <c r="L49" s="42" t="s">
        <v>33</v>
      </c>
      <c r="M49" s="41" t="s">
        <v>34</v>
      </c>
      <c r="N49" s="41">
        <v>50</v>
      </c>
      <c r="O49" s="41">
        <v>3</v>
      </c>
      <c r="P49" s="41" t="s">
        <v>1078</v>
      </c>
      <c r="Q49" s="41">
        <v>2.4</v>
      </c>
      <c r="R49" s="51" t="s">
        <v>36</v>
      </c>
      <c r="S49" s="51" t="s">
        <v>1079</v>
      </c>
      <c r="T49" s="51" t="s">
        <v>36</v>
      </c>
      <c r="U49" s="51" t="s">
        <v>1079</v>
      </c>
      <c r="V49" s="51" t="s">
        <v>36</v>
      </c>
      <c r="W49" s="51" t="s">
        <v>1079</v>
      </c>
      <c r="X49" s="53" t="s">
        <v>36</v>
      </c>
      <c r="Y49" s="53" t="s">
        <v>1079</v>
      </c>
      <c r="Z49" s="82" t="s">
        <v>36</v>
      </c>
      <c r="AA49" s="83" t="s">
        <v>1079</v>
      </c>
      <c r="AB49" s="44" t="s">
        <v>1084</v>
      </c>
      <c r="AC49" s="45" t="s">
        <v>1084</v>
      </c>
      <c r="AD49" s="44" t="s">
        <v>1084</v>
      </c>
      <c r="AE49" s="45" t="s">
        <v>1084</v>
      </c>
      <c r="AF49" s="44">
        <v>25.346</v>
      </c>
      <c r="AG49" s="45">
        <v>0.75</v>
      </c>
      <c r="AH49" s="44">
        <v>28.767999999999997</v>
      </c>
      <c r="AI49" s="47">
        <v>0.75</v>
      </c>
      <c r="AJ49" s="44">
        <v>28.212272727272723</v>
      </c>
      <c r="AK49" s="46">
        <v>0.91666666666666663</v>
      </c>
      <c r="AL49" s="78">
        <v>19.0748</v>
      </c>
      <c r="AM49" s="123">
        <v>0.84615384615384615</v>
      </c>
      <c r="AN49" s="78">
        <v>20.473999999999997</v>
      </c>
      <c r="AO49" s="118">
        <v>0.75</v>
      </c>
      <c r="AP49" s="125" t="s">
        <v>1084</v>
      </c>
      <c r="AQ49" s="44">
        <f>AN49-AL49</f>
        <v>1.3991999999999969</v>
      </c>
      <c r="AR49" s="43" t="str">
        <f>IF(AN49&gt;AL49,"Higher","Lower")</f>
        <v>Higher</v>
      </c>
      <c r="AS49" s="43">
        <v>16.8</v>
      </c>
      <c r="AT49" s="151">
        <v>0.67300000000000004</v>
      </c>
      <c r="AU49" s="43" t="s">
        <v>36</v>
      </c>
      <c r="AV49" s="44">
        <f>SUM(AS49-AN49)</f>
        <v>-3.6739999999999959</v>
      </c>
      <c r="AW49" s="43" t="str">
        <f>IF(AS49&gt;AN49,"Higher","Lower")</f>
        <v>Lower</v>
      </c>
    </row>
    <row r="50" spans="1:49">
      <c r="A50" s="69" t="s">
        <v>148</v>
      </c>
      <c r="B50" s="55" t="s">
        <v>1218</v>
      </c>
      <c r="C50" s="69" t="s">
        <v>1219</v>
      </c>
      <c r="D50" s="69" t="s">
        <v>1220</v>
      </c>
      <c r="E50" s="69" t="s">
        <v>31</v>
      </c>
      <c r="F50" s="55" t="s">
        <v>1076</v>
      </c>
      <c r="G50" s="55" t="s">
        <v>1079</v>
      </c>
      <c r="H50" s="69">
        <v>357635</v>
      </c>
      <c r="I50" s="69">
        <v>399502</v>
      </c>
      <c r="J50" s="69">
        <v>53.490510999999998</v>
      </c>
      <c r="K50" s="69">
        <v>-2.6399872000000002</v>
      </c>
      <c r="L50" s="70" t="s">
        <v>33</v>
      </c>
      <c r="M50" s="95" t="s">
        <v>41</v>
      </c>
      <c r="N50" s="95">
        <v>15</v>
      </c>
      <c r="O50" s="95">
        <v>3</v>
      </c>
      <c r="P50" s="95" t="s">
        <v>41</v>
      </c>
      <c r="Q50" s="95">
        <v>2</v>
      </c>
      <c r="R50" s="1" t="s">
        <v>1084</v>
      </c>
      <c r="S50" s="1" t="s">
        <v>1084</v>
      </c>
      <c r="T50" s="1" t="s">
        <v>1084</v>
      </c>
      <c r="U50" s="1" t="s">
        <v>1084</v>
      </c>
      <c r="V50" s="1" t="s">
        <v>1084</v>
      </c>
      <c r="W50" s="1" t="s">
        <v>1084</v>
      </c>
      <c r="X50" s="1" t="s">
        <v>1084</v>
      </c>
      <c r="Y50" s="1" t="s">
        <v>1084</v>
      </c>
      <c r="Z50" s="1" t="s">
        <v>1084</v>
      </c>
      <c r="AA50" s="1" t="s">
        <v>1084</v>
      </c>
      <c r="AB50" s="1" t="s">
        <v>1084</v>
      </c>
      <c r="AC50" s="1" t="s">
        <v>1084</v>
      </c>
      <c r="AD50" s="1" t="s">
        <v>1084</v>
      </c>
      <c r="AE50" s="1" t="s">
        <v>1084</v>
      </c>
      <c r="AF50" s="57" t="s">
        <v>1084</v>
      </c>
      <c r="AG50" s="57" t="s">
        <v>1084</v>
      </c>
      <c r="AH50" s="57" t="s">
        <v>1084</v>
      </c>
      <c r="AI50" s="57" t="s">
        <v>1084</v>
      </c>
      <c r="AJ50" s="57" t="s">
        <v>1084</v>
      </c>
      <c r="AK50" s="57" t="s">
        <v>1084</v>
      </c>
      <c r="AL50" s="80">
        <v>19.03532669669659</v>
      </c>
      <c r="AM50" s="122">
        <v>0.67307692307692302</v>
      </c>
      <c r="AN50" s="80">
        <v>19.253100000000003</v>
      </c>
      <c r="AO50" s="120">
        <v>0.82692307692307698</v>
      </c>
      <c r="AP50" s="131" t="s">
        <v>1084</v>
      </c>
      <c r="AQ50" s="2">
        <f>AN50-AL50</f>
        <v>0.21777330330341371</v>
      </c>
      <c r="AR50" s="1" t="str">
        <f>IF(AN50&gt;AL50,"Higher","Lower")</f>
        <v>Higher</v>
      </c>
      <c r="AS50" s="1">
        <v>16.899999999999999</v>
      </c>
      <c r="AT50" s="145">
        <v>0.92300000000000004</v>
      </c>
      <c r="AU50" s="1" t="s">
        <v>36</v>
      </c>
      <c r="AV50" s="2">
        <f>SUM(AS50-AN50)</f>
        <v>-2.3531000000000049</v>
      </c>
      <c r="AW50" s="1" t="str">
        <f>IF(AS50&gt;AN50,"Higher","Lower")</f>
        <v>Lower</v>
      </c>
    </row>
    <row r="51" spans="1:49">
      <c r="A51" s="40" t="s">
        <v>27</v>
      </c>
      <c r="B51" s="40" t="s">
        <v>1221</v>
      </c>
      <c r="C51" s="41" t="s">
        <v>1222</v>
      </c>
      <c r="D51" s="41" t="s">
        <v>1223</v>
      </c>
      <c r="E51" s="41" t="s">
        <v>31</v>
      </c>
      <c r="F51" s="41" t="s">
        <v>1076</v>
      </c>
      <c r="G51" s="41" t="s">
        <v>1097</v>
      </c>
      <c r="H51" s="42">
        <v>391483.11</v>
      </c>
      <c r="I51" s="42">
        <v>387635.56599999999</v>
      </c>
      <c r="J51" s="43">
        <v>53.385497000000001</v>
      </c>
      <c r="K51" s="43">
        <v>-2.1295144000000001</v>
      </c>
      <c r="L51" s="42" t="s">
        <v>33</v>
      </c>
      <c r="M51" s="41" t="s">
        <v>34</v>
      </c>
      <c r="N51" s="41">
        <v>5</v>
      </c>
      <c r="O51" s="41">
        <v>5</v>
      </c>
      <c r="P51" s="41" t="s">
        <v>34</v>
      </c>
      <c r="Q51" s="41">
        <v>2.5</v>
      </c>
      <c r="R51" s="51">
        <v>27.3</v>
      </c>
      <c r="S51" s="51" t="s">
        <v>1079</v>
      </c>
      <c r="T51" s="51">
        <v>29.1</v>
      </c>
      <c r="U51" s="51" t="s">
        <v>1079</v>
      </c>
      <c r="V51" s="51">
        <v>28.9</v>
      </c>
      <c r="W51" s="51" t="s">
        <v>1079</v>
      </c>
      <c r="X51" s="53" t="s">
        <v>36</v>
      </c>
      <c r="Y51" s="53" t="s">
        <v>1079</v>
      </c>
      <c r="Z51" s="82">
        <v>25.199999999999996</v>
      </c>
      <c r="AA51" s="83" t="s">
        <v>1084</v>
      </c>
      <c r="AB51" s="44">
        <v>28.247916666666669</v>
      </c>
      <c r="AC51" s="45">
        <v>1</v>
      </c>
      <c r="AD51" s="44">
        <v>25.402666666666665</v>
      </c>
      <c r="AE51" s="45">
        <v>1</v>
      </c>
      <c r="AF51" s="44">
        <v>26.471727272727279</v>
      </c>
      <c r="AG51" s="45">
        <v>0.91666666666666663</v>
      </c>
      <c r="AH51" s="44">
        <v>24.551999999999996</v>
      </c>
      <c r="AI51" s="45">
        <v>1</v>
      </c>
      <c r="AJ51" s="44">
        <v>16.397916666666667</v>
      </c>
      <c r="AK51" s="46">
        <v>1</v>
      </c>
      <c r="AL51" s="78">
        <v>18.503138888888891</v>
      </c>
      <c r="AM51" s="123">
        <v>1</v>
      </c>
      <c r="AN51" s="78">
        <v>17.7</v>
      </c>
      <c r="AO51" s="118">
        <v>1</v>
      </c>
      <c r="AP51" s="143" t="s">
        <v>1079</v>
      </c>
      <c r="AQ51" s="44" t="s">
        <v>1079</v>
      </c>
      <c r="AR51" s="43" t="s">
        <v>1079</v>
      </c>
      <c r="AS51" s="43">
        <v>17</v>
      </c>
      <c r="AT51" s="151">
        <v>1</v>
      </c>
      <c r="AU51" s="43" t="s">
        <v>36</v>
      </c>
      <c r="AV51" s="44">
        <f>SUM(AS51-AN51)</f>
        <v>-0.69999999999999929</v>
      </c>
      <c r="AW51" s="43" t="str">
        <f>IF(AS51&gt;AN51,"Higher","Lower")</f>
        <v>Lower</v>
      </c>
    </row>
    <row r="52" spans="1:49">
      <c r="A52" s="40" t="s">
        <v>27</v>
      </c>
      <c r="B52" s="40" t="s">
        <v>1224</v>
      </c>
      <c r="C52" s="41" t="s">
        <v>1225</v>
      </c>
      <c r="D52" s="41" t="s">
        <v>1223</v>
      </c>
      <c r="E52" s="41" t="s">
        <v>31</v>
      </c>
      <c r="F52" s="41" t="s">
        <v>1076</v>
      </c>
      <c r="G52" s="41" t="s">
        <v>1097</v>
      </c>
      <c r="H52" s="42">
        <v>391483.11</v>
      </c>
      <c r="I52" s="42">
        <v>387635.56599999999</v>
      </c>
      <c r="J52" s="43">
        <v>53.385497000000001</v>
      </c>
      <c r="K52" s="43">
        <v>-2.1295144000000001</v>
      </c>
      <c r="L52" s="42" t="s">
        <v>33</v>
      </c>
      <c r="M52" s="41" t="s">
        <v>34</v>
      </c>
      <c r="N52" s="41">
        <v>5</v>
      </c>
      <c r="O52" s="41">
        <v>5</v>
      </c>
      <c r="P52" s="41" t="s">
        <v>34</v>
      </c>
      <c r="Q52" s="41">
        <v>2.5</v>
      </c>
      <c r="R52" s="51">
        <v>26.6</v>
      </c>
      <c r="S52" s="51" t="s">
        <v>1079</v>
      </c>
      <c r="T52" s="51">
        <v>29.3</v>
      </c>
      <c r="U52" s="51" t="s">
        <v>1079</v>
      </c>
      <c r="V52" s="51">
        <v>29.7</v>
      </c>
      <c r="W52" s="51" t="s">
        <v>1079</v>
      </c>
      <c r="X52" s="53" t="s">
        <v>36</v>
      </c>
      <c r="Y52" s="53" t="s">
        <v>1079</v>
      </c>
      <c r="Z52" s="82">
        <v>26.04</v>
      </c>
      <c r="AA52" s="83" t="s">
        <v>1084</v>
      </c>
      <c r="AB52" s="44">
        <v>28.831833333333336</v>
      </c>
      <c r="AC52" s="45">
        <v>1</v>
      </c>
      <c r="AD52" s="44">
        <v>26.092000000000002</v>
      </c>
      <c r="AE52" s="45">
        <v>1</v>
      </c>
      <c r="AF52" s="44">
        <v>27.887454545454545</v>
      </c>
      <c r="AG52" s="45">
        <v>0.91666666666666663</v>
      </c>
      <c r="AH52" s="44">
        <v>24.241999999999997</v>
      </c>
      <c r="AI52" s="45">
        <v>1</v>
      </c>
      <c r="AJ52" s="44">
        <v>16.46875</v>
      </c>
      <c r="AK52" s="46">
        <v>1</v>
      </c>
      <c r="AL52" s="78">
        <v>18.503138888888891</v>
      </c>
      <c r="AM52" s="123">
        <v>1</v>
      </c>
      <c r="AN52" s="78">
        <v>17.7</v>
      </c>
      <c r="AO52" s="118">
        <v>1</v>
      </c>
      <c r="AP52" s="143" t="s">
        <v>1079</v>
      </c>
      <c r="AQ52" s="44" t="s">
        <v>1079</v>
      </c>
      <c r="AR52" s="43" t="s">
        <v>1079</v>
      </c>
      <c r="AS52" s="43">
        <v>17</v>
      </c>
      <c r="AT52" s="151">
        <v>1</v>
      </c>
      <c r="AU52" s="43" t="s">
        <v>36</v>
      </c>
      <c r="AV52" s="44">
        <f>SUM(AS52-AN52)</f>
        <v>-0.69999999999999929</v>
      </c>
      <c r="AW52" s="43" t="str">
        <f>IF(AS52&gt;AN52,"Higher","Lower")</f>
        <v>Lower</v>
      </c>
    </row>
    <row r="53" spans="1:49">
      <c r="A53" s="40" t="s">
        <v>27</v>
      </c>
      <c r="B53" s="40" t="s">
        <v>1226</v>
      </c>
      <c r="C53" s="41" t="s">
        <v>1227</v>
      </c>
      <c r="D53" s="41" t="s">
        <v>1223</v>
      </c>
      <c r="E53" s="41" t="s">
        <v>31</v>
      </c>
      <c r="F53" s="41" t="s">
        <v>1076</v>
      </c>
      <c r="G53" s="41" t="s">
        <v>1097</v>
      </c>
      <c r="H53" s="42">
        <v>391483.11</v>
      </c>
      <c r="I53" s="42">
        <v>387635.56599999999</v>
      </c>
      <c r="J53" s="43">
        <v>53.385497000000001</v>
      </c>
      <c r="K53" s="43">
        <v>-2.1295144000000001</v>
      </c>
      <c r="L53" s="42" t="s">
        <v>33</v>
      </c>
      <c r="M53" s="41" t="s">
        <v>34</v>
      </c>
      <c r="N53" s="41">
        <v>5</v>
      </c>
      <c r="O53" s="41">
        <v>5</v>
      </c>
      <c r="P53" s="41" t="s">
        <v>34</v>
      </c>
      <c r="Q53" s="41">
        <v>2.5</v>
      </c>
      <c r="R53" s="51">
        <v>26.6</v>
      </c>
      <c r="S53" s="51" t="s">
        <v>1079</v>
      </c>
      <c r="T53" s="51">
        <v>30</v>
      </c>
      <c r="U53" s="51" t="s">
        <v>1079</v>
      </c>
      <c r="V53" s="51">
        <v>30</v>
      </c>
      <c r="W53" s="51" t="s">
        <v>1079</v>
      </c>
      <c r="X53" s="82">
        <v>28.2</v>
      </c>
      <c r="Y53" s="53" t="s">
        <v>1079</v>
      </c>
      <c r="Z53" s="82">
        <v>26.452999999999996</v>
      </c>
      <c r="AA53" s="83">
        <v>1</v>
      </c>
      <c r="AB53" s="44">
        <v>29.643249999999998</v>
      </c>
      <c r="AC53" s="45">
        <v>1</v>
      </c>
      <c r="AD53" s="44">
        <v>24.801333333333332</v>
      </c>
      <c r="AE53" s="45">
        <v>1</v>
      </c>
      <c r="AF53" s="44">
        <v>27.167727272727273</v>
      </c>
      <c r="AG53" s="45">
        <v>0.91666666666666663</v>
      </c>
      <c r="AH53" s="44">
        <v>24.660499999999999</v>
      </c>
      <c r="AI53" s="45">
        <v>1</v>
      </c>
      <c r="AJ53" s="44">
        <v>17.219583333333336</v>
      </c>
      <c r="AK53" s="46">
        <v>1</v>
      </c>
      <c r="AL53" s="78">
        <v>18.503138888888891</v>
      </c>
      <c r="AM53" s="123">
        <v>1</v>
      </c>
      <c r="AN53" s="78">
        <v>17.7</v>
      </c>
      <c r="AO53" s="118">
        <v>1</v>
      </c>
      <c r="AP53" s="143" t="s">
        <v>1079</v>
      </c>
      <c r="AQ53" s="44">
        <f>AN53-AL53</f>
        <v>-0.80313888888889196</v>
      </c>
      <c r="AR53" s="43" t="str">
        <f>IF(AN53&gt;AL53,"Higher","Lower")</f>
        <v>Lower</v>
      </c>
      <c r="AS53" s="43">
        <v>17</v>
      </c>
      <c r="AT53" s="151">
        <v>1</v>
      </c>
      <c r="AU53" s="43" t="s">
        <v>36</v>
      </c>
      <c r="AV53" s="44">
        <f>SUM(AS53-AN53)</f>
        <v>-0.69999999999999929</v>
      </c>
      <c r="AW53" s="43" t="str">
        <f>IF(AS53&gt;AN53,"Higher","Lower")</f>
        <v>Lower</v>
      </c>
    </row>
    <row r="54" spans="1:49">
      <c r="A54" s="40" t="s">
        <v>46</v>
      </c>
      <c r="B54" s="40" t="s">
        <v>1228</v>
      </c>
      <c r="C54" s="41" t="s">
        <v>1229</v>
      </c>
      <c r="D54" s="49" t="s">
        <v>1230</v>
      </c>
      <c r="E54" s="41" t="s">
        <v>1083</v>
      </c>
      <c r="F54" s="41" t="s">
        <v>1076</v>
      </c>
      <c r="G54" s="41" t="s">
        <v>1079</v>
      </c>
      <c r="H54" s="42">
        <v>386589</v>
      </c>
      <c r="I54" s="42">
        <v>394083</v>
      </c>
      <c r="J54" s="43">
        <v>53.443344000000003</v>
      </c>
      <c r="K54" s="43">
        <v>-2.2033700999999999</v>
      </c>
      <c r="L54" s="42" t="s">
        <v>33</v>
      </c>
      <c r="M54" s="41" t="s">
        <v>1078</v>
      </c>
      <c r="N54" s="41">
        <v>10</v>
      </c>
      <c r="O54" s="41">
        <v>18</v>
      </c>
      <c r="P54" s="41" t="s">
        <v>1078</v>
      </c>
      <c r="Q54" s="41">
        <v>3</v>
      </c>
      <c r="R54" s="51">
        <v>28</v>
      </c>
      <c r="S54" s="51" t="s">
        <v>1079</v>
      </c>
      <c r="T54" s="51">
        <v>26.6</v>
      </c>
      <c r="U54" s="51" t="s">
        <v>1079</v>
      </c>
      <c r="V54" s="51">
        <v>25.5</v>
      </c>
      <c r="W54" s="51" t="s">
        <v>1079</v>
      </c>
      <c r="X54" s="82">
        <v>23.8</v>
      </c>
      <c r="Y54" s="53" t="s">
        <v>1079</v>
      </c>
      <c r="Z54" s="82">
        <v>23.306181818181813</v>
      </c>
      <c r="AA54" s="83">
        <v>0.91666666666666663</v>
      </c>
      <c r="AB54" s="44">
        <v>25.897083333333335</v>
      </c>
      <c r="AC54" s="45">
        <v>1</v>
      </c>
      <c r="AD54" s="44">
        <v>25.152000000000005</v>
      </c>
      <c r="AE54" s="45">
        <v>0.91666666666666663</v>
      </c>
      <c r="AF54" s="44">
        <v>21.786250000000003</v>
      </c>
      <c r="AG54" s="45">
        <v>1</v>
      </c>
      <c r="AH54" s="44">
        <v>23.064000000000004</v>
      </c>
      <c r="AI54" s="47">
        <v>1</v>
      </c>
      <c r="AJ54" s="44">
        <v>16.6175</v>
      </c>
      <c r="AK54" s="46">
        <v>1</v>
      </c>
      <c r="AL54" s="78">
        <v>18.131666666666664</v>
      </c>
      <c r="AM54" s="123">
        <v>1</v>
      </c>
      <c r="AN54" s="78">
        <v>18.784750000000003</v>
      </c>
      <c r="AO54" s="118">
        <v>1</v>
      </c>
      <c r="AP54" s="125" t="s">
        <v>1079</v>
      </c>
      <c r="AQ54" s="44">
        <f>AN54-AL54</f>
        <v>0.65308333333333835</v>
      </c>
      <c r="AR54" s="43" t="str">
        <f>IF(AN54&gt;AL54,"Higher","Lower")</f>
        <v>Higher</v>
      </c>
      <c r="AS54" s="43">
        <v>17</v>
      </c>
      <c r="AT54" s="151">
        <v>1</v>
      </c>
      <c r="AU54" s="43" t="s">
        <v>36</v>
      </c>
      <c r="AV54" s="44">
        <f>SUM(AS54-AN54)</f>
        <v>-1.7847500000000025</v>
      </c>
      <c r="AW54" s="43" t="str">
        <f>IF(AS54&gt;AN54,"Higher","Lower")</f>
        <v>Lower</v>
      </c>
    </row>
    <row r="55" spans="1:49">
      <c r="A55" s="40" t="s">
        <v>70</v>
      </c>
      <c r="B55" s="40" t="s">
        <v>1231</v>
      </c>
      <c r="C55" s="41" t="s">
        <v>1232</v>
      </c>
      <c r="D55" s="41" t="s">
        <v>1233</v>
      </c>
      <c r="E55" s="41" t="s">
        <v>31</v>
      </c>
      <c r="F55" s="41" t="s">
        <v>1076</v>
      </c>
      <c r="G55" s="41" t="s">
        <v>1079</v>
      </c>
      <c r="H55" s="42">
        <v>368757</v>
      </c>
      <c r="I55" s="42">
        <v>405701</v>
      </c>
      <c r="J55" s="43">
        <v>53.547007999999998</v>
      </c>
      <c r="K55" s="43">
        <v>-2.4729861</v>
      </c>
      <c r="L55" s="42" t="s">
        <v>33</v>
      </c>
      <c r="M55" s="41" t="s">
        <v>34</v>
      </c>
      <c r="N55" s="41">
        <v>8</v>
      </c>
      <c r="O55" s="41">
        <v>1.5</v>
      </c>
      <c r="P55" s="41" t="s">
        <v>1078</v>
      </c>
      <c r="Q55" s="41">
        <v>2.4</v>
      </c>
      <c r="R55" s="51" t="s">
        <v>36</v>
      </c>
      <c r="S55" s="51" t="s">
        <v>1079</v>
      </c>
      <c r="T55" s="51" t="s">
        <v>36</v>
      </c>
      <c r="U55" s="51" t="s">
        <v>1079</v>
      </c>
      <c r="V55" s="51" t="s">
        <v>36</v>
      </c>
      <c r="W55" s="51" t="s">
        <v>1079</v>
      </c>
      <c r="X55" s="53" t="s">
        <v>36</v>
      </c>
      <c r="Y55" s="53" t="s">
        <v>1079</v>
      </c>
      <c r="Z55" s="82" t="s">
        <v>36</v>
      </c>
      <c r="AA55" s="83" t="s">
        <v>1079</v>
      </c>
      <c r="AB55" s="44" t="s">
        <v>1084</v>
      </c>
      <c r="AC55" s="45" t="s">
        <v>1084</v>
      </c>
      <c r="AD55" s="44" t="s">
        <v>1084</v>
      </c>
      <c r="AE55" s="45" t="s">
        <v>1084</v>
      </c>
      <c r="AF55" s="44">
        <v>21.852818181818183</v>
      </c>
      <c r="AG55" s="45">
        <v>0.92</v>
      </c>
      <c r="AH55" s="44">
        <v>23.854500000000005</v>
      </c>
      <c r="AI55" s="47">
        <v>1</v>
      </c>
      <c r="AJ55" s="44">
        <v>16.08625</v>
      </c>
      <c r="AK55" s="46">
        <v>1</v>
      </c>
      <c r="AL55" s="78">
        <v>18.246333333333332</v>
      </c>
      <c r="AM55" s="123">
        <v>1</v>
      </c>
      <c r="AN55" s="78">
        <v>18.878999999999998</v>
      </c>
      <c r="AO55" s="118">
        <v>1</v>
      </c>
      <c r="AP55" s="125" t="s">
        <v>1084</v>
      </c>
      <c r="AQ55" s="44">
        <f>AN55-AL55</f>
        <v>0.63266666666666538</v>
      </c>
      <c r="AR55" s="43" t="str">
        <f>IF(AN55&gt;AL55,"Higher","Lower")</f>
        <v>Higher</v>
      </c>
      <c r="AS55" s="43">
        <v>17</v>
      </c>
      <c r="AT55" s="151">
        <v>1</v>
      </c>
      <c r="AU55" s="43" t="s">
        <v>36</v>
      </c>
      <c r="AV55" s="44">
        <f>SUM(AS55-AN55)</f>
        <v>-1.8789999999999978</v>
      </c>
      <c r="AW55" s="43" t="str">
        <f>IF(AS55&gt;AN55,"Higher","Lower")</f>
        <v>Lower</v>
      </c>
    </row>
    <row r="56" spans="1:49">
      <c r="A56" s="55" t="s">
        <v>37</v>
      </c>
      <c r="B56" s="55" t="s">
        <v>1234</v>
      </c>
      <c r="C56" s="68" t="s">
        <v>1235</v>
      </c>
      <c r="D56" s="55" t="s">
        <v>1236</v>
      </c>
      <c r="E56" s="58" t="s">
        <v>1083</v>
      </c>
      <c r="F56" s="55" t="s">
        <v>1076</v>
      </c>
      <c r="G56" s="55" t="s">
        <v>1079</v>
      </c>
      <c r="H56" s="59">
        <v>393620</v>
      </c>
      <c r="I56" s="59">
        <v>398588</v>
      </c>
      <c r="J56" s="57">
        <v>53.483969999999999</v>
      </c>
      <c r="K56" s="57">
        <v>-2.0976113000000001</v>
      </c>
      <c r="L56" s="56" t="s">
        <v>33</v>
      </c>
      <c r="M56" s="4" t="s">
        <v>1078</v>
      </c>
      <c r="N56" s="7">
        <v>1</v>
      </c>
      <c r="O56" s="7">
        <v>9</v>
      </c>
      <c r="P56" s="4" t="s">
        <v>1078</v>
      </c>
      <c r="Q56" s="4">
        <v>3</v>
      </c>
      <c r="R56" s="13">
        <v>24.1</v>
      </c>
      <c r="S56" s="13" t="s">
        <v>1079</v>
      </c>
      <c r="T56" s="13">
        <v>26</v>
      </c>
      <c r="U56" s="13" t="s">
        <v>1079</v>
      </c>
      <c r="V56" s="13">
        <v>22.5</v>
      </c>
      <c r="W56" s="13" t="s">
        <v>1079</v>
      </c>
      <c r="X56" s="27">
        <v>22.9</v>
      </c>
      <c r="Y56" s="7" t="s">
        <v>1079</v>
      </c>
      <c r="Z56" s="7">
        <v>21.6</v>
      </c>
      <c r="AA56" s="36">
        <v>1</v>
      </c>
      <c r="AB56" s="2">
        <v>24.827833333333334</v>
      </c>
      <c r="AC56" s="33">
        <v>1</v>
      </c>
      <c r="AD56" s="2">
        <v>23.43</v>
      </c>
      <c r="AE56" s="33">
        <v>1</v>
      </c>
      <c r="AF56" s="62">
        <v>22.946250000000003</v>
      </c>
      <c r="AG56" s="63">
        <v>1</v>
      </c>
      <c r="AH56" s="62">
        <v>22.835727272727276</v>
      </c>
      <c r="AI56" s="63">
        <v>0.91666666666666663</v>
      </c>
      <c r="AJ56" s="62">
        <v>17.354166666666664</v>
      </c>
      <c r="AK56" s="64">
        <v>1</v>
      </c>
      <c r="AL56" s="80">
        <v>18.693272727272728</v>
      </c>
      <c r="AM56" s="122">
        <v>0.92307692307692302</v>
      </c>
      <c r="AN56" s="80">
        <v>19.277749999999997</v>
      </c>
      <c r="AO56" s="120">
        <v>1</v>
      </c>
      <c r="AP56" s="126" t="s">
        <v>1079</v>
      </c>
      <c r="AQ56" s="2">
        <f>AN56-AL56</f>
        <v>0.58447727272726979</v>
      </c>
      <c r="AR56" s="1" t="str">
        <f>IF(AN56&gt;AL56,"Higher","Lower")</f>
        <v>Higher</v>
      </c>
      <c r="AS56" s="1">
        <v>17.3</v>
      </c>
      <c r="AT56" s="145">
        <v>1</v>
      </c>
      <c r="AU56" s="1" t="s">
        <v>36</v>
      </c>
      <c r="AV56" s="2">
        <f>SUM(AS56-AN56)</f>
        <v>-1.9777499999999968</v>
      </c>
      <c r="AW56" s="1" t="str">
        <f>IF(AS56&gt;AN56,"Higher","Lower")</f>
        <v>Lower</v>
      </c>
    </row>
    <row r="57" spans="1:49">
      <c r="A57" s="40" t="s">
        <v>114</v>
      </c>
      <c r="B57" s="40" t="s">
        <v>1237</v>
      </c>
      <c r="C57" s="41" t="s">
        <v>1238</v>
      </c>
      <c r="D57" s="41" t="s">
        <v>1239</v>
      </c>
      <c r="E57" s="41" t="s">
        <v>1083</v>
      </c>
      <c r="F57" s="41" t="s">
        <v>1076</v>
      </c>
      <c r="G57" s="41" t="s">
        <v>1079</v>
      </c>
      <c r="H57" s="42">
        <v>391214</v>
      </c>
      <c r="I57" s="42">
        <v>412609</v>
      </c>
      <c r="J57" s="43">
        <v>53.609960000000001</v>
      </c>
      <c r="K57" s="43">
        <v>-2.1342672999999999</v>
      </c>
      <c r="L57" s="42" t="s">
        <v>33</v>
      </c>
      <c r="M57" s="41" t="s">
        <v>34</v>
      </c>
      <c r="N57" s="41">
        <v>50</v>
      </c>
      <c r="O57" s="41">
        <v>12</v>
      </c>
      <c r="P57" s="41" t="s">
        <v>1078</v>
      </c>
      <c r="Q57" s="41">
        <v>2</v>
      </c>
      <c r="R57" s="51">
        <v>27.8</v>
      </c>
      <c r="S57" s="51" t="s">
        <v>1079</v>
      </c>
      <c r="T57" s="51">
        <v>27.8</v>
      </c>
      <c r="U57" s="51" t="s">
        <v>1079</v>
      </c>
      <c r="V57" s="51">
        <v>28.9</v>
      </c>
      <c r="W57" s="51" t="s">
        <v>1079</v>
      </c>
      <c r="X57" s="82">
        <v>26.3</v>
      </c>
      <c r="Y57" s="53" t="s">
        <v>1079</v>
      </c>
      <c r="Z57" s="84">
        <v>25.451999999999998</v>
      </c>
      <c r="AA57" s="85">
        <v>0.91666666666666663</v>
      </c>
      <c r="AB57" s="44">
        <v>25.624083333333335</v>
      </c>
      <c r="AC57" s="45">
        <v>1</v>
      </c>
      <c r="AD57" s="44">
        <v>25.669599999999999</v>
      </c>
      <c r="AE57" s="45">
        <v>0.83333333333333337</v>
      </c>
      <c r="AF57" s="44">
        <v>36.1</v>
      </c>
      <c r="AG57" s="45">
        <v>0.58333333333333337</v>
      </c>
      <c r="AH57" s="44">
        <v>23.469818181818184</v>
      </c>
      <c r="AI57" s="45">
        <v>0.91666666666666663</v>
      </c>
      <c r="AJ57" s="44">
        <v>18.495999999999999</v>
      </c>
      <c r="AK57" s="46">
        <v>0.83333333333333337</v>
      </c>
      <c r="AL57" s="78">
        <v>17.63</v>
      </c>
      <c r="AM57" s="123">
        <v>0.82692307692307698</v>
      </c>
      <c r="AN57" s="78">
        <v>24.473100000000002</v>
      </c>
      <c r="AO57" s="118">
        <v>0.82692307692307698</v>
      </c>
      <c r="AP57" s="133" t="s">
        <v>1079</v>
      </c>
      <c r="AQ57" s="44">
        <f>AN57-AL57</f>
        <v>6.8431000000000033</v>
      </c>
      <c r="AR57" s="43" t="str">
        <f>IF(AN57&gt;AL57,"Higher","Lower")</f>
        <v>Higher</v>
      </c>
      <c r="AS57" s="43">
        <v>17.3</v>
      </c>
      <c r="AT57" s="151">
        <v>0.92300000000000004</v>
      </c>
      <c r="AU57" s="43" t="s">
        <v>36</v>
      </c>
      <c r="AV57" s="44">
        <f>SUM(AS57-AN57)</f>
        <v>-7.1731000000000016</v>
      </c>
      <c r="AW57" s="43" t="str">
        <f>IF(AS57&gt;AN57,"Higher","Lower")</f>
        <v>Lower</v>
      </c>
    </row>
    <row r="58" spans="1:49">
      <c r="A58" s="69" t="s">
        <v>148</v>
      </c>
      <c r="B58" s="55" t="s">
        <v>1240</v>
      </c>
      <c r="C58" s="69" t="s">
        <v>1241</v>
      </c>
      <c r="D58" s="69" t="s">
        <v>1242</v>
      </c>
      <c r="E58" s="69" t="s">
        <v>31</v>
      </c>
      <c r="F58" s="55" t="s">
        <v>1076</v>
      </c>
      <c r="G58" s="55" t="s">
        <v>1079</v>
      </c>
      <c r="H58" s="69">
        <v>357420</v>
      </c>
      <c r="I58" s="69">
        <v>405407</v>
      </c>
      <c r="J58" s="69">
        <v>53.543565999999998</v>
      </c>
      <c r="K58" s="69">
        <v>-2.6440321</v>
      </c>
      <c r="L58" s="70" t="s">
        <v>33</v>
      </c>
      <c r="M58" s="95" t="s">
        <v>41</v>
      </c>
      <c r="N58" s="95">
        <v>146</v>
      </c>
      <c r="O58" s="95">
        <v>2</v>
      </c>
      <c r="P58" s="95" t="s">
        <v>41</v>
      </c>
      <c r="Q58" s="95">
        <v>2</v>
      </c>
      <c r="R58" s="1" t="s">
        <v>1084</v>
      </c>
      <c r="S58" s="1" t="s">
        <v>1084</v>
      </c>
      <c r="T58" s="1" t="s">
        <v>1084</v>
      </c>
      <c r="U58" s="1" t="s">
        <v>1084</v>
      </c>
      <c r="V58" s="1" t="s">
        <v>1084</v>
      </c>
      <c r="W58" s="1" t="s">
        <v>1084</v>
      </c>
      <c r="X58" s="1" t="s">
        <v>1084</v>
      </c>
      <c r="Y58" s="1" t="s">
        <v>1084</v>
      </c>
      <c r="Z58" s="1" t="s">
        <v>1084</v>
      </c>
      <c r="AA58" s="1" t="s">
        <v>1084</v>
      </c>
      <c r="AB58" s="1" t="s">
        <v>1084</v>
      </c>
      <c r="AC58" s="1" t="s">
        <v>1084</v>
      </c>
      <c r="AD58" s="1" t="s">
        <v>1084</v>
      </c>
      <c r="AE58" s="1" t="s">
        <v>1084</v>
      </c>
      <c r="AF58" s="57" t="s">
        <v>1084</v>
      </c>
      <c r="AG58" s="57" t="s">
        <v>1084</v>
      </c>
      <c r="AH58" s="57" t="s">
        <v>1084</v>
      </c>
      <c r="AI58" s="57" t="s">
        <v>1084</v>
      </c>
      <c r="AJ58" s="57" t="s">
        <v>1084</v>
      </c>
      <c r="AK58" s="57" t="s">
        <v>1084</v>
      </c>
      <c r="AL58" s="80">
        <v>18.524400000000004</v>
      </c>
      <c r="AM58" s="122">
        <v>0.82692307692307698</v>
      </c>
      <c r="AN58" s="80">
        <v>18.277250000000002</v>
      </c>
      <c r="AO58" s="120">
        <v>1</v>
      </c>
      <c r="AP58" s="131" t="s">
        <v>1084</v>
      </c>
      <c r="AQ58" s="2">
        <f>AN58-AL58</f>
        <v>-0.24715000000000131</v>
      </c>
      <c r="AR58" s="1" t="str">
        <f>IF(AN58&gt;AL58,"Higher","Lower")</f>
        <v>Lower</v>
      </c>
      <c r="AS58" s="1">
        <v>17.399999999999999</v>
      </c>
      <c r="AT58" s="145">
        <v>1</v>
      </c>
      <c r="AU58" s="1" t="s">
        <v>36</v>
      </c>
      <c r="AV58" s="2">
        <f>SUM(AS58-AN58)</f>
        <v>-0.87725000000000364</v>
      </c>
      <c r="AW58" s="1" t="str">
        <f>IF(AS58&gt;AN58,"Higher","Lower")</f>
        <v>Lower</v>
      </c>
    </row>
    <row r="59" spans="1:49">
      <c r="A59" s="40" t="s">
        <v>42</v>
      </c>
      <c r="B59" s="40" t="s">
        <v>1243</v>
      </c>
      <c r="C59" s="41" t="s">
        <v>1244</v>
      </c>
      <c r="D59" s="41" t="s">
        <v>1245</v>
      </c>
      <c r="E59" s="41" t="s">
        <v>1170</v>
      </c>
      <c r="F59" s="41" t="s">
        <v>1076</v>
      </c>
      <c r="G59" s="41" t="s">
        <v>1079</v>
      </c>
      <c r="H59" s="42">
        <v>371419</v>
      </c>
      <c r="I59" s="42">
        <v>390760</v>
      </c>
      <c r="J59" s="43">
        <v>53.412868000000003</v>
      </c>
      <c r="K59" s="43">
        <v>-2.4314475</v>
      </c>
      <c r="L59" s="42" t="s">
        <v>33</v>
      </c>
      <c r="M59" s="41" t="s">
        <v>1078</v>
      </c>
      <c r="N59" s="41">
        <v>20</v>
      </c>
      <c r="O59" s="41">
        <v>1</v>
      </c>
      <c r="P59" s="41" t="s">
        <v>1078</v>
      </c>
      <c r="Q59" s="41">
        <v>2</v>
      </c>
      <c r="R59" s="51" t="s">
        <v>36</v>
      </c>
      <c r="S59" s="51" t="s">
        <v>1079</v>
      </c>
      <c r="T59" s="51" t="s">
        <v>36</v>
      </c>
      <c r="U59" s="51" t="s">
        <v>1079</v>
      </c>
      <c r="V59" s="51" t="s">
        <v>36</v>
      </c>
      <c r="W59" s="51" t="s">
        <v>1079</v>
      </c>
      <c r="X59" s="53" t="s">
        <v>36</v>
      </c>
      <c r="Y59" s="53" t="s">
        <v>1079</v>
      </c>
      <c r="Z59" s="82" t="s">
        <v>36</v>
      </c>
      <c r="AA59" s="83" t="s">
        <v>1084</v>
      </c>
      <c r="AB59" s="44" t="s">
        <v>1084</v>
      </c>
      <c r="AC59" s="45" t="s">
        <v>1084</v>
      </c>
      <c r="AD59" s="44" t="s">
        <v>1084</v>
      </c>
      <c r="AE59" s="45" t="s">
        <v>1084</v>
      </c>
      <c r="AF59" s="44" t="s">
        <v>1084</v>
      </c>
      <c r="AG59" s="45" t="s">
        <v>1084</v>
      </c>
      <c r="AH59" s="44">
        <v>21.678300000000004</v>
      </c>
      <c r="AI59" s="45">
        <v>0.83333333333333337</v>
      </c>
      <c r="AJ59" s="44">
        <v>18.63388888888889</v>
      </c>
      <c r="AK59" s="46">
        <v>0.75</v>
      </c>
      <c r="AL59" s="78">
        <v>16.082000000000001</v>
      </c>
      <c r="AM59" s="123">
        <v>0.90384615384615385</v>
      </c>
      <c r="AN59" s="78">
        <v>15.375272727272726</v>
      </c>
      <c r="AO59" s="118">
        <v>0.92307692307692302</v>
      </c>
      <c r="AP59" s="133" t="s">
        <v>1079</v>
      </c>
      <c r="AQ59" s="44">
        <f>AN59-AL59</f>
        <v>-0.70672727272727442</v>
      </c>
      <c r="AR59" s="43" t="str">
        <f>IF(AN59&gt;AL59,"Higher","Lower")</f>
        <v>Lower</v>
      </c>
      <c r="AS59" s="43">
        <v>17.5</v>
      </c>
      <c r="AT59" s="151">
        <v>1</v>
      </c>
      <c r="AU59" s="43" t="s">
        <v>36</v>
      </c>
      <c r="AV59" s="44">
        <f>SUM(AS59-AN59)</f>
        <v>2.1247272727272737</v>
      </c>
      <c r="AW59" s="43" t="str">
        <f>IF(AS59&gt;AN59,"Higher","Lower")</f>
        <v>Higher</v>
      </c>
    </row>
    <row r="60" spans="1:49">
      <c r="A60" s="17" t="s">
        <v>148</v>
      </c>
      <c r="B60" s="17" t="s">
        <v>1246</v>
      </c>
      <c r="C60" s="55" t="s">
        <v>1247</v>
      </c>
      <c r="D60" s="69" t="s">
        <v>1248</v>
      </c>
      <c r="E60" s="69" t="s">
        <v>31</v>
      </c>
      <c r="F60" s="69" t="s">
        <v>1076</v>
      </c>
      <c r="G60" s="69" t="s">
        <v>1079</v>
      </c>
      <c r="H60" s="70">
        <v>355979</v>
      </c>
      <c r="I60" s="70">
        <v>410362</v>
      </c>
      <c r="J60" s="69">
        <v>53.587980999999999</v>
      </c>
      <c r="K60" s="69">
        <v>-2.6664762</v>
      </c>
      <c r="L60" s="70" t="s">
        <v>33</v>
      </c>
      <c r="M60" s="95" t="s">
        <v>34</v>
      </c>
      <c r="N60" s="95">
        <v>0</v>
      </c>
      <c r="O60" s="95">
        <v>4</v>
      </c>
      <c r="P60" s="95" t="s">
        <v>1078</v>
      </c>
      <c r="Q60" s="95">
        <v>2</v>
      </c>
      <c r="R60" s="13">
        <v>33.6</v>
      </c>
      <c r="S60" s="13" t="s">
        <v>1079</v>
      </c>
      <c r="T60" s="13">
        <v>32.1</v>
      </c>
      <c r="U60" s="13" t="s">
        <v>1079</v>
      </c>
      <c r="V60" s="13">
        <v>26.7</v>
      </c>
      <c r="W60" s="13" t="s">
        <v>1079</v>
      </c>
      <c r="X60" s="27">
        <v>28.6</v>
      </c>
      <c r="Y60" s="7" t="s">
        <v>1079</v>
      </c>
      <c r="Z60" s="28">
        <v>28.098000000000003</v>
      </c>
      <c r="AA60" s="37">
        <v>0.91666666666666663</v>
      </c>
      <c r="AB60" s="2">
        <v>30.522916666666667</v>
      </c>
      <c r="AC60" s="33">
        <v>1</v>
      </c>
      <c r="AD60" s="2">
        <v>28.629333333333339</v>
      </c>
      <c r="AE60" s="33">
        <v>1</v>
      </c>
      <c r="AF60" s="62">
        <v>26.368909090909089</v>
      </c>
      <c r="AG60" s="63">
        <v>0.91666666666666663</v>
      </c>
      <c r="AH60" s="62">
        <v>28.102909090909098</v>
      </c>
      <c r="AI60" s="63">
        <v>0.91666666666666663</v>
      </c>
      <c r="AJ60" s="62">
        <v>19.252500000000001</v>
      </c>
      <c r="AK60" s="64">
        <v>1</v>
      </c>
      <c r="AL60" s="80">
        <v>19.959166666666665</v>
      </c>
      <c r="AM60" s="122">
        <v>1</v>
      </c>
      <c r="AN60" s="80">
        <v>19.792499999999997</v>
      </c>
      <c r="AO60" s="120">
        <v>1</v>
      </c>
      <c r="AP60" s="126" t="s">
        <v>1079</v>
      </c>
      <c r="AQ60" s="2">
        <f>AN60-AL60</f>
        <v>-0.16666666666666785</v>
      </c>
      <c r="AR60" s="1" t="str">
        <f>IF(AN60&gt;AL60,"Higher","Lower")</f>
        <v>Lower</v>
      </c>
      <c r="AS60" s="1">
        <v>17.600000000000001</v>
      </c>
      <c r="AT60" s="145">
        <v>0.92300000000000004</v>
      </c>
      <c r="AU60" s="1" t="s">
        <v>36</v>
      </c>
      <c r="AV60" s="2">
        <f>SUM(AS60-AN60)</f>
        <v>-2.1924999999999955</v>
      </c>
      <c r="AW60" s="1" t="str">
        <f>IF(AS60&gt;AN60,"Higher","Lower")</f>
        <v>Lower</v>
      </c>
    </row>
    <row r="61" spans="1:49">
      <c r="A61" s="71" t="s">
        <v>42</v>
      </c>
      <c r="B61" s="41" t="s">
        <v>1249</v>
      </c>
      <c r="C61" s="71" t="s">
        <v>1250</v>
      </c>
      <c r="D61" s="71">
        <v>30</v>
      </c>
      <c r="E61" s="71" t="s">
        <v>1083</v>
      </c>
      <c r="F61" s="41" t="s">
        <v>1076</v>
      </c>
      <c r="G61" s="41" t="s">
        <v>1079</v>
      </c>
      <c r="H61" s="71">
        <v>376789</v>
      </c>
      <c r="I61" s="71">
        <v>392806</v>
      </c>
      <c r="J61" s="71">
        <v>53.431522999999999</v>
      </c>
      <c r="K61" s="71">
        <v>-2.3508127000000001</v>
      </c>
      <c r="L61" s="42" t="s">
        <v>33</v>
      </c>
      <c r="M61" s="71" t="s">
        <v>1078</v>
      </c>
      <c r="N61" s="71">
        <v>0</v>
      </c>
      <c r="O61" s="71">
        <v>30</v>
      </c>
      <c r="P61" s="71" t="s">
        <v>1078</v>
      </c>
      <c r="Q61" s="71">
        <v>1.5</v>
      </c>
      <c r="R61" s="43" t="s">
        <v>1084</v>
      </c>
      <c r="S61" s="43" t="s">
        <v>1084</v>
      </c>
      <c r="T61" s="43" t="s">
        <v>1084</v>
      </c>
      <c r="U61" s="43" t="s">
        <v>1084</v>
      </c>
      <c r="V61" s="43" t="s">
        <v>1084</v>
      </c>
      <c r="W61" s="43" t="s">
        <v>1084</v>
      </c>
      <c r="X61" s="43" t="s">
        <v>1084</v>
      </c>
      <c r="Y61" s="43" t="s">
        <v>1084</v>
      </c>
      <c r="Z61" s="43" t="s">
        <v>1084</v>
      </c>
      <c r="AA61" s="43" t="s">
        <v>1084</v>
      </c>
      <c r="AB61" s="43" t="s">
        <v>1084</v>
      </c>
      <c r="AC61" s="43" t="s">
        <v>1084</v>
      </c>
      <c r="AD61" s="43" t="s">
        <v>1084</v>
      </c>
      <c r="AE61" s="43" t="s">
        <v>1084</v>
      </c>
      <c r="AF61" s="43" t="s">
        <v>1084</v>
      </c>
      <c r="AG61" s="43" t="s">
        <v>1084</v>
      </c>
      <c r="AH61" s="43" t="s">
        <v>1084</v>
      </c>
      <c r="AI61" s="43" t="s">
        <v>1084</v>
      </c>
      <c r="AJ61" s="43" t="s">
        <v>1084</v>
      </c>
      <c r="AK61" s="43" t="s">
        <v>1084</v>
      </c>
      <c r="AL61" s="78">
        <v>13.771999437136984</v>
      </c>
      <c r="AM61" s="123">
        <v>0.59615384615384615</v>
      </c>
      <c r="AN61" s="78">
        <v>14.917280138500695</v>
      </c>
      <c r="AO61" s="118">
        <v>0.51923076923076927</v>
      </c>
      <c r="AP61" s="130" t="s">
        <v>1084</v>
      </c>
      <c r="AQ61" s="44">
        <f>AN61-AL61</f>
        <v>1.1452807013637116</v>
      </c>
      <c r="AR61" s="43" t="str">
        <f>IF(AN61&gt;AL61,"Higher","Lower")</f>
        <v>Higher</v>
      </c>
      <c r="AS61" s="43">
        <v>17.7</v>
      </c>
      <c r="AT61" s="151">
        <v>0.73099999999999998</v>
      </c>
      <c r="AU61" s="43" t="s">
        <v>36</v>
      </c>
      <c r="AV61" s="44">
        <f>SUM(AS61-AN61)</f>
        <v>2.7827198614993041</v>
      </c>
      <c r="AW61" s="43" t="str">
        <f>IF(AS61&gt;AN61,"Higher","Lower")</f>
        <v>Higher</v>
      </c>
    </row>
    <row r="62" spans="1:49">
      <c r="A62" s="40" t="s">
        <v>70</v>
      </c>
      <c r="B62" s="40" t="s">
        <v>1251</v>
      </c>
      <c r="C62" s="41" t="s">
        <v>1252</v>
      </c>
      <c r="D62" s="41" t="s">
        <v>1253</v>
      </c>
      <c r="E62" s="41" t="s">
        <v>1083</v>
      </c>
      <c r="F62" s="41" t="s">
        <v>1076</v>
      </c>
      <c r="G62" s="41" t="s">
        <v>1079</v>
      </c>
      <c r="H62" s="42">
        <v>374282</v>
      </c>
      <c r="I62" s="42">
        <v>406257</v>
      </c>
      <c r="J62" s="43">
        <v>53.552306000000002</v>
      </c>
      <c r="K62" s="43">
        <v>-2.3896518000000002</v>
      </c>
      <c r="L62" s="42" t="s">
        <v>33</v>
      </c>
      <c r="M62" s="41" t="s">
        <v>34</v>
      </c>
      <c r="N62" s="41">
        <v>5</v>
      </c>
      <c r="O62" s="41">
        <v>1.5</v>
      </c>
      <c r="P62" s="41" t="s">
        <v>1078</v>
      </c>
      <c r="Q62" s="41">
        <v>2.4</v>
      </c>
      <c r="R62" s="51">
        <v>27.6</v>
      </c>
      <c r="S62" s="51" t="s">
        <v>1079</v>
      </c>
      <c r="T62" s="51">
        <v>28.7</v>
      </c>
      <c r="U62" s="51" t="s">
        <v>1079</v>
      </c>
      <c r="V62" s="51">
        <v>27.9</v>
      </c>
      <c r="W62" s="51" t="s">
        <v>1079</v>
      </c>
      <c r="X62" s="82">
        <v>26.3</v>
      </c>
      <c r="Y62" s="53" t="s">
        <v>1079</v>
      </c>
      <c r="Z62" s="82">
        <v>21.734999999999999</v>
      </c>
      <c r="AA62" s="83">
        <v>0.66666666666666663</v>
      </c>
      <c r="AB62" s="44">
        <v>26.026</v>
      </c>
      <c r="AC62" s="45">
        <v>1</v>
      </c>
      <c r="AD62" s="44">
        <v>27.140666666666664</v>
      </c>
      <c r="AE62" s="45">
        <v>1</v>
      </c>
      <c r="AF62" s="44">
        <v>24.041</v>
      </c>
      <c r="AG62" s="45">
        <v>1</v>
      </c>
      <c r="AH62" s="44">
        <v>24.985999999999997</v>
      </c>
      <c r="AI62" s="47">
        <v>1</v>
      </c>
      <c r="AJ62" s="44">
        <v>17.892500000000002</v>
      </c>
      <c r="AK62" s="46">
        <v>1</v>
      </c>
      <c r="AL62" s="78">
        <v>18.540166666666661</v>
      </c>
      <c r="AM62" s="123">
        <v>1</v>
      </c>
      <c r="AN62" s="78">
        <v>17.2608</v>
      </c>
      <c r="AO62" s="118">
        <v>0.82692307692307698</v>
      </c>
      <c r="AP62" s="125" t="s">
        <v>1084</v>
      </c>
      <c r="AQ62" s="44">
        <f>AN62-AL62</f>
        <v>-1.279366666666661</v>
      </c>
      <c r="AR62" s="43" t="str">
        <f>IF(AN62&gt;AL62,"Higher","Lower")</f>
        <v>Lower</v>
      </c>
      <c r="AS62" s="43">
        <v>17.7</v>
      </c>
      <c r="AT62" s="151">
        <v>1</v>
      </c>
      <c r="AU62" s="43" t="s">
        <v>36</v>
      </c>
      <c r="AV62" s="44">
        <f>SUM(AS62-AN62)</f>
        <v>0.43919999999999959</v>
      </c>
      <c r="AW62" s="43" t="str">
        <f>IF(AS62&gt;AN62,"Higher","Lower")</f>
        <v>Higher</v>
      </c>
    </row>
    <row r="63" spans="1:49">
      <c r="A63" s="55" t="s">
        <v>37</v>
      </c>
      <c r="B63" s="55" t="s">
        <v>1254</v>
      </c>
      <c r="C63" s="68" t="s">
        <v>1255</v>
      </c>
      <c r="D63" s="55" t="s">
        <v>1256</v>
      </c>
      <c r="E63" s="55" t="s">
        <v>31</v>
      </c>
      <c r="F63" s="55" t="s">
        <v>1076</v>
      </c>
      <c r="G63" s="55" t="s">
        <v>1079</v>
      </c>
      <c r="H63" s="56">
        <v>395589</v>
      </c>
      <c r="I63" s="56">
        <v>399227</v>
      </c>
      <c r="J63" s="57">
        <v>53.489733999999999</v>
      </c>
      <c r="K63" s="57">
        <v>-2.0679487999999999</v>
      </c>
      <c r="L63" s="56" t="s">
        <v>33</v>
      </c>
      <c r="M63" s="4" t="s">
        <v>1078</v>
      </c>
      <c r="N63" s="7">
        <v>25</v>
      </c>
      <c r="O63" s="7">
        <v>4</v>
      </c>
      <c r="P63" s="4" t="s">
        <v>1078</v>
      </c>
      <c r="Q63" s="4">
        <v>3</v>
      </c>
      <c r="R63" s="13" t="s">
        <v>36</v>
      </c>
      <c r="S63" s="13" t="s">
        <v>1079</v>
      </c>
      <c r="T63" s="13" t="s">
        <v>36</v>
      </c>
      <c r="U63" s="13" t="s">
        <v>1079</v>
      </c>
      <c r="V63" s="13" t="s">
        <v>36</v>
      </c>
      <c r="W63" s="13" t="s">
        <v>1079</v>
      </c>
      <c r="X63" s="7" t="s">
        <v>36</v>
      </c>
      <c r="Y63" s="7" t="s">
        <v>1079</v>
      </c>
      <c r="Z63" s="27" t="s">
        <v>36</v>
      </c>
      <c r="AA63" s="36" t="s">
        <v>1084</v>
      </c>
      <c r="AB63" s="2" t="s">
        <v>1084</v>
      </c>
      <c r="AC63" s="33" t="s">
        <v>1079</v>
      </c>
      <c r="AD63" s="2" t="s">
        <v>1084</v>
      </c>
      <c r="AE63" s="33" t="s">
        <v>1084</v>
      </c>
      <c r="AF63" s="62">
        <v>21.75</v>
      </c>
      <c r="AG63" s="63">
        <v>1</v>
      </c>
      <c r="AH63" s="62">
        <v>23.047090909090908</v>
      </c>
      <c r="AI63" s="63">
        <v>0.91666666666666663</v>
      </c>
      <c r="AJ63" s="62">
        <v>17.141666666666666</v>
      </c>
      <c r="AK63" s="64">
        <v>1</v>
      </c>
      <c r="AL63" s="80">
        <v>17.235833333333328</v>
      </c>
      <c r="AM63" s="122">
        <v>1</v>
      </c>
      <c r="AN63" s="80">
        <v>18.37875</v>
      </c>
      <c r="AO63" s="120">
        <v>1</v>
      </c>
      <c r="AP63" s="126" t="s">
        <v>1079</v>
      </c>
      <c r="AQ63" s="2">
        <f>AN63-AL63</f>
        <v>1.1429166666666717</v>
      </c>
      <c r="AR63" s="1" t="str">
        <f>IF(AN63&gt;AL63,"Higher","Lower")</f>
        <v>Higher</v>
      </c>
      <c r="AS63" s="1">
        <v>17.7</v>
      </c>
      <c r="AT63" s="145">
        <v>1</v>
      </c>
      <c r="AU63" s="1" t="s">
        <v>36</v>
      </c>
      <c r="AV63" s="2">
        <f>SUM(AS63-AN63)</f>
        <v>-0.67875000000000085</v>
      </c>
      <c r="AW63" s="1" t="str">
        <f>IF(AS63&gt;AN63,"Higher","Lower")</f>
        <v>Lower</v>
      </c>
    </row>
    <row r="64" spans="1:49">
      <c r="A64" s="17" t="s">
        <v>67</v>
      </c>
      <c r="B64" s="17" t="s">
        <v>1257</v>
      </c>
      <c r="C64" s="55" t="s">
        <v>1258</v>
      </c>
      <c r="D64" s="55" t="s">
        <v>1259</v>
      </c>
      <c r="E64" s="55" t="s">
        <v>1083</v>
      </c>
      <c r="F64" s="55" t="s">
        <v>1076</v>
      </c>
      <c r="G64" s="55" t="s">
        <v>1079</v>
      </c>
      <c r="H64" s="60">
        <v>371187</v>
      </c>
      <c r="I64" s="60">
        <v>404453</v>
      </c>
      <c r="J64" s="57">
        <v>53.535930999999998</v>
      </c>
      <c r="K64" s="57">
        <v>-2.4361986999999998</v>
      </c>
      <c r="L64" s="56" t="s">
        <v>33</v>
      </c>
      <c r="M64" s="4" t="s">
        <v>1078</v>
      </c>
      <c r="N64" s="4">
        <v>7</v>
      </c>
      <c r="O64" s="4">
        <v>2</v>
      </c>
      <c r="P64" s="4" t="s">
        <v>1078</v>
      </c>
      <c r="Q64" s="4">
        <v>2.5</v>
      </c>
      <c r="R64" s="22" t="s">
        <v>1084</v>
      </c>
      <c r="S64" s="22" t="s">
        <v>1079</v>
      </c>
      <c r="T64" s="22">
        <v>27.1</v>
      </c>
      <c r="U64" s="22" t="s">
        <v>1079</v>
      </c>
      <c r="V64" s="22">
        <v>24.4</v>
      </c>
      <c r="W64" s="22" t="s">
        <v>1079</v>
      </c>
      <c r="X64" s="23">
        <v>26.7</v>
      </c>
      <c r="Y64" s="23" t="s">
        <v>1079</v>
      </c>
      <c r="Z64" s="23">
        <v>22.4</v>
      </c>
      <c r="AA64" s="29">
        <v>1</v>
      </c>
      <c r="AB64" s="2">
        <v>24.445909090909087</v>
      </c>
      <c r="AC64" s="33">
        <v>0.91666666666666663</v>
      </c>
      <c r="AD64" s="2">
        <v>22.975999999999999</v>
      </c>
      <c r="AE64" s="33">
        <v>0.91666666666666663</v>
      </c>
      <c r="AF64" s="62">
        <v>21.0685</v>
      </c>
      <c r="AG64" s="63">
        <v>1</v>
      </c>
      <c r="AH64" s="62">
        <v>19.8276</v>
      </c>
      <c r="AI64" s="63">
        <v>0.83333333333333337</v>
      </c>
      <c r="AJ64" s="62">
        <v>14.194999999999999</v>
      </c>
      <c r="AK64" s="64">
        <v>0.41666666666666669</v>
      </c>
      <c r="AL64" s="79">
        <v>17.572666666666667</v>
      </c>
      <c r="AM64" s="121">
        <v>1</v>
      </c>
      <c r="AN64" s="79">
        <v>18.378750000000004</v>
      </c>
      <c r="AO64" s="119">
        <v>1</v>
      </c>
      <c r="AP64" s="127" t="s">
        <v>1079</v>
      </c>
      <c r="AQ64" s="2">
        <f>AN64-AL64</f>
        <v>0.80608333333333704</v>
      </c>
      <c r="AR64" s="1" t="str">
        <f>IF(AN64&gt;AL64,"Higher","Lower")</f>
        <v>Higher</v>
      </c>
      <c r="AS64" s="1">
        <v>17.7</v>
      </c>
      <c r="AT64" s="145">
        <v>1</v>
      </c>
      <c r="AU64" s="1" t="s">
        <v>36</v>
      </c>
      <c r="AV64" s="2">
        <f>SUM(AS64-AN64)</f>
        <v>-0.67875000000000441</v>
      </c>
      <c r="AW64" s="1" t="str">
        <f>IF(AS64&gt;AN64,"Higher","Lower")</f>
        <v>Lower</v>
      </c>
    </row>
    <row r="65" spans="1:49">
      <c r="A65" s="69" t="s">
        <v>148</v>
      </c>
      <c r="B65" s="55" t="s">
        <v>1260</v>
      </c>
      <c r="C65" s="69" t="s">
        <v>1261</v>
      </c>
      <c r="D65" s="69" t="s">
        <v>1262</v>
      </c>
      <c r="E65" s="69" t="s">
        <v>31</v>
      </c>
      <c r="F65" s="55" t="s">
        <v>1076</v>
      </c>
      <c r="G65" s="55" t="s">
        <v>1079</v>
      </c>
      <c r="H65" s="69">
        <v>365419</v>
      </c>
      <c r="I65" s="69">
        <v>399116</v>
      </c>
      <c r="J65" s="69">
        <v>53.487611999999999</v>
      </c>
      <c r="K65" s="69">
        <v>-2.5226313</v>
      </c>
      <c r="L65" s="70" t="s">
        <v>33</v>
      </c>
      <c r="M65" s="95" t="s">
        <v>41</v>
      </c>
      <c r="N65" s="95">
        <v>21</v>
      </c>
      <c r="O65" s="95">
        <v>0.5</v>
      </c>
      <c r="P65" s="95" t="s">
        <v>41</v>
      </c>
      <c r="Q65" s="95">
        <v>2</v>
      </c>
      <c r="R65" s="1" t="s">
        <v>1084</v>
      </c>
      <c r="S65" s="1" t="s">
        <v>1084</v>
      </c>
      <c r="T65" s="1" t="s">
        <v>1084</v>
      </c>
      <c r="U65" s="1" t="s">
        <v>1084</v>
      </c>
      <c r="V65" s="1" t="s">
        <v>1084</v>
      </c>
      <c r="W65" s="1" t="s">
        <v>1084</v>
      </c>
      <c r="X65" s="1" t="s">
        <v>1084</v>
      </c>
      <c r="Y65" s="1" t="s">
        <v>1084</v>
      </c>
      <c r="Z65" s="1" t="s">
        <v>1084</v>
      </c>
      <c r="AA65" s="1" t="s">
        <v>1084</v>
      </c>
      <c r="AB65" s="1" t="s">
        <v>1084</v>
      </c>
      <c r="AC65" s="1" t="s">
        <v>1084</v>
      </c>
      <c r="AD65" s="1" t="s">
        <v>1084</v>
      </c>
      <c r="AE65" s="1" t="s">
        <v>1084</v>
      </c>
      <c r="AF65" s="57" t="s">
        <v>1084</v>
      </c>
      <c r="AG65" s="57" t="s">
        <v>1084</v>
      </c>
      <c r="AH65" s="57" t="s">
        <v>1084</v>
      </c>
      <c r="AI65" s="57" t="s">
        <v>1084</v>
      </c>
      <c r="AJ65" s="57" t="s">
        <v>1084</v>
      </c>
      <c r="AK65" s="57" t="s">
        <v>1084</v>
      </c>
      <c r="AL65" s="80">
        <v>21.306681624952351</v>
      </c>
      <c r="AM65" s="122">
        <v>0.51923076923076927</v>
      </c>
      <c r="AN65" s="80">
        <v>19.748999999999999</v>
      </c>
      <c r="AO65" s="120">
        <v>0.92307692307692302</v>
      </c>
      <c r="AP65" s="131" t="s">
        <v>1084</v>
      </c>
      <c r="AQ65" s="2">
        <f>AN65-AL65</f>
        <v>-1.5576816249523517</v>
      </c>
      <c r="AR65" s="1" t="str">
        <f>IF(AN65&gt;AL65,"Higher","Lower")</f>
        <v>Lower</v>
      </c>
      <c r="AS65" s="1">
        <v>17.8</v>
      </c>
      <c r="AT65" s="145">
        <v>1</v>
      </c>
      <c r="AU65" s="1" t="s">
        <v>36</v>
      </c>
      <c r="AV65" s="2">
        <f>SUM(AS65-AN65)</f>
        <v>-1.9489999999999981</v>
      </c>
      <c r="AW65" s="1" t="str">
        <f>IF(AS65&gt;AN65,"Higher","Lower")</f>
        <v>Lower</v>
      </c>
    </row>
    <row r="66" spans="1:49">
      <c r="A66" s="69" t="s">
        <v>173</v>
      </c>
      <c r="B66" s="69" t="s">
        <v>1263</v>
      </c>
      <c r="C66" s="69" t="s">
        <v>1264</v>
      </c>
      <c r="D66" s="69" t="s">
        <v>1265</v>
      </c>
      <c r="E66" s="69" t="s">
        <v>1083</v>
      </c>
      <c r="F66" s="55" t="s">
        <v>1076</v>
      </c>
      <c r="G66" s="55" t="s">
        <v>1079</v>
      </c>
      <c r="H66" s="69">
        <v>391100</v>
      </c>
      <c r="I66" s="69">
        <v>406218</v>
      </c>
      <c r="J66" s="69">
        <v>53.552514000000002</v>
      </c>
      <c r="K66" s="69">
        <v>-2.1358057000000001</v>
      </c>
      <c r="L66" s="56" t="s">
        <v>33</v>
      </c>
      <c r="M66" s="95" t="s">
        <v>1078</v>
      </c>
      <c r="N66" s="95">
        <v>6.8</v>
      </c>
      <c r="O66" s="95">
        <v>1.9</v>
      </c>
      <c r="P66" s="95" t="s">
        <v>1266</v>
      </c>
      <c r="Q66" s="95">
        <v>2</v>
      </c>
      <c r="R66" s="1" t="s">
        <v>1084</v>
      </c>
      <c r="S66" s="1" t="s">
        <v>1084</v>
      </c>
      <c r="T66" s="1" t="s">
        <v>1084</v>
      </c>
      <c r="U66" s="1" t="s">
        <v>1084</v>
      </c>
      <c r="V66" s="1" t="s">
        <v>1084</v>
      </c>
      <c r="W66" s="1" t="s">
        <v>1084</v>
      </c>
      <c r="X66" s="1" t="s">
        <v>1084</v>
      </c>
      <c r="Y66" s="1" t="s">
        <v>1084</v>
      </c>
      <c r="Z66" s="1" t="s">
        <v>1084</v>
      </c>
      <c r="AA66" s="1" t="s">
        <v>1084</v>
      </c>
      <c r="AB66" s="1" t="s">
        <v>1084</v>
      </c>
      <c r="AC66" s="1" t="s">
        <v>1084</v>
      </c>
      <c r="AD66" s="1" t="s">
        <v>1084</v>
      </c>
      <c r="AE66" s="1" t="s">
        <v>1084</v>
      </c>
      <c r="AF66" s="57" t="s">
        <v>1084</v>
      </c>
      <c r="AG66" s="57" t="s">
        <v>1084</v>
      </c>
      <c r="AH66" s="57" t="s">
        <v>1084</v>
      </c>
      <c r="AI66" s="57" t="s">
        <v>1084</v>
      </c>
      <c r="AJ66" s="57" t="s">
        <v>1084</v>
      </c>
      <c r="AK66" s="57" t="s">
        <v>1084</v>
      </c>
      <c r="AL66" s="79">
        <v>18.372727272727268</v>
      </c>
      <c r="AM66" s="121">
        <v>0.92307692307692302</v>
      </c>
      <c r="AN66" s="79">
        <v>20.69018181818182</v>
      </c>
      <c r="AO66" s="119">
        <v>0.92307692307692302</v>
      </c>
      <c r="AP66" s="127" t="s">
        <v>1084</v>
      </c>
      <c r="AQ66" s="2">
        <f>AN66-AL66</f>
        <v>2.3174545454545523</v>
      </c>
      <c r="AR66" s="1" t="str">
        <f>IF(AN66&gt;AL66,"Higher","Lower")</f>
        <v>Higher</v>
      </c>
      <c r="AS66" s="1">
        <v>17.8</v>
      </c>
      <c r="AT66" s="145">
        <v>1</v>
      </c>
      <c r="AU66" s="1" t="s">
        <v>36</v>
      </c>
      <c r="AV66" s="2">
        <f>SUM(AS66-AN66)</f>
        <v>-2.8901818181818193</v>
      </c>
      <c r="AW66" s="1" t="str">
        <f>IF(AS66&gt;AN66,"Higher","Lower")</f>
        <v>Lower</v>
      </c>
    </row>
    <row r="67" spans="1:49">
      <c r="A67" s="71" t="s">
        <v>42</v>
      </c>
      <c r="B67" s="41" t="s">
        <v>1267</v>
      </c>
      <c r="C67" s="71" t="s">
        <v>1268</v>
      </c>
      <c r="D67" s="71">
        <v>29</v>
      </c>
      <c r="E67" s="71" t="s">
        <v>31</v>
      </c>
      <c r="F67" s="41" t="s">
        <v>1076</v>
      </c>
      <c r="G67" s="41" t="s">
        <v>1079</v>
      </c>
      <c r="H67" s="71">
        <v>373906</v>
      </c>
      <c r="I67" s="71">
        <v>392820</v>
      </c>
      <c r="J67" s="71">
        <v>53.431513000000002</v>
      </c>
      <c r="K67" s="71">
        <v>-2.3942046000000001</v>
      </c>
      <c r="L67" s="42" t="s">
        <v>33</v>
      </c>
      <c r="M67" s="71" t="s">
        <v>41</v>
      </c>
      <c r="N67" s="71">
        <v>10</v>
      </c>
      <c r="O67" s="71">
        <v>3</v>
      </c>
      <c r="P67" s="71" t="s">
        <v>1078</v>
      </c>
      <c r="Q67" s="71">
        <v>2</v>
      </c>
      <c r="R67" s="43" t="s">
        <v>1084</v>
      </c>
      <c r="S67" s="43" t="s">
        <v>1084</v>
      </c>
      <c r="T67" s="43" t="s">
        <v>1084</v>
      </c>
      <c r="U67" s="43" t="s">
        <v>1084</v>
      </c>
      <c r="V67" s="43" t="s">
        <v>1084</v>
      </c>
      <c r="W67" s="43" t="s">
        <v>1084</v>
      </c>
      <c r="X67" s="43" t="s">
        <v>1084</v>
      </c>
      <c r="Y67" s="43" t="s">
        <v>1084</v>
      </c>
      <c r="Z67" s="43" t="s">
        <v>1084</v>
      </c>
      <c r="AA67" s="43" t="s">
        <v>1084</v>
      </c>
      <c r="AB67" s="43" t="s">
        <v>1084</v>
      </c>
      <c r="AC67" s="43" t="s">
        <v>1084</v>
      </c>
      <c r="AD67" s="43" t="s">
        <v>1084</v>
      </c>
      <c r="AE67" s="43" t="s">
        <v>1084</v>
      </c>
      <c r="AF67" s="43" t="s">
        <v>1084</v>
      </c>
      <c r="AG67" s="43" t="s">
        <v>1084</v>
      </c>
      <c r="AH67" s="43" t="s">
        <v>1084</v>
      </c>
      <c r="AI67" s="43" t="s">
        <v>1084</v>
      </c>
      <c r="AJ67" s="43" t="s">
        <v>1084</v>
      </c>
      <c r="AK67" s="43" t="s">
        <v>1084</v>
      </c>
      <c r="AL67" s="78">
        <v>18.2148</v>
      </c>
      <c r="AM67" s="123">
        <v>0.82692307692307698</v>
      </c>
      <c r="AN67" s="78">
        <v>17.613545454545456</v>
      </c>
      <c r="AO67" s="118">
        <v>0.92307692307692302</v>
      </c>
      <c r="AP67" s="130" t="s">
        <v>1084</v>
      </c>
      <c r="AQ67" s="44">
        <f>AN67-AL67</f>
        <v>-0.6012545454545446</v>
      </c>
      <c r="AR67" s="43" t="str">
        <f>IF(AN67&gt;AL67,"Higher","Lower")</f>
        <v>Lower</v>
      </c>
      <c r="AS67" s="43">
        <v>17.899999999999999</v>
      </c>
      <c r="AT67" s="151">
        <v>1</v>
      </c>
      <c r="AU67" s="43" t="s">
        <v>36</v>
      </c>
      <c r="AV67" s="44">
        <f>SUM(AS67-AN67)</f>
        <v>0.28645454545454285</v>
      </c>
      <c r="AW67" s="43" t="str">
        <f>IF(AS67&gt;AN67,"Higher","Lower")</f>
        <v>Higher</v>
      </c>
    </row>
    <row r="68" spans="1:49">
      <c r="A68" s="17" t="s">
        <v>67</v>
      </c>
      <c r="B68" s="17" t="s">
        <v>1269</v>
      </c>
      <c r="C68" s="55" t="s">
        <v>1270</v>
      </c>
      <c r="D68" s="55" t="s">
        <v>1271</v>
      </c>
      <c r="E68" s="55" t="s">
        <v>1083</v>
      </c>
      <c r="F68" s="55" t="s">
        <v>1076</v>
      </c>
      <c r="G68" s="55" t="s">
        <v>1079</v>
      </c>
      <c r="H68" s="56">
        <v>374741</v>
      </c>
      <c r="I68" s="56">
        <v>400937</v>
      </c>
      <c r="J68" s="57">
        <v>53.504511999999998</v>
      </c>
      <c r="K68" s="57">
        <v>-2.3822928000000001</v>
      </c>
      <c r="L68" s="56" t="s">
        <v>33</v>
      </c>
      <c r="M68" s="4" t="s">
        <v>1078</v>
      </c>
      <c r="N68" s="4">
        <v>-10</v>
      </c>
      <c r="O68" s="4">
        <v>125</v>
      </c>
      <c r="P68" s="4" t="s">
        <v>1078</v>
      </c>
      <c r="Q68" s="4">
        <v>2</v>
      </c>
      <c r="R68" s="22">
        <v>27.7</v>
      </c>
      <c r="S68" s="22" t="s">
        <v>1079</v>
      </c>
      <c r="T68" s="22">
        <v>30.2</v>
      </c>
      <c r="U68" s="22" t="s">
        <v>1079</v>
      </c>
      <c r="V68" s="22">
        <v>27.2</v>
      </c>
      <c r="W68" s="22" t="s">
        <v>1079</v>
      </c>
      <c r="X68" s="23">
        <v>28.8</v>
      </c>
      <c r="Y68" s="23" t="s">
        <v>1079</v>
      </c>
      <c r="Z68" s="23">
        <v>25.1</v>
      </c>
      <c r="AA68" s="29">
        <v>1</v>
      </c>
      <c r="AB68" s="2">
        <v>27.133166666666664</v>
      </c>
      <c r="AC68" s="33">
        <v>1</v>
      </c>
      <c r="AD68" s="2">
        <v>25.292666666666669</v>
      </c>
      <c r="AE68" s="33">
        <v>1</v>
      </c>
      <c r="AF68" s="62">
        <v>23.431999999999999</v>
      </c>
      <c r="AG68" s="63">
        <v>1</v>
      </c>
      <c r="AH68" s="62">
        <v>24.497750000000003</v>
      </c>
      <c r="AI68" s="63">
        <v>1</v>
      </c>
      <c r="AJ68" s="62">
        <v>18.074090909090906</v>
      </c>
      <c r="AK68" s="64">
        <v>0.91666666666666663</v>
      </c>
      <c r="AL68" s="79">
        <v>18.497166666666661</v>
      </c>
      <c r="AM68" s="121">
        <v>1</v>
      </c>
      <c r="AN68" s="79">
        <v>19.256000000000004</v>
      </c>
      <c r="AO68" s="119">
        <v>1</v>
      </c>
      <c r="AP68" s="127" t="s">
        <v>1079</v>
      </c>
      <c r="AQ68" s="2">
        <f>AN68-AL68</f>
        <v>0.75883333333334235</v>
      </c>
      <c r="AR68" s="1" t="str">
        <f>IF(AN68&gt;AL68,"Higher","Lower")</f>
        <v>Higher</v>
      </c>
      <c r="AS68" s="1">
        <v>18.100000000000001</v>
      </c>
      <c r="AT68" s="145">
        <v>1</v>
      </c>
      <c r="AU68" s="1" t="s">
        <v>36</v>
      </c>
      <c r="AV68" s="2">
        <f>SUM(AS68-AN68)</f>
        <v>-1.1560000000000024</v>
      </c>
      <c r="AW68" s="1" t="str">
        <f>IF(AS68&gt;AN68,"Higher","Lower")</f>
        <v>Lower</v>
      </c>
    </row>
    <row r="69" spans="1:49">
      <c r="A69" s="40" t="s">
        <v>114</v>
      </c>
      <c r="B69" s="40" t="s">
        <v>1272</v>
      </c>
      <c r="C69" s="41" t="s">
        <v>1273</v>
      </c>
      <c r="D69" s="41" t="s">
        <v>1274</v>
      </c>
      <c r="E69" s="41" t="s">
        <v>1083</v>
      </c>
      <c r="F69" s="41" t="s">
        <v>1076</v>
      </c>
      <c r="G69" s="41" t="s">
        <v>1079</v>
      </c>
      <c r="H69" s="42">
        <v>389877</v>
      </c>
      <c r="I69" s="42">
        <v>413590</v>
      </c>
      <c r="J69" s="43">
        <v>53.618752999999998</v>
      </c>
      <c r="K69" s="43">
        <v>-2.1545071999999998</v>
      </c>
      <c r="L69" s="42" t="s">
        <v>33</v>
      </c>
      <c r="M69" s="41" t="s">
        <v>1078</v>
      </c>
      <c r="N69" s="41">
        <v>150</v>
      </c>
      <c r="O69" s="41">
        <v>1</v>
      </c>
      <c r="P69" s="41" t="s">
        <v>1078</v>
      </c>
      <c r="Q69" s="41">
        <v>2</v>
      </c>
      <c r="R69" s="51" t="s">
        <v>36</v>
      </c>
      <c r="S69" s="51" t="s">
        <v>1079</v>
      </c>
      <c r="T69" s="51" t="s">
        <v>36</v>
      </c>
      <c r="U69" s="51" t="s">
        <v>1079</v>
      </c>
      <c r="V69" s="51" t="s">
        <v>36</v>
      </c>
      <c r="W69" s="51" t="s">
        <v>1079</v>
      </c>
      <c r="X69" s="53" t="s">
        <v>36</v>
      </c>
      <c r="Y69" s="53" t="s">
        <v>1079</v>
      </c>
      <c r="Z69" s="82" t="s">
        <v>36</v>
      </c>
      <c r="AA69" s="83" t="s">
        <v>1084</v>
      </c>
      <c r="AB69" s="44" t="s">
        <v>1084</v>
      </c>
      <c r="AC69" s="45" t="s">
        <v>1084</v>
      </c>
      <c r="AD69" s="44" t="s">
        <v>1084</v>
      </c>
      <c r="AE69" s="45" t="s">
        <v>1084</v>
      </c>
      <c r="AF69" s="44">
        <v>31.1</v>
      </c>
      <c r="AG69" s="45">
        <v>0.5</v>
      </c>
      <c r="AH69" s="44">
        <v>26.802600000000002</v>
      </c>
      <c r="AI69" s="45">
        <v>0.83333333333333337</v>
      </c>
      <c r="AJ69" s="44">
        <v>20.859000000000002</v>
      </c>
      <c r="AK69" s="46">
        <v>0.83333333333333337</v>
      </c>
      <c r="AL69" s="78">
        <v>18.704999999999998</v>
      </c>
      <c r="AM69" s="123">
        <v>0.80769230769230771</v>
      </c>
      <c r="AN69" s="78">
        <v>22.719757108377397</v>
      </c>
      <c r="AO69" s="118">
        <v>0.67307692307692302</v>
      </c>
      <c r="AP69" s="133" t="s">
        <v>1079</v>
      </c>
      <c r="AQ69" s="44">
        <f>AN69-AL69</f>
        <v>4.014757108377399</v>
      </c>
      <c r="AR69" s="43" t="str">
        <f>IF(AN69&gt;AL69,"Higher","Lower")</f>
        <v>Higher</v>
      </c>
      <c r="AS69" s="43">
        <v>18.100000000000001</v>
      </c>
      <c r="AT69" s="151">
        <v>0.92300000000000004</v>
      </c>
      <c r="AU69" s="43" t="s">
        <v>36</v>
      </c>
      <c r="AV69" s="44">
        <f>SUM(AS69-AN69)</f>
        <v>-4.6197571083773958</v>
      </c>
      <c r="AW69" s="43" t="str">
        <f>IF(AS69&gt;AN69,"Higher","Lower")</f>
        <v>Lower</v>
      </c>
    </row>
    <row r="70" spans="1:49">
      <c r="A70" s="40" t="s">
        <v>70</v>
      </c>
      <c r="B70" s="40" t="s">
        <v>1275</v>
      </c>
      <c r="C70" s="41" t="s">
        <v>1276</v>
      </c>
      <c r="D70" s="41" t="s">
        <v>1277</v>
      </c>
      <c r="E70" s="41" t="s">
        <v>31</v>
      </c>
      <c r="F70" s="41" t="s">
        <v>1076</v>
      </c>
      <c r="G70" s="41" t="s">
        <v>1079</v>
      </c>
      <c r="H70" s="42">
        <v>373818</v>
      </c>
      <c r="I70" s="42">
        <v>409401</v>
      </c>
      <c r="J70" s="43">
        <v>53.580542000000001</v>
      </c>
      <c r="K70" s="43">
        <v>-2.3969198</v>
      </c>
      <c r="L70" s="42" t="s">
        <v>33</v>
      </c>
      <c r="M70" s="41" t="s">
        <v>34</v>
      </c>
      <c r="N70" s="41">
        <v>7</v>
      </c>
      <c r="O70" s="41">
        <v>1.5</v>
      </c>
      <c r="P70" s="41" t="s">
        <v>1078</v>
      </c>
      <c r="Q70" s="41">
        <v>2.4</v>
      </c>
      <c r="R70" s="51" t="s">
        <v>36</v>
      </c>
      <c r="S70" s="51" t="s">
        <v>1079</v>
      </c>
      <c r="T70" s="51" t="s">
        <v>36</v>
      </c>
      <c r="U70" s="51" t="s">
        <v>1079</v>
      </c>
      <c r="V70" s="51" t="s">
        <v>36</v>
      </c>
      <c r="W70" s="51" t="s">
        <v>1079</v>
      </c>
      <c r="X70" s="53" t="s">
        <v>36</v>
      </c>
      <c r="Y70" s="53" t="s">
        <v>1079</v>
      </c>
      <c r="Z70" s="82" t="s">
        <v>36</v>
      </c>
      <c r="AA70" s="83" t="s">
        <v>1079</v>
      </c>
      <c r="AB70" s="44" t="s">
        <v>1084</v>
      </c>
      <c r="AC70" s="45" t="s">
        <v>1084</v>
      </c>
      <c r="AD70" s="44" t="s">
        <v>1084</v>
      </c>
      <c r="AE70" s="45" t="s">
        <v>1084</v>
      </c>
      <c r="AF70" s="44" t="s">
        <v>1084</v>
      </c>
      <c r="AG70" s="45" t="s">
        <v>1084</v>
      </c>
      <c r="AH70" s="44" t="s">
        <v>1084</v>
      </c>
      <c r="AI70" s="44" t="s">
        <v>1084</v>
      </c>
      <c r="AJ70" s="44">
        <v>17.904090909090911</v>
      </c>
      <c r="AK70" s="46">
        <v>0.91666666666666663</v>
      </c>
      <c r="AL70" s="78">
        <v>18.647666666666669</v>
      </c>
      <c r="AM70" s="123">
        <v>1</v>
      </c>
      <c r="AN70" s="78">
        <v>19</v>
      </c>
      <c r="AO70" s="118">
        <v>1</v>
      </c>
      <c r="AP70" s="125" t="s">
        <v>1084</v>
      </c>
      <c r="AQ70" s="44">
        <f>AN70-AL70</f>
        <v>0.3523333333333305</v>
      </c>
      <c r="AR70" s="43" t="str">
        <f>IF(AN70&gt;AL70,"Higher","Lower")</f>
        <v>Higher</v>
      </c>
      <c r="AS70" s="43">
        <v>18.3</v>
      </c>
      <c r="AT70" s="151">
        <v>1</v>
      </c>
      <c r="AU70" s="43" t="s">
        <v>36</v>
      </c>
      <c r="AV70" s="44">
        <f>SUM(AS70-AN70)</f>
        <v>-0.69999999999999929</v>
      </c>
      <c r="AW70" s="43" t="str">
        <f>IF(AS70&gt;AN70,"Higher","Lower")</f>
        <v>Lower</v>
      </c>
    </row>
    <row r="71" spans="1:49">
      <c r="A71" s="55" t="s">
        <v>37</v>
      </c>
      <c r="B71" s="55" t="s">
        <v>1278</v>
      </c>
      <c r="C71" s="68" t="s">
        <v>1279</v>
      </c>
      <c r="D71" s="55" t="s">
        <v>1280</v>
      </c>
      <c r="E71" s="55" t="s">
        <v>31</v>
      </c>
      <c r="F71" s="55" t="s">
        <v>1076</v>
      </c>
      <c r="G71" s="55" t="s">
        <v>1079</v>
      </c>
      <c r="H71" s="56">
        <v>395682</v>
      </c>
      <c r="I71" s="56">
        <v>399171</v>
      </c>
      <c r="J71" s="57">
        <v>53.489232000000001</v>
      </c>
      <c r="K71" s="57">
        <v>-2.0665464</v>
      </c>
      <c r="L71" s="56" t="s">
        <v>33</v>
      </c>
      <c r="M71" s="4" t="s">
        <v>1078</v>
      </c>
      <c r="N71" s="7">
        <v>6</v>
      </c>
      <c r="O71" s="7">
        <v>1</v>
      </c>
      <c r="P71" s="4" t="s">
        <v>1078</v>
      </c>
      <c r="Q71" s="4">
        <v>3</v>
      </c>
      <c r="R71" s="13" t="s">
        <v>36</v>
      </c>
      <c r="S71" s="13" t="s">
        <v>1079</v>
      </c>
      <c r="T71" s="13" t="s">
        <v>36</v>
      </c>
      <c r="U71" s="13" t="s">
        <v>1079</v>
      </c>
      <c r="V71" s="13" t="s">
        <v>36</v>
      </c>
      <c r="W71" s="13" t="s">
        <v>1079</v>
      </c>
      <c r="X71" s="7" t="s">
        <v>36</v>
      </c>
      <c r="Y71" s="7" t="s">
        <v>1079</v>
      </c>
      <c r="Z71" s="27" t="s">
        <v>36</v>
      </c>
      <c r="AA71" s="36" t="s">
        <v>1084</v>
      </c>
      <c r="AB71" s="2" t="s">
        <v>1084</v>
      </c>
      <c r="AC71" s="33" t="s">
        <v>1079</v>
      </c>
      <c r="AD71" s="2" t="s">
        <v>1084</v>
      </c>
      <c r="AE71" s="33" t="s">
        <v>1084</v>
      </c>
      <c r="AF71" s="62">
        <v>23.78725</v>
      </c>
      <c r="AG71" s="63">
        <v>1</v>
      </c>
      <c r="AH71" s="62">
        <v>24.027818181818184</v>
      </c>
      <c r="AI71" s="63">
        <v>0.91666666666666663</v>
      </c>
      <c r="AJ71" s="62">
        <v>18.232499999999998</v>
      </c>
      <c r="AK71" s="64">
        <v>1</v>
      </c>
      <c r="AL71" s="80">
        <v>20.253</v>
      </c>
      <c r="AM71" s="122">
        <v>1</v>
      </c>
      <c r="AN71" s="80">
        <v>18.965999999999998</v>
      </c>
      <c r="AO71" s="120">
        <v>0.92307692307692302</v>
      </c>
      <c r="AP71" s="126" t="s">
        <v>1079</v>
      </c>
      <c r="AQ71" s="2">
        <f>AN71-AL71</f>
        <v>-1.2870000000000026</v>
      </c>
      <c r="AR71" s="1" t="str">
        <f>IF(AN71&gt;AL71,"Higher","Lower")</f>
        <v>Lower</v>
      </c>
      <c r="AS71" s="1">
        <v>18.399999999999999</v>
      </c>
      <c r="AT71" s="145">
        <v>1</v>
      </c>
      <c r="AU71" s="1" t="s">
        <v>36</v>
      </c>
      <c r="AV71" s="2">
        <f>SUM(AS71-AN71)</f>
        <v>-0.56599999999999895</v>
      </c>
      <c r="AW71" s="1" t="str">
        <f>IF(AS71&gt;AN71,"Higher","Lower")</f>
        <v>Lower</v>
      </c>
    </row>
    <row r="72" spans="1:49">
      <c r="A72" s="40" t="s">
        <v>70</v>
      </c>
      <c r="B72" s="40" t="s">
        <v>1281</v>
      </c>
      <c r="C72" s="41" t="s">
        <v>1282</v>
      </c>
      <c r="D72" s="41" t="s">
        <v>1283</v>
      </c>
      <c r="E72" s="41" t="s">
        <v>31</v>
      </c>
      <c r="F72" s="41" t="s">
        <v>1076</v>
      </c>
      <c r="G72" s="41" t="s">
        <v>1079</v>
      </c>
      <c r="H72" s="42">
        <v>373839</v>
      </c>
      <c r="I72" s="42">
        <v>406130</v>
      </c>
      <c r="J72" s="43">
        <v>53.551143000000003</v>
      </c>
      <c r="K72" s="43">
        <v>-2.3963274999999999</v>
      </c>
      <c r="L72" s="42" t="s">
        <v>33</v>
      </c>
      <c r="M72" s="41" t="s">
        <v>1078</v>
      </c>
      <c r="N72" s="41">
        <v>3</v>
      </c>
      <c r="O72" s="41">
        <v>2.5</v>
      </c>
      <c r="P72" s="41" t="s">
        <v>1078</v>
      </c>
      <c r="Q72" s="41">
        <v>2.4</v>
      </c>
      <c r="R72" s="51" t="s">
        <v>36</v>
      </c>
      <c r="S72" s="51" t="s">
        <v>1079</v>
      </c>
      <c r="T72" s="51" t="s">
        <v>36</v>
      </c>
      <c r="U72" s="51" t="s">
        <v>1079</v>
      </c>
      <c r="V72" s="51" t="s">
        <v>36</v>
      </c>
      <c r="W72" s="51" t="s">
        <v>1079</v>
      </c>
      <c r="X72" s="53" t="s">
        <v>36</v>
      </c>
      <c r="Y72" s="53" t="s">
        <v>1079</v>
      </c>
      <c r="Z72" s="82" t="s">
        <v>36</v>
      </c>
      <c r="AA72" s="83" t="s">
        <v>1079</v>
      </c>
      <c r="AB72" s="44">
        <v>26.522363636363632</v>
      </c>
      <c r="AC72" s="45">
        <v>1</v>
      </c>
      <c r="AD72" s="44">
        <v>23.363999999999997</v>
      </c>
      <c r="AE72" s="45">
        <v>1</v>
      </c>
      <c r="AF72" s="44">
        <v>23.381250000000001</v>
      </c>
      <c r="AG72" s="45">
        <v>1</v>
      </c>
      <c r="AH72" s="44">
        <v>23.428250000000002</v>
      </c>
      <c r="AI72" s="45">
        <v>1</v>
      </c>
      <c r="AJ72" s="44">
        <v>17.363181818181818</v>
      </c>
      <c r="AK72" s="46">
        <v>0.91666666666666663</v>
      </c>
      <c r="AL72" s="78">
        <v>18.247636363636364</v>
      </c>
      <c r="AM72" s="123">
        <v>0.90384615384615385</v>
      </c>
      <c r="AN72" s="78">
        <v>19.103750000000005</v>
      </c>
      <c r="AO72" s="118">
        <v>1</v>
      </c>
      <c r="AP72" s="125" t="s">
        <v>1084</v>
      </c>
      <c r="AQ72" s="44">
        <f>AN72-AL72</f>
        <v>0.85611363636364146</v>
      </c>
      <c r="AR72" s="43" t="str">
        <f>IF(AN72&gt;AL72,"Higher","Lower")</f>
        <v>Higher</v>
      </c>
      <c r="AS72" s="43">
        <v>18.399999999999999</v>
      </c>
      <c r="AT72" s="151">
        <v>1</v>
      </c>
      <c r="AU72" s="43" t="s">
        <v>36</v>
      </c>
      <c r="AV72" s="44">
        <f>SUM(AS72-AN72)</f>
        <v>-0.70375000000000654</v>
      </c>
      <c r="AW72" s="43" t="str">
        <f>IF(AS72&gt;AN72,"Higher","Lower")</f>
        <v>Lower</v>
      </c>
    </row>
    <row r="73" spans="1:49">
      <c r="A73" s="40" t="s">
        <v>70</v>
      </c>
      <c r="B73" s="40" t="s">
        <v>1284</v>
      </c>
      <c r="C73" s="41" t="s">
        <v>1285</v>
      </c>
      <c r="D73" s="41" t="s">
        <v>1286</v>
      </c>
      <c r="E73" s="41" t="s">
        <v>1170</v>
      </c>
      <c r="F73" s="41" t="s">
        <v>1076</v>
      </c>
      <c r="G73" s="41" t="s">
        <v>1079</v>
      </c>
      <c r="H73" s="42">
        <v>371352</v>
      </c>
      <c r="I73" s="42">
        <v>409094</v>
      </c>
      <c r="J73" s="43">
        <v>53.577652999999998</v>
      </c>
      <c r="K73" s="43">
        <v>-2.4341363</v>
      </c>
      <c r="L73" s="42" t="s">
        <v>33</v>
      </c>
      <c r="M73" s="41" t="s">
        <v>1078</v>
      </c>
      <c r="N73" s="41">
        <v>5</v>
      </c>
      <c r="O73" s="41">
        <v>0.5</v>
      </c>
      <c r="P73" s="41" t="s">
        <v>1078</v>
      </c>
      <c r="Q73" s="41">
        <v>2.4</v>
      </c>
      <c r="R73" s="51" t="s">
        <v>36</v>
      </c>
      <c r="S73" s="51" t="s">
        <v>1079</v>
      </c>
      <c r="T73" s="51" t="s">
        <v>36</v>
      </c>
      <c r="U73" s="51" t="s">
        <v>1079</v>
      </c>
      <c r="V73" s="51" t="s">
        <v>36</v>
      </c>
      <c r="W73" s="51" t="s">
        <v>1079</v>
      </c>
      <c r="X73" s="53" t="s">
        <v>36</v>
      </c>
      <c r="Y73" s="53" t="s">
        <v>1079</v>
      </c>
      <c r="Z73" s="82" t="s">
        <v>36</v>
      </c>
      <c r="AA73" s="83" t="s">
        <v>1079</v>
      </c>
      <c r="AB73" s="44">
        <v>31.777200000000004</v>
      </c>
      <c r="AC73" s="45">
        <v>0.91666666666666663</v>
      </c>
      <c r="AD73" s="44">
        <v>29.15</v>
      </c>
      <c r="AE73" s="45">
        <v>1</v>
      </c>
      <c r="AF73" s="44">
        <v>27.887454545454545</v>
      </c>
      <c r="AG73" s="45">
        <v>0.92</v>
      </c>
      <c r="AH73" s="44">
        <v>27.418090909090914</v>
      </c>
      <c r="AI73" s="47">
        <v>0.91666666666666663</v>
      </c>
      <c r="AJ73" s="44">
        <v>18.468181818181815</v>
      </c>
      <c r="AK73" s="46">
        <v>0.91666666666666663</v>
      </c>
      <c r="AL73" s="78">
        <v>19.489629394175864</v>
      </c>
      <c r="AM73" s="123">
        <v>0.65384615384615385</v>
      </c>
      <c r="AN73" s="78">
        <v>23.8</v>
      </c>
      <c r="AO73" s="123">
        <v>0.82700000000000007</v>
      </c>
      <c r="AP73" s="125" t="s">
        <v>1084</v>
      </c>
      <c r="AQ73" s="44">
        <f>AN73-AL73</f>
        <v>4.3103706058241364</v>
      </c>
      <c r="AR73" s="43" t="str">
        <f>IF(AN73&gt;AL73,"Higher","Lower")</f>
        <v>Higher</v>
      </c>
      <c r="AS73" s="43">
        <v>18.399999999999999</v>
      </c>
      <c r="AT73" s="151">
        <v>0.90400000000000003</v>
      </c>
      <c r="AU73" s="43" t="s">
        <v>36</v>
      </c>
      <c r="AV73" s="44">
        <f>SUM(AS73-AN73)</f>
        <v>-5.4000000000000021</v>
      </c>
      <c r="AW73" s="43" t="str">
        <f>IF(AS73&gt;AN73,"Higher","Lower")</f>
        <v>Lower</v>
      </c>
    </row>
    <row r="74" spans="1:49">
      <c r="A74" s="40" t="s">
        <v>42</v>
      </c>
      <c r="B74" s="40" t="s">
        <v>1287</v>
      </c>
      <c r="C74" s="41" t="s">
        <v>1288</v>
      </c>
      <c r="D74" s="41" t="s">
        <v>1289</v>
      </c>
      <c r="E74" s="41" t="s">
        <v>31</v>
      </c>
      <c r="F74" s="41" t="s">
        <v>1076</v>
      </c>
      <c r="G74" s="41" t="s">
        <v>1079</v>
      </c>
      <c r="H74" s="42">
        <v>379263</v>
      </c>
      <c r="I74" s="42">
        <v>385812</v>
      </c>
      <c r="J74" s="43">
        <v>53.368760999999999</v>
      </c>
      <c r="K74" s="43">
        <v>-2.3131151999999999</v>
      </c>
      <c r="L74" s="42" t="s">
        <v>33</v>
      </c>
      <c r="M74" s="41" t="s">
        <v>1078</v>
      </c>
      <c r="N74" s="41">
        <v>16</v>
      </c>
      <c r="O74" s="41">
        <v>3</v>
      </c>
      <c r="P74" s="41" t="s">
        <v>1078</v>
      </c>
      <c r="Q74" s="41">
        <v>3</v>
      </c>
      <c r="R74" s="51" t="s">
        <v>36</v>
      </c>
      <c r="S74" s="51" t="s">
        <v>1079</v>
      </c>
      <c r="T74" s="51">
        <v>30.4</v>
      </c>
      <c r="U74" s="51" t="s">
        <v>1079</v>
      </c>
      <c r="V74" s="51">
        <v>28.7</v>
      </c>
      <c r="W74" s="51" t="s">
        <v>1079</v>
      </c>
      <c r="X74" s="82">
        <v>27.3</v>
      </c>
      <c r="Y74" s="53" t="s">
        <v>1079</v>
      </c>
      <c r="Z74" s="53">
        <v>25.4</v>
      </c>
      <c r="AA74" s="83">
        <v>0.83333333333333337</v>
      </c>
      <c r="AB74" s="44">
        <v>30.675272727272731</v>
      </c>
      <c r="AC74" s="45">
        <v>1</v>
      </c>
      <c r="AD74" s="44">
        <v>27.17</v>
      </c>
      <c r="AE74" s="45">
        <v>1</v>
      </c>
      <c r="AF74" s="44">
        <v>24.142499999999998</v>
      </c>
      <c r="AG74" s="45">
        <v>0.83333333333333337</v>
      </c>
      <c r="AH74" s="44">
        <v>23.451499999999999</v>
      </c>
      <c r="AI74" s="45">
        <v>1</v>
      </c>
      <c r="AJ74" s="44">
        <v>15.611666666666666</v>
      </c>
      <c r="AK74" s="46">
        <v>0.75</v>
      </c>
      <c r="AL74" s="78">
        <v>19.811272727272726</v>
      </c>
      <c r="AM74" s="123">
        <v>0.90384615384615385</v>
      </c>
      <c r="AN74" s="78">
        <v>19.100000000000001</v>
      </c>
      <c r="AO74" s="118">
        <v>0.92307692307692302</v>
      </c>
      <c r="AP74" s="133" t="s">
        <v>1079</v>
      </c>
      <c r="AQ74" s="44">
        <f>AN74-AL74</f>
        <v>-0.71127272727272484</v>
      </c>
      <c r="AR74" s="43" t="str">
        <f>IF(AN74&gt;AL74,"Higher","Lower")</f>
        <v>Lower</v>
      </c>
      <c r="AS74" s="43">
        <v>18.5</v>
      </c>
      <c r="AT74" s="151">
        <v>1</v>
      </c>
      <c r="AU74" s="43" t="s">
        <v>36</v>
      </c>
      <c r="AV74" s="44">
        <f>SUM(AS74-AN74)</f>
        <v>-0.60000000000000142</v>
      </c>
      <c r="AW74" s="43" t="str">
        <f>IF(AS74&gt;AN74,"Higher","Lower")</f>
        <v>Lower</v>
      </c>
    </row>
    <row r="75" spans="1:49">
      <c r="A75" s="40" t="s">
        <v>70</v>
      </c>
      <c r="B75" s="40" t="s">
        <v>1290</v>
      </c>
      <c r="C75" s="41" t="s">
        <v>1291</v>
      </c>
      <c r="D75" s="41" t="s">
        <v>1292</v>
      </c>
      <c r="E75" s="41" t="s">
        <v>1083</v>
      </c>
      <c r="F75" s="41" t="s">
        <v>1076</v>
      </c>
      <c r="G75" s="41" t="s">
        <v>1079</v>
      </c>
      <c r="H75" s="42">
        <v>371394</v>
      </c>
      <c r="I75" s="42">
        <v>411718</v>
      </c>
      <c r="J75" s="43">
        <v>53.601239999999997</v>
      </c>
      <c r="K75" s="43">
        <v>-2.4337436000000001</v>
      </c>
      <c r="L75" s="42" t="s">
        <v>33</v>
      </c>
      <c r="M75" s="41" t="s">
        <v>34</v>
      </c>
      <c r="N75" s="41">
        <v>0</v>
      </c>
      <c r="O75" s="41">
        <v>2.5</v>
      </c>
      <c r="P75" s="41" t="s">
        <v>1078</v>
      </c>
      <c r="Q75" s="41">
        <v>2.4</v>
      </c>
      <c r="R75" s="51">
        <v>32.6</v>
      </c>
      <c r="S75" s="51" t="s">
        <v>1079</v>
      </c>
      <c r="T75" s="51">
        <v>28.2</v>
      </c>
      <c r="U75" s="51" t="s">
        <v>1079</v>
      </c>
      <c r="V75" s="51">
        <v>27.4</v>
      </c>
      <c r="W75" s="51" t="s">
        <v>1079</v>
      </c>
      <c r="X75" s="82">
        <v>25.5</v>
      </c>
      <c r="Y75" s="53" t="s">
        <v>1079</v>
      </c>
      <c r="Z75" s="82">
        <v>23.426666666666666</v>
      </c>
      <c r="AA75" s="83">
        <v>0.75</v>
      </c>
      <c r="AB75" s="44">
        <v>30.921800000000005</v>
      </c>
      <c r="AC75" s="45">
        <v>0.5</v>
      </c>
      <c r="AD75" s="44">
        <v>27.456000000000003</v>
      </c>
      <c r="AE75" s="45">
        <v>1</v>
      </c>
      <c r="AF75" s="44">
        <v>25.860750000000003</v>
      </c>
      <c r="AG75" s="45">
        <v>1</v>
      </c>
      <c r="AH75" s="44">
        <v>27.055250000000004</v>
      </c>
      <c r="AI75" s="47">
        <v>1</v>
      </c>
      <c r="AJ75" s="44">
        <v>19.252499999999994</v>
      </c>
      <c r="AK75" s="46">
        <v>1</v>
      </c>
      <c r="AL75" s="78">
        <v>19.959818181818179</v>
      </c>
      <c r="AM75" s="123">
        <v>0.92307692307692302</v>
      </c>
      <c r="AN75" s="78">
        <v>21.4</v>
      </c>
      <c r="AO75" s="118">
        <v>1</v>
      </c>
      <c r="AP75" s="125" t="s">
        <v>1084</v>
      </c>
      <c r="AQ75" s="44">
        <f>AN75-AL75</f>
        <v>1.44018181818182</v>
      </c>
      <c r="AR75" s="43" t="str">
        <f>IF(AN75&gt;AL75,"Higher","Lower")</f>
        <v>Higher</v>
      </c>
      <c r="AS75" s="43">
        <v>18.7</v>
      </c>
      <c r="AT75" s="151">
        <v>0.92300000000000004</v>
      </c>
      <c r="AU75" s="43" t="s">
        <v>36</v>
      </c>
      <c r="AV75" s="44">
        <f>SUM(AS75-AN75)</f>
        <v>-2.6999999999999993</v>
      </c>
      <c r="AW75" s="43" t="str">
        <f>IF(AS75&gt;AN75,"Higher","Lower")</f>
        <v>Lower</v>
      </c>
    </row>
    <row r="76" spans="1:49">
      <c r="A76" s="69" t="s">
        <v>148</v>
      </c>
      <c r="B76" s="55" t="s">
        <v>1293</v>
      </c>
      <c r="C76" s="69" t="s">
        <v>1294</v>
      </c>
      <c r="D76" s="69" t="s">
        <v>1295</v>
      </c>
      <c r="E76" s="69" t="s">
        <v>1170</v>
      </c>
      <c r="F76" s="55" t="s">
        <v>1076</v>
      </c>
      <c r="G76" s="55" t="s">
        <v>1079</v>
      </c>
      <c r="H76" s="69">
        <v>357445</v>
      </c>
      <c r="I76" s="69">
        <v>406461</v>
      </c>
      <c r="J76" s="69">
        <v>53.553041999999998</v>
      </c>
      <c r="K76" s="69">
        <v>-2.6437987000000001</v>
      </c>
      <c r="L76" s="70" t="s">
        <v>33</v>
      </c>
      <c r="M76" s="95" t="s">
        <v>41</v>
      </c>
      <c r="N76" s="95">
        <v>9</v>
      </c>
      <c r="O76" s="95">
        <v>1</v>
      </c>
      <c r="P76" s="95" t="s">
        <v>41</v>
      </c>
      <c r="Q76" s="95">
        <v>2</v>
      </c>
      <c r="R76" s="1" t="s">
        <v>1084</v>
      </c>
      <c r="S76" s="1" t="s">
        <v>1084</v>
      </c>
      <c r="T76" s="1" t="s">
        <v>1084</v>
      </c>
      <c r="U76" s="1" t="s">
        <v>1084</v>
      </c>
      <c r="V76" s="1" t="s">
        <v>1084</v>
      </c>
      <c r="W76" s="1" t="s">
        <v>1084</v>
      </c>
      <c r="X76" s="1" t="s">
        <v>1084</v>
      </c>
      <c r="Y76" s="1" t="s">
        <v>1084</v>
      </c>
      <c r="Z76" s="1" t="s">
        <v>1084</v>
      </c>
      <c r="AA76" s="1" t="s">
        <v>1084</v>
      </c>
      <c r="AB76" s="1" t="s">
        <v>1084</v>
      </c>
      <c r="AC76" s="1" t="s">
        <v>1084</v>
      </c>
      <c r="AD76" s="1" t="s">
        <v>1084</v>
      </c>
      <c r="AE76" s="1" t="s">
        <v>1084</v>
      </c>
      <c r="AF76" s="57" t="s">
        <v>1084</v>
      </c>
      <c r="AG76" s="57" t="s">
        <v>1084</v>
      </c>
      <c r="AH76" s="57" t="s">
        <v>1084</v>
      </c>
      <c r="AI76" s="57" t="s">
        <v>1084</v>
      </c>
      <c r="AJ76" s="57" t="s">
        <v>1084</v>
      </c>
      <c r="AK76" s="57" t="s">
        <v>1084</v>
      </c>
      <c r="AL76" s="80">
        <v>19.652264214857055</v>
      </c>
      <c r="AM76" s="122">
        <v>0.67307692307692302</v>
      </c>
      <c r="AN76" s="80">
        <v>22.078666666666667</v>
      </c>
      <c r="AO76" s="120">
        <v>0.76923076923076938</v>
      </c>
      <c r="AP76" s="131" t="s">
        <v>1084</v>
      </c>
      <c r="AQ76" s="2">
        <f>AN76-AL76</f>
        <v>2.4264024518096114</v>
      </c>
      <c r="AR76" s="1" t="str">
        <f>IF(AN76&gt;AL76,"Higher","Lower")</f>
        <v>Higher</v>
      </c>
      <c r="AS76" s="1">
        <v>18.7</v>
      </c>
      <c r="AT76" s="145">
        <v>0.76900000000000002</v>
      </c>
      <c r="AU76" s="1" t="s">
        <v>36</v>
      </c>
      <c r="AV76" s="2">
        <f>SUM(AS76-AN76)</f>
        <v>-3.3786666666666676</v>
      </c>
      <c r="AW76" s="1" t="str">
        <f>IF(AS76&gt;AN76,"Higher","Lower")</f>
        <v>Lower</v>
      </c>
    </row>
    <row r="77" spans="1:49">
      <c r="A77" s="55" t="s">
        <v>37</v>
      </c>
      <c r="B77" s="55" t="s">
        <v>1296</v>
      </c>
      <c r="C77" s="68" t="s">
        <v>1297</v>
      </c>
      <c r="D77" s="55" t="s">
        <v>1298</v>
      </c>
      <c r="E77" s="55" t="s">
        <v>31</v>
      </c>
      <c r="F77" s="55" t="s">
        <v>1076</v>
      </c>
      <c r="G77" s="55" t="s">
        <v>1079</v>
      </c>
      <c r="H77" s="56">
        <v>397010</v>
      </c>
      <c r="I77" s="56">
        <v>402560</v>
      </c>
      <c r="J77" s="57">
        <v>53.519703</v>
      </c>
      <c r="K77" s="57">
        <v>-2.0465653000000001</v>
      </c>
      <c r="L77" s="56" t="s">
        <v>33</v>
      </c>
      <c r="M77" s="4" t="s">
        <v>1078</v>
      </c>
      <c r="N77" s="7">
        <v>2</v>
      </c>
      <c r="O77" s="7">
        <v>2</v>
      </c>
      <c r="P77" s="4" t="s">
        <v>1078</v>
      </c>
      <c r="Q77" s="4">
        <v>3</v>
      </c>
      <c r="R77" s="13">
        <v>28.8</v>
      </c>
      <c r="S77" s="13" t="s">
        <v>1079</v>
      </c>
      <c r="T77" s="13">
        <v>28.1</v>
      </c>
      <c r="U77" s="13" t="s">
        <v>1079</v>
      </c>
      <c r="V77" s="13">
        <v>22.9</v>
      </c>
      <c r="W77" s="13" t="s">
        <v>1079</v>
      </c>
      <c r="X77" s="27">
        <v>24.1</v>
      </c>
      <c r="Y77" s="7" t="s">
        <v>1079</v>
      </c>
      <c r="Z77" s="7">
        <v>22.5</v>
      </c>
      <c r="AA77" s="36">
        <v>0.91666666666666663</v>
      </c>
      <c r="AB77" s="2">
        <v>27.610916666666672</v>
      </c>
      <c r="AC77" s="33">
        <v>1</v>
      </c>
      <c r="AD77" s="2">
        <v>26.091999999999995</v>
      </c>
      <c r="AE77" s="33">
        <v>1</v>
      </c>
      <c r="AF77" s="62">
        <v>24.004750000000005</v>
      </c>
      <c r="AG77" s="63">
        <v>1</v>
      </c>
      <c r="AH77" s="62">
        <v>24.18</v>
      </c>
      <c r="AI77" s="63">
        <v>0.91666666666666663</v>
      </c>
      <c r="AJ77" s="62">
        <v>18.211249999999996</v>
      </c>
      <c r="AK77" s="64">
        <v>1</v>
      </c>
      <c r="AL77" s="80">
        <v>19.220416094719329</v>
      </c>
      <c r="AM77" s="122">
        <v>0.32692307692307693</v>
      </c>
      <c r="AN77" s="80">
        <v>19.893999999999998</v>
      </c>
      <c r="AO77" s="122">
        <v>1</v>
      </c>
      <c r="AP77" s="126" t="s">
        <v>1079</v>
      </c>
      <c r="AQ77" s="2">
        <f>AN77-AL77</f>
        <v>0.67358390528066892</v>
      </c>
      <c r="AR77" s="1" t="str">
        <f>IF(AN77&gt;AL77,"Higher","Lower")</f>
        <v>Higher</v>
      </c>
      <c r="AS77" s="1">
        <v>18.8</v>
      </c>
      <c r="AT77" s="145">
        <v>1</v>
      </c>
      <c r="AU77" s="1" t="s">
        <v>36</v>
      </c>
      <c r="AV77" s="2">
        <f>SUM(AS77-AN77)</f>
        <v>-1.0939999999999976</v>
      </c>
      <c r="AW77" s="1" t="str">
        <f>IF(AS77&gt;AN77,"Higher","Lower")</f>
        <v>Lower</v>
      </c>
    </row>
    <row r="78" spans="1:49">
      <c r="A78" s="17" t="s">
        <v>67</v>
      </c>
      <c r="B78" s="17" t="s">
        <v>1299</v>
      </c>
      <c r="C78" s="55" t="s">
        <v>1300</v>
      </c>
      <c r="D78" s="55" t="s">
        <v>1301</v>
      </c>
      <c r="E78" s="55" t="s">
        <v>1083</v>
      </c>
      <c r="F78" s="55" t="s">
        <v>1076</v>
      </c>
      <c r="G78" s="55" t="s">
        <v>1097</v>
      </c>
      <c r="H78" s="56">
        <v>377926</v>
      </c>
      <c r="I78" s="56">
        <v>398727</v>
      </c>
      <c r="J78" s="57">
        <v>53.484791999999999</v>
      </c>
      <c r="K78" s="57">
        <v>-2.3341180000000001</v>
      </c>
      <c r="L78" s="56" t="s">
        <v>33</v>
      </c>
      <c r="M78" s="4" t="s">
        <v>1078</v>
      </c>
      <c r="N78" s="4">
        <v>0</v>
      </c>
      <c r="O78" s="4">
        <v>6</v>
      </c>
      <c r="P78" s="4" t="s">
        <v>34</v>
      </c>
      <c r="Q78" s="4">
        <v>3.5</v>
      </c>
      <c r="R78" s="22">
        <v>31.6</v>
      </c>
      <c r="S78" s="22" t="s">
        <v>1079</v>
      </c>
      <c r="T78" s="22">
        <v>33.1</v>
      </c>
      <c r="U78" s="22" t="s">
        <v>1079</v>
      </c>
      <c r="V78" s="22">
        <v>28.7</v>
      </c>
      <c r="W78" s="22" t="s">
        <v>1079</v>
      </c>
      <c r="X78" s="23">
        <v>29.9</v>
      </c>
      <c r="Y78" s="23" t="s">
        <v>1079</v>
      </c>
      <c r="Z78" s="23">
        <v>26.3</v>
      </c>
      <c r="AA78" s="29">
        <v>1</v>
      </c>
      <c r="AB78" s="2">
        <v>30.416749999999997</v>
      </c>
      <c r="AC78" s="33">
        <v>1</v>
      </c>
      <c r="AD78" s="2">
        <v>28.233333333333334</v>
      </c>
      <c r="AE78" s="33">
        <v>1</v>
      </c>
      <c r="AF78" s="62">
        <v>25.592500000000001</v>
      </c>
      <c r="AG78" s="63">
        <v>1</v>
      </c>
      <c r="AH78" s="62">
        <v>24.831</v>
      </c>
      <c r="AI78" s="63">
        <v>1</v>
      </c>
      <c r="AJ78" s="62">
        <v>18.119166666666665</v>
      </c>
      <c r="AK78" s="64">
        <v>1</v>
      </c>
      <c r="AL78" s="79">
        <v>20.510999999999996</v>
      </c>
      <c r="AM78" s="121">
        <v>1</v>
      </c>
      <c r="AN78" s="79">
        <v>20.240791666666667</v>
      </c>
      <c r="AO78" s="119">
        <v>1</v>
      </c>
      <c r="AP78" s="127" t="s">
        <v>1079</v>
      </c>
      <c r="AQ78" s="2" t="s">
        <v>1079</v>
      </c>
      <c r="AR78" s="1" t="s">
        <v>1079</v>
      </c>
      <c r="AS78" s="1">
        <v>18.8</v>
      </c>
      <c r="AT78" s="145">
        <v>0.90400000000000003</v>
      </c>
      <c r="AU78" s="1" t="s">
        <v>36</v>
      </c>
      <c r="AV78" s="2">
        <f>SUM(AS78-AN78)</f>
        <v>-1.4407916666666658</v>
      </c>
      <c r="AW78" s="1" t="str">
        <f>IF(AS78&gt;AN78,"Higher","Lower")</f>
        <v>Lower</v>
      </c>
    </row>
    <row r="79" spans="1:49">
      <c r="A79" s="17" t="s">
        <v>67</v>
      </c>
      <c r="B79" s="17" t="s">
        <v>1302</v>
      </c>
      <c r="C79" s="55" t="s">
        <v>1303</v>
      </c>
      <c r="D79" s="55" t="s">
        <v>1301</v>
      </c>
      <c r="E79" s="55" t="s">
        <v>1083</v>
      </c>
      <c r="F79" s="55" t="s">
        <v>1076</v>
      </c>
      <c r="G79" s="55" t="s">
        <v>1097</v>
      </c>
      <c r="H79" s="56">
        <v>377926</v>
      </c>
      <c r="I79" s="56">
        <v>398727</v>
      </c>
      <c r="J79" s="57">
        <v>53.484791999999999</v>
      </c>
      <c r="K79" s="57">
        <v>-2.3341180000000001</v>
      </c>
      <c r="L79" s="56" t="s">
        <v>33</v>
      </c>
      <c r="M79" s="4" t="s">
        <v>1078</v>
      </c>
      <c r="N79" s="4">
        <v>0</v>
      </c>
      <c r="O79" s="4">
        <v>6</v>
      </c>
      <c r="P79" s="4" t="s">
        <v>34</v>
      </c>
      <c r="Q79" s="4">
        <v>3.5</v>
      </c>
      <c r="R79" s="22">
        <v>32.1</v>
      </c>
      <c r="S79" s="22" t="s">
        <v>1079</v>
      </c>
      <c r="T79" s="22">
        <v>34.5</v>
      </c>
      <c r="U79" s="22" t="s">
        <v>1079</v>
      </c>
      <c r="V79" s="22">
        <v>28.7</v>
      </c>
      <c r="W79" s="22" t="s">
        <v>1079</v>
      </c>
      <c r="X79" s="23">
        <v>28.1</v>
      </c>
      <c r="Y79" s="23" t="s">
        <v>1079</v>
      </c>
      <c r="Z79" s="23">
        <v>26.8</v>
      </c>
      <c r="AA79" s="29">
        <v>1</v>
      </c>
      <c r="AB79" s="2">
        <v>29.006250000000001</v>
      </c>
      <c r="AC79" s="33">
        <v>1</v>
      </c>
      <c r="AD79" s="2">
        <v>27.521999999999995</v>
      </c>
      <c r="AE79" s="33">
        <v>1</v>
      </c>
      <c r="AF79" s="62">
        <v>25.911499999999997</v>
      </c>
      <c r="AG79" s="63">
        <v>1</v>
      </c>
      <c r="AH79" s="62">
        <v>25.582749999999997</v>
      </c>
      <c r="AI79" s="63">
        <v>1</v>
      </c>
      <c r="AJ79" s="62">
        <v>18.367083333333333</v>
      </c>
      <c r="AK79" s="64">
        <v>1</v>
      </c>
      <c r="AL79" s="79">
        <v>20.510999999999996</v>
      </c>
      <c r="AM79" s="121">
        <v>1</v>
      </c>
      <c r="AN79" s="79">
        <v>20.240791666666667</v>
      </c>
      <c r="AO79" s="121">
        <v>1</v>
      </c>
      <c r="AP79" s="127" t="s">
        <v>1079</v>
      </c>
      <c r="AQ79" s="2" t="s">
        <v>1079</v>
      </c>
      <c r="AR79" s="1" t="s">
        <v>1079</v>
      </c>
      <c r="AS79" s="1">
        <v>18.8</v>
      </c>
      <c r="AT79" s="145">
        <v>0.90400000000000003</v>
      </c>
      <c r="AU79" s="1" t="s">
        <v>36</v>
      </c>
      <c r="AV79" s="2">
        <f>SUM(AS79-AN79)</f>
        <v>-1.4407916666666658</v>
      </c>
      <c r="AW79" s="1" t="str">
        <f>IF(AS79&gt;AN79,"Higher","Lower")</f>
        <v>Lower</v>
      </c>
    </row>
    <row r="80" spans="1:49">
      <c r="A80" s="17" t="s">
        <v>67</v>
      </c>
      <c r="B80" s="17" t="s">
        <v>1304</v>
      </c>
      <c r="C80" s="55" t="s">
        <v>1305</v>
      </c>
      <c r="D80" s="55" t="s">
        <v>1301</v>
      </c>
      <c r="E80" s="55" t="s">
        <v>1083</v>
      </c>
      <c r="F80" s="55" t="s">
        <v>1076</v>
      </c>
      <c r="G80" s="55" t="s">
        <v>1097</v>
      </c>
      <c r="H80" s="56">
        <v>377926</v>
      </c>
      <c r="I80" s="56">
        <v>398727</v>
      </c>
      <c r="J80" s="57">
        <v>53.484791999999999</v>
      </c>
      <c r="K80" s="57">
        <v>-2.3341180000000001</v>
      </c>
      <c r="L80" s="56" t="s">
        <v>33</v>
      </c>
      <c r="M80" s="4" t="s">
        <v>1078</v>
      </c>
      <c r="N80" s="4">
        <v>0</v>
      </c>
      <c r="O80" s="4">
        <v>6</v>
      </c>
      <c r="P80" s="4" t="s">
        <v>34</v>
      </c>
      <c r="Q80" s="4">
        <v>3.5</v>
      </c>
      <c r="R80" s="22">
        <v>32.1</v>
      </c>
      <c r="S80" s="22" t="s">
        <v>1079</v>
      </c>
      <c r="T80" s="22">
        <v>33</v>
      </c>
      <c r="U80" s="22" t="s">
        <v>1079</v>
      </c>
      <c r="V80" s="22">
        <v>28.5</v>
      </c>
      <c r="W80" s="22" t="s">
        <v>1079</v>
      </c>
      <c r="X80" s="23">
        <v>28.8</v>
      </c>
      <c r="Y80" s="23" t="s">
        <v>1079</v>
      </c>
      <c r="Z80" s="23">
        <v>26.4</v>
      </c>
      <c r="AA80" s="29">
        <v>1</v>
      </c>
      <c r="AB80" s="2">
        <v>30.174083333333332</v>
      </c>
      <c r="AC80" s="33">
        <v>1</v>
      </c>
      <c r="AD80" s="2">
        <v>27.917999999999999</v>
      </c>
      <c r="AE80" s="33">
        <v>1</v>
      </c>
      <c r="AF80" s="62">
        <v>25.752000000000002</v>
      </c>
      <c r="AG80" s="63">
        <v>1</v>
      </c>
      <c r="AH80" s="62">
        <v>25.327000000000002</v>
      </c>
      <c r="AI80" s="63">
        <v>1</v>
      </c>
      <c r="AJ80" s="62">
        <v>18.508750000000003</v>
      </c>
      <c r="AK80" s="64">
        <v>1</v>
      </c>
      <c r="AL80" s="79">
        <v>20.510999999999996</v>
      </c>
      <c r="AM80" s="121">
        <v>1</v>
      </c>
      <c r="AN80" s="79">
        <v>20.240791666666667</v>
      </c>
      <c r="AO80" s="119">
        <v>1</v>
      </c>
      <c r="AP80" s="127" t="s">
        <v>1079</v>
      </c>
      <c r="AQ80" s="2">
        <f>AN80-AL80</f>
        <v>-0.27020833333332916</v>
      </c>
      <c r="AR80" s="1" t="str">
        <f>IF(AN80&gt;AL80,"Higher","Lower")</f>
        <v>Lower</v>
      </c>
      <c r="AS80" s="1">
        <v>18.8</v>
      </c>
      <c r="AT80" s="145">
        <v>0.90400000000000003</v>
      </c>
      <c r="AU80" s="1" t="s">
        <v>36</v>
      </c>
      <c r="AV80" s="2">
        <f>SUM(AS80-AN80)</f>
        <v>-1.4407916666666658</v>
      </c>
      <c r="AW80" s="1" t="str">
        <f>IF(AS80&gt;AN80,"Higher","Lower")</f>
        <v>Lower</v>
      </c>
    </row>
    <row r="81" spans="1:49">
      <c r="A81" s="77" t="s">
        <v>53</v>
      </c>
      <c r="B81" s="17" t="s">
        <v>1306</v>
      </c>
      <c r="C81" s="4" t="s">
        <v>1307</v>
      </c>
      <c r="D81" s="4" t="s">
        <v>1308</v>
      </c>
      <c r="E81" s="3" t="s">
        <v>31</v>
      </c>
      <c r="F81" s="4" t="s">
        <v>1076</v>
      </c>
      <c r="G81" s="4" t="s">
        <v>1097</v>
      </c>
      <c r="H81" s="5">
        <v>380636</v>
      </c>
      <c r="I81" s="18">
        <v>406973</v>
      </c>
      <c r="J81" s="1">
        <v>53.559016</v>
      </c>
      <c r="K81" s="1">
        <v>-2.2937924000000001</v>
      </c>
      <c r="L81" s="5" t="s">
        <v>33</v>
      </c>
      <c r="M81" s="4" t="s">
        <v>1078</v>
      </c>
      <c r="N81" s="4">
        <v>23</v>
      </c>
      <c r="O81" s="4">
        <v>7</v>
      </c>
      <c r="P81" s="4" t="s">
        <v>34</v>
      </c>
      <c r="Q81" s="4">
        <v>3</v>
      </c>
      <c r="R81" s="19">
        <v>65</v>
      </c>
      <c r="S81" s="19" t="s">
        <v>1079</v>
      </c>
      <c r="T81" s="19">
        <v>59.1</v>
      </c>
      <c r="U81" s="19" t="s">
        <v>1079</v>
      </c>
      <c r="V81" s="19">
        <v>58.5</v>
      </c>
      <c r="W81" s="19" t="s">
        <v>1079</v>
      </c>
      <c r="X81" s="21">
        <v>56</v>
      </c>
      <c r="Y81" s="20" t="s">
        <v>1079</v>
      </c>
      <c r="Z81" s="21">
        <v>48.971999999999987</v>
      </c>
      <c r="AA81" s="35">
        <v>1</v>
      </c>
      <c r="AB81" s="2">
        <v>30.4</v>
      </c>
      <c r="AC81" s="33">
        <v>1</v>
      </c>
      <c r="AD81" s="2">
        <v>28.6</v>
      </c>
      <c r="AE81" s="33">
        <v>1</v>
      </c>
      <c r="AF81" s="2">
        <v>26.418999999999997</v>
      </c>
      <c r="AG81" s="33">
        <v>1</v>
      </c>
      <c r="AH81" s="2">
        <v>26.861500000000003</v>
      </c>
      <c r="AI81" s="34">
        <v>1</v>
      </c>
      <c r="AJ81" s="2">
        <v>25.16</v>
      </c>
      <c r="AK81" s="29">
        <v>0.16666666666666666</v>
      </c>
      <c r="AL81" s="79">
        <v>19.068111111111115</v>
      </c>
      <c r="AM81" s="121">
        <v>1</v>
      </c>
      <c r="AN81" s="79">
        <v>20.9</v>
      </c>
      <c r="AO81" s="119">
        <v>1</v>
      </c>
      <c r="AP81" s="128" t="s">
        <v>1084</v>
      </c>
      <c r="AQ81" s="2">
        <f>AN81-AL81</f>
        <v>1.8318888888888836</v>
      </c>
      <c r="AR81" s="1" t="str">
        <f>IF(AN81&gt;AL81,"Higher","Lower")</f>
        <v>Higher</v>
      </c>
      <c r="AS81" s="1">
        <v>18.8</v>
      </c>
      <c r="AT81" s="145">
        <v>1</v>
      </c>
      <c r="AU81" s="1" t="s">
        <v>36</v>
      </c>
      <c r="AV81" s="2">
        <f>SUM(AS81-AN81)</f>
        <v>-2.0999999999999979</v>
      </c>
      <c r="AW81" s="1" t="str">
        <f>IF(AS81&gt;AN81,"Higher","Lower")</f>
        <v>Lower</v>
      </c>
    </row>
    <row r="82" spans="1:49">
      <c r="A82" s="69" t="s">
        <v>148</v>
      </c>
      <c r="B82" s="55" t="s">
        <v>1309</v>
      </c>
      <c r="C82" s="69" t="s">
        <v>1310</v>
      </c>
      <c r="D82" s="69" t="s">
        <v>1311</v>
      </c>
      <c r="E82" s="69" t="s">
        <v>31</v>
      </c>
      <c r="F82" s="55" t="s">
        <v>1076</v>
      </c>
      <c r="G82" s="55" t="s">
        <v>1079</v>
      </c>
      <c r="H82" s="69">
        <v>357484</v>
      </c>
      <c r="I82" s="69">
        <v>405407</v>
      </c>
      <c r="J82" s="69">
        <v>53.543571999999998</v>
      </c>
      <c r="K82" s="69">
        <v>-2.6430663999999999</v>
      </c>
      <c r="L82" s="70" t="s">
        <v>33</v>
      </c>
      <c r="M82" s="95" t="s">
        <v>41</v>
      </c>
      <c r="N82" s="95">
        <v>59</v>
      </c>
      <c r="O82" s="95">
        <v>2</v>
      </c>
      <c r="P82" s="95" t="s">
        <v>41</v>
      </c>
      <c r="Q82" s="95">
        <v>2</v>
      </c>
      <c r="R82" s="1" t="s">
        <v>1084</v>
      </c>
      <c r="S82" s="1" t="s">
        <v>1084</v>
      </c>
      <c r="T82" s="1" t="s">
        <v>1084</v>
      </c>
      <c r="U82" s="1" t="s">
        <v>1084</v>
      </c>
      <c r="V82" s="1" t="s">
        <v>1084</v>
      </c>
      <c r="W82" s="1" t="s">
        <v>1084</v>
      </c>
      <c r="X82" s="1" t="s">
        <v>1084</v>
      </c>
      <c r="Y82" s="1" t="s">
        <v>1084</v>
      </c>
      <c r="Z82" s="1" t="s">
        <v>1084</v>
      </c>
      <c r="AA82" s="1" t="s">
        <v>1084</v>
      </c>
      <c r="AB82" s="1" t="s">
        <v>1084</v>
      </c>
      <c r="AC82" s="1" t="s">
        <v>1084</v>
      </c>
      <c r="AD82" s="1" t="s">
        <v>1084</v>
      </c>
      <c r="AE82" s="1" t="s">
        <v>1084</v>
      </c>
      <c r="AF82" s="57" t="s">
        <v>1084</v>
      </c>
      <c r="AG82" s="57" t="s">
        <v>1084</v>
      </c>
      <c r="AH82" s="57" t="s">
        <v>1084</v>
      </c>
      <c r="AI82" s="57" t="s">
        <v>1084</v>
      </c>
      <c r="AJ82" s="57" t="s">
        <v>1084</v>
      </c>
      <c r="AK82" s="57" t="s">
        <v>1084</v>
      </c>
      <c r="AL82" s="80">
        <v>19.287454545454548</v>
      </c>
      <c r="AM82" s="122">
        <v>0.92307692307692302</v>
      </c>
      <c r="AN82" s="80">
        <v>17.873666666666669</v>
      </c>
      <c r="AO82" s="120">
        <v>0.73076923076923062</v>
      </c>
      <c r="AP82" s="131" t="s">
        <v>1084</v>
      </c>
      <c r="AQ82" s="2">
        <f>AN82-AL82</f>
        <v>-1.413787878787879</v>
      </c>
      <c r="AR82" s="1" t="str">
        <f>IF(AN82&gt;AL82,"Higher","Lower")</f>
        <v>Lower</v>
      </c>
      <c r="AS82" s="1">
        <v>18.899999999999999</v>
      </c>
      <c r="AT82" s="145">
        <v>1</v>
      </c>
      <c r="AU82" s="1" t="s">
        <v>36</v>
      </c>
      <c r="AV82" s="2">
        <f>SUM(AS82-AN82)</f>
        <v>1.02633333333333</v>
      </c>
      <c r="AW82" s="1" t="str">
        <f>IF(AS82&gt;AN82,"Higher","Lower")</f>
        <v>Higher</v>
      </c>
    </row>
    <row r="83" spans="1:49">
      <c r="A83" s="17" t="s">
        <v>148</v>
      </c>
      <c r="B83" s="17" t="s">
        <v>1312</v>
      </c>
      <c r="C83" s="55" t="s">
        <v>1313</v>
      </c>
      <c r="D83" s="55" t="s">
        <v>1314</v>
      </c>
      <c r="E83" s="55" t="s">
        <v>1170</v>
      </c>
      <c r="F83" s="55" t="s">
        <v>1076</v>
      </c>
      <c r="G83" s="55" t="s">
        <v>1079</v>
      </c>
      <c r="H83" s="56">
        <v>366320</v>
      </c>
      <c r="I83" s="56">
        <v>402136</v>
      </c>
      <c r="J83" s="57">
        <v>53.514814999999999</v>
      </c>
      <c r="K83" s="57">
        <v>-2.5093785999999998</v>
      </c>
      <c r="L83" s="56" t="s">
        <v>33</v>
      </c>
      <c r="M83" s="4" t="s">
        <v>1078</v>
      </c>
      <c r="N83" s="4">
        <v>8</v>
      </c>
      <c r="O83" s="4">
        <v>1</v>
      </c>
      <c r="P83" s="4" t="s">
        <v>1078</v>
      </c>
      <c r="Q83" s="4">
        <v>2</v>
      </c>
      <c r="R83" s="19" t="s">
        <v>36</v>
      </c>
      <c r="S83" s="19" t="s">
        <v>1079</v>
      </c>
      <c r="T83" s="19" t="s">
        <v>36</v>
      </c>
      <c r="U83" s="19" t="s">
        <v>1079</v>
      </c>
      <c r="V83" s="19" t="s">
        <v>36</v>
      </c>
      <c r="W83" s="19" t="s">
        <v>1079</v>
      </c>
      <c r="X83" s="20" t="s">
        <v>36</v>
      </c>
      <c r="Y83" s="20" t="s">
        <v>1079</v>
      </c>
      <c r="Z83" s="21" t="s">
        <v>36</v>
      </c>
      <c r="AA83" s="35" t="s">
        <v>1084</v>
      </c>
      <c r="AB83" s="2" t="s">
        <v>1084</v>
      </c>
      <c r="AC83" s="33" t="s">
        <v>1084</v>
      </c>
      <c r="AD83" s="2" t="s">
        <v>1084</v>
      </c>
      <c r="AE83" s="33" t="s">
        <v>1084</v>
      </c>
      <c r="AF83" s="62">
        <v>27.472666666666665</v>
      </c>
      <c r="AG83" s="63">
        <v>0.75</v>
      </c>
      <c r="AH83" s="62">
        <v>25.515818181818183</v>
      </c>
      <c r="AI83" s="63">
        <v>0.91666666666666663</v>
      </c>
      <c r="AJ83" s="62">
        <v>19.521666666666668</v>
      </c>
      <c r="AK83" s="64">
        <v>1</v>
      </c>
      <c r="AL83" s="80">
        <v>20.131818181818183</v>
      </c>
      <c r="AM83" s="122">
        <v>0.92307692307692302</v>
      </c>
      <c r="AN83" s="80">
        <v>19.785249999999998</v>
      </c>
      <c r="AO83" s="120">
        <v>1</v>
      </c>
      <c r="AP83" s="132" t="s">
        <v>1079</v>
      </c>
      <c r="AQ83" s="2">
        <f>AN83-AL83</f>
        <v>-0.34656818181818494</v>
      </c>
      <c r="AR83" s="1" t="str">
        <f>IF(AN83&gt;AL83,"Higher","Lower")</f>
        <v>Lower</v>
      </c>
      <c r="AS83" s="1">
        <v>18.899999999999999</v>
      </c>
      <c r="AT83" s="145">
        <v>1</v>
      </c>
      <c r="AU83" s="1" t="s">
        <v>36</v>
      </c>
      <c r="AV83" s="2">
        <f>SUM(AS83-AN83)</f>
        <v>-0.8852499999999992</v>
      </c>
      <c r="AW83" s="1" t="str">
        <f>IF(AS83&gt;AN83,"Higher","Lower")</f>
        <v>Lower</v>
      </c>
    </row>
    <row r="84" spans="1:49">
      <c r="A84" s="17" t="s">
        <v>67</v>
      </c>
      <c r="B84" s="17" t="s">
        <v>1315</v>
      </c>
      <c r="C84" s="55" t="s">
        <v>1316</v>
      </c>
      <c r="D84" s="55" t="s">
        <v>1317</v>
      </c>
      <c r="E84" s="55" t="s">
        <v>1083</v>
      </c>
      <c r="F84" s="55" t="s">
        <v>1076</v>
      </c>
      <c r="G84" s="55" t="s">
        <v>1079</v>
      </c>
      <c r="H84" s="56">
        <v>377453</v>
      </c>
      <c r="I84" s="56">
        <v>401830</v>
      </c>
      <c r="J84" s="57">
        <v>53.512661999999999</v>
      </c>
      <c r="K84" s="57">
        <v>-2.3414701</v>
      </c>
      <c r="L84" s="56" t="s">
        <v>33</v>
      </c>
      <c r="M84" s="4" t="s">
        <v>1078</v>
      </c>
      <c r="N84" s="4">
        <v>-5</v>
      </c>
      <c r="O84" s="4">
        <v>21.5</v>
      </c>
      <c r="P84" s="4" t="s">
        <v>1078</v>
      </c>
      <c r="Q84" s="4">
        <v>2.5</v>
      </c>
      <c r="R84" s="22">
        <v>29.5</v>
      </c>
      <c r="S84" s="22" t="s">
        <v>1079</v>
      </c>
      <c r="T84" s="22">
        <v>28.7</v>
      </c>
      <c r="U84" s="22" t="s">
        <v>1079</v>
      </c>
      <c r="V84" s="22">
        <v>26.9</v>
      </c>
      <c r="W84" s="22" t="s">
        <v>1079</v>
      </c>
      <c r="X84" s="23">
        <v>27.4</v>
      </c>
      <c r="Y84" s="23" t="s">
        <v>1079</v>
      </c>
      <c r="Z84" s="23">
        <v>26</v>
      </c>
      <c r="AA84" s="29">
        <v>1</v>
      </c>
      <c r="AB84" s="2">
        <v>30.393999999999998</v>
      </c>
      <c r="AC84" s="33">
        <v>0.83333333333333337</v>
      </c>
      <c r="AD84" s="2">
        <v>25.896000000000004</v>
      </c>
      <c r="AE84" s="33">
        <v>0.91666666666666663</v>
      </c>
      <c r="AF84" s="62">
        <v>25.599749999999997</v>
      </c>
      <c r="AG84" s="63">
        <v>1</v>
      </c>
      <c r="AH84" s="62">
        <v>25.915999999999997</v>
      </c>
      <c r="AI84" s="63">
        <v>1</v>
      </c>
      <c r="AJ84" s="62">
        <v>18.769545454545451</v>
      </c>
      <c r="AK84" s="64">
        <v>0.91666666666666663</v>
      </c>
      <c r="AL84" s="79">
        <v>20.181333333333335</v>
      </c>
      <c r="AM84" s="121">
        <v>1</v>
      </c>
      <c r="AN84" s="79">
        <v>20.199818181818181</v>
      </c>
      <c r="AO84" s="119">
        <v>0.92307692307692302</v>
      </c>
      <c r="AP84" s="127" t="s">
        <v>1079</v>
      </c>
      <c r="AQ84" s="2">
        <f>AN84-AL84</f>
        <v>1.8484848484845884E-2</v>
      </c>
      <c r="AR84" s="1" t="str">
        <f>IF(AN84&gt;AL84,"Higher","Lower")</f>
        <v>Higher</v>
      </c>
      <c r="AS84" s="1">
        <v>18.899999999999999</v>
      </c>
      <c r="AT84" s="145">
        <v>1</v>
      </c>
      <c r="AU84" s="1">
        <v>19.3</v>
      </c>
      <c r="AV84" s="2">
        <f>SUM(AS84-AN84)</f>
        <v>-1.299818181818182</v>
      </c>
      <c r="AW84" s="1" t="str">
        <f>IF(AS84&gt;AN84,"Higher","Lower")</f>
        <v>Lower</v>
      </c>
    </row>
    <row r="85" spans="1:49">
      <c r="A85" s="17" t="s">
        <v>67</v>
      </c>
      <c r="B85" s="17" t="s">
        <v>1318</v>
      </c>
      <c r="C85" s="55" t="s">
        <v>1319</v>
      </c>
      <c r="D85" s="55" t="s">
        <v>1320</v>
      </c>
      <c r="E85" s="55" t="s">
        <v>31</v>
      </c>
      <c r="F85" s="55" t="s">
        <v>1076</v>
      </c>
      <c r="G85" s="55" t="s">
        <v>1079</v>
      </c>
      <c r="H85" s="56">
        <v>377796</v>
      </c>
      <c r="I85" s="56">
        <v>403065</v>
      </c>
      <c r="J85" s="57">
        <v>53.523777000000003</v>
      </c>
      <c r="K85" s="57">
        <v>-2.3363858</v>
      </c>
      <c r="L85" s="56" t="s">
        <v>33</v>
      </c>
      <c r="M85" s="4" t="s">
        <v>1078</v>
      </c>
      <c r="N85" s="4">
        <v>7</v>
      </c>
      <c r="O85" s="4">
        <v>1.7</v>
      </c>
      <c r="P85" s="4" t="s">
        <v>1078</v>
      </c>
      <c r="Q85" s="4">
        <v>2.5</v>
      </c>
      <c r="R85" s="22">
        <v>32</v>
      </c>
      <c r="S85" s="22" t="s">
        <v>1079</v>
      </c>
      <c r="T85" s="22">
        <v>34.9</v>
      </c>
      <c r="U85" s="22" t="s">
        <v>1079</v>
      </c>
      <c r="V85" s="22">
        <v>29.3</v>
      </c>
      <c r="W85" s="22" t="s">
        <v>1079</v>
      </c>
      <c r="X85" s="23">
        <v>30.9</v>
      </c>
      <c r="Y85" s="23" t="s">
        <v>1079</v>
      </c>
      <c r="Z85" s="23">
        <v>26.7</v>
      </c>
      <c r="AA85" s="29">
        <v>1</v>
      </c>
      <c r="AB85" s="2">
        <v>30.97033333333334</v>
      </c>
      <c r="AC85" s="33">
        <v>1</v>
      </c>
      <c r="AD85" s="2">
        <v>29.025333333333336</v>
      </c>
      <c r="AE85" s="33">
        <v>1</v>
      </c>
      <c r="AF85" s="62">
        <v>25.766499999999997</v>
      </c>
      <c r="AG85" s="63">
        <v>1</v>
      </c>
      <c r="AH85" s="62">
        <v>26.613499999999998</v>
      </c>
      <c r="AI85" s="63">
        <v>1</v>
      </c>
      <c r="AJ85" s="62">
        <v>19.60409090909091</v>
      </c>
      <c r="AK85" s="64">
        <v>0.91666666666666663</v>
      </c>
      <c r="AL85" s="79">
        <v>21.600333333333335</v>
      </c>
      <c r="AM85" s="121">
        <v>1</v>
      </c>
      <c r="AN85" s="79">
        <v>21.721</v>
      </c>
      <c r="AO85" s="119">
        <v>1</v>
      </c>
      <c r="AP85" s="127" t="s">
        <v>1079</v>
      </c>
      <c r="AQ85" s="2">
        <f>AN85-AL85</f>
        <v>0.12066666666666492</v>
      </c>
      <c r="AR85" s="1" t="str">
        <f>IF(AN85&gt;AL85,"Higher","Lower")</f>
        <v>Higher</v>
      </c>
      <c r="AS85" s="1">
        <v>18.899999999999999</v>
      </c>
      <c r="AT85" s="145">
        <v>1</v>
      </c>
      <c r="AU85" s="1" t="s">
        <v>36</v>
      </c>
      <c r="AV85" s="2">
        <f>SUM(AS85-AN85)</f>
        <v>-2.8210000000000015</v>
      </c>
      <c r="AW85" s="1" t="str">
        <f>IF(AS85&gt;AN85,"Higher","Lower")</f>
        <v>Lower</v>
      </c>
    </row>
    <row r="86" spans="1:49">
      <c r="A86" s="69" t="s">
        <v>148</v>
      </c>
      <c r="B86" s="55" t="s">
        <v>1321</v>
      </c>
      <c r="C86" s="69" t="s">
        <v>1322</v>
      </c>
      <c r="D86" s="69" t="s">
        <v>1323</v>
      </c>
      <c r="E86" s="69" t="s">
        <v>1170</v>
      </c>
      <c r="F86" s="55" t="s">
        <v>1076</v>
      </c>
      <c r="G86" s="55" t="s">
        <v>1079</v>
      </c>
      <c r="H86" s="69">
        <v>360220</v>
      </c>
      <c r="I86" s="69">
        <v>407146</v>
      </c>
      <c r="J86" s="69">
        <v>53.559415999999999</v>
      </c>
      <c r="K86" s="69">
        <v>-2.6020026999999999</v>
      </c>
      <c r="L86" s="70" t="s">
        <v>33</v>
      </c>
      <c r="M86" s="95" t="s">
        <v>41</v>
      </c>
      <c r="N86" s="95">
        <v>14</v>
      </c>
      <c r="O86" s="95">
        <v>2</v>
      </c>
      <c r="P86" s="95" t="s">
        <v>41</v>
      </c>
      <c r="Q86" s="95">
        <v>2</v>
      </c>
      <c r="R86" s="1" t="s">
        <v>1084</v>
      </c>
      <c r="S86" s="1" t="s">
        <v>1084</v>
      </c>
      <c r="T86" s="1" t="s">
        <v>1084</v>
      </c>
      <c r="U86" s="1" t="s">
        <v>1084</v>
      </c>
      <c r="V86" s="1" t="s">
        <v>1084</v>
      </c>
      <c r="W86" s="1" t="s">
        <v>1084</v>
      </c>
      <c r="X86" s="1" t="s">
        <v>1084</v>
      </c>
      <c r="Y86" s="1" t="s">
        <v>1084</v>
      </c>
      <c r="Z86" s="1" t="s">
        <v>1084</v>
      </c>
      <c r="AA86" s="1" t="s">
        <v>1084</v>
      </c>
      <c r="AB86" s="1" t="s">
        <v>1084</v>
      </c>
      <c r="AC86" s="1" t="s">
        <v>1084</v>
      </c>
      <c r="AD86" s="1" t="s">
        <v>1084</v>
      </c>
      <c r="AE86" s="1" t="s">
        <v>1084</v>
      </c>
      <c r="AF86" s="57" t="s">
        <v>1084</v>
      </c>
      <c r="AG86" s="57" t="s">
        <v>1084</v>
      </c>
      <c r="AH86" s="57" t="s">
        <v>1084</v>
      </c>
      <c r="AI86" s="57" t="s">
        <v>1084</v>
      </c>
      <c r="AJ86" s="57" t="s">
        <v>1084</v>
      </c>
      <c r="AK86" s="57" t="s">
        <v>1084</v>
      </c>
      <c r="AL86" s="80">
        <v>20.360152916974837</v>
      </c>
      <c r="AM86" s="122">
        <v>0.34615384615384615</v>
      </c>
      <c r="AN86" s="80">
        <v>19.234249999999999</v>
      </c>
      <c r="AO86" s="122">
        <v>1</v>
      </c>
      <c r="AP86" s="131" t="s">
        <v>1084</v>
      </c>
      <c r="AQ86" s="2">
        <f>AN86-AL86</f>
        <v>-1.1259029169748374</v>
      </c>
      <c r="AR86" s="1" t="str">
        <f>IF(AN86&gt;AL86,"Higher","Lower")</f>
        <v>Lower</v>
      </c>
      <c r="AS86" s="1">
        <v>19</v>
      </c>
      <c r="AT86" s="145">
        <v>0.84599999999999997</v>
      </c>
      <c r="AU86" s="1" t="s">
        <v>36</v>
      </c>
      <c r="AV86" s="2">
        <f>SUM(AS86-AN86)</f>
        <v>-0.2342499999999994</v>
      </c>
      <c r="AW86" s="1" t="str">
        <f>IF(AS86&gt;AN86,"Higher","Lower")</f>
        <v>Lower</v>
      </c>
    </row>
    <row r="87" spans="1:49">
      <c r="A87" s="69" t="s">
        <v>148</v>
      </c>
      <c r="B87" s="55" t="s">
        <v>1324</v>
      </c>
      <c r="C87" s="69" t="s">
        <v>1325</v>
      </c>
      <c r="D87" s="69" t="s">
        <v>1326</v>
      </c>
      <c r="E87" s="69" t="s">
        <v>31</v>
      </c>
      <c r="F87" s="55" t="s">
        <v>1076</v>
      </c>
      <c r="G87" s="55" t="s">
        <v>1079</v>
      </c>
      <c r="H87" s="69">
        <v>360462</v>
      </c>
      <c r="I87" s="69">
        <v>398006</v>
      </c>
      <c r="J87" s="69">
        <v>53.477285000000002</v>
      </c>
      <c r="K87" s="69">
        <v>-2.5971928000000002</v>
      </c>
      <c r="L87" s="70" t="s">
        <v>33</v>
      </c>
      <c r="M87" s="95" t="s">
        <v>41</v>
      </c>
      <c r="N87" s="95">
        <v>2</v>
      </c>
      <c r="O87" s="95">
        <v>2</v>
      </c>
      <c r="P87" s="95" t="s">
        <v>41</v>
      </c>
      <c r="Q87" s="95">
        <v>2</v>
      </c>
      <c r="R87" s="1" t="s">
        <v>1084</v>
      </c>
      <c r="S87" s="1" t="s">
        <v>1084</v>
      </c>
      <c r="T87" s="1" t="s">
        <v>1084</v>
      </c>
      <c r="U87" s="1" t="s">
        <v>1084</v>
      </c>
      <c r="V87" s="1" t="s">
        <v>1084</v>
      </c>
      <c r="W87" s="1" t="s">
        <v>1084</v>
      </c>
      <c r="X87" s="1" t="s">
        <v>1084</v>
      </c>
      <c r="Y87" s="1" t="s">
        <v>1084</v>
      </c>
      <c r="Z87" s="1" t="s">
        <v>1084</v>
      </c>
      <c r="AA87" s="1" t="s">
        <v>1084</v>
      </c>
      <c r="AB87" s="1" t="s">
        <v>1084</v>
      </c>
      <c r="AC87" s="1" t="s">
        <v>1084</v>
      </c>
      <c r="AD87" s="1" t="s">
        <v>1084</v>
      </c>
      <c r="AE87" s="1" t="s">
        <v>1084</v>
      </c>
      <c r="AF87" s="57" t="s">
        <v>1084</v>
      </c>
      <c r="AG87" s="57" t="s">
        <v>1084</v>
      </c>
      <c r="AH87" s="57" t="s">
        <v>1084</v>
      </c>
      <c r="AI87" s="57" t="s">
        <v>1084</v>
      </c>
      <c r="AJ87" s="57" t="s">
        <v>1084</v>
      </c>
      <c r="AK87" s="57" t="s">
        <v>1084</v>
      </c>
      <c r="AL87" s="80">
        <v>20.813910070517494</v>
      </c>
      <c r="AM87" s="122">
        <v>0.69230769230769229</v>
      </c>
      <c r="AN87" s="80">
        <v>20.299999999999997</v>
      </c>
      <c r="AO87" s="120">
        <v>1</v>
      </c>
      <c r="AP87" s="131" t="s">
        <v>1084</v>
      </c>
      <c r="AQ87" s="2">
        <f>AN87-AL87</f>
        <v>-0.51391007051749682</v>
      </c>
      <c r="AR87" s="1" t="str">
        <f>IF(AN87&gt;AL87,"Higher","Lower")</f>
        <v>Lower</v>
      </c>
      <c r="AS87" s="1">
        <v>19</v>
      </c>
      <c r="AT87" s="145">
        <v>1</v>
      </c>
      <c r="AU87" s="1" t="s">
        <v>36</v>
      </c>
      <c r="AV87" s="2">
        <f>SUM(AS87-AN87)</f>
        <v>-1.2999999999999972</v>
      </c>
      <c r="AW87" s="1" t="str">
        <f>IF(AS87&gt;AN87,"Higher","Lower")</f>
        <v>Lower</v>
      </c>
    </row>
    <row r="88" spans="1:49">
      <c r="A88" s="77" t="s">
        <v>53</v>
      </c>
      <c r="B88" s="17" t="s">
        <v>1327</v>
      </c>
      <c r="C88" s="4" t="s">
        <v>1328</v>
      </c>
      <c r="D88" s="4" t="s">
        <v>1329</v>
      </c>
      <c r="E88" s="3" t="s">
        <v>31</v>
      </c>
      <c r="F88" s="4" t="s">
        <v>1076</v>
      </c>
      <c r="G88" s="4" t="s">
        <v>1097</v>
      </c>
      <c r="H88" s="5">
        <v>380636</v>
      </c>
      <c r="I88" s="18">
        <v>406973</v>
      </c>
      <c r="J88" s="1">
        <v>53.559016</v>
      </c>
      <c r="K88" s="1">
        <v>-2.2937924000000001</v>
      </c>
      <c r="L88" s="5" t="s">
        <v>33</v>
      </c>
      <c r="M88" s="4" t="s">
        <v>1078</v>
      </c>
      <c r="N88" s="4">
        <v>23</v>
      </c>
      <c r="O88" s="4">
        <v>7</v>
      </c>
      <c r="P88" s="4" t="s">
        <v>34</v>
      </c>
      <c r="Q88" s="4">
        <v>3</v>
      </c>
      <c r="R88" s="19">
        <v>63</v>
      </c>
      <c r="S88" s="19" t="s">
        <v>1079</v>
      </c>
      <c r="T88" s="19">
        <v>59.1</v>
      </c>
      <c r="U88" s="19" t="s">
        <v>1079</v>
      </c>
      <c r="V88" s="19">
        <v>56.8</v>
      </c>
      <c r="W88" s="19" t="s">
        <v>1079</v>
      </c>
      <c r="X88" s="20" t="s">
        <v>36</v>
      </c>
      <c r="Y88" s="20" t="s">
        <v>1079</v>
      </c>
      <c r="Z88" s="21">
        <v>50.330000000000005</v>
      </c>
      <c r="AA88" s="35">
        <v>1</v>
      </c>
      <c r="AB88" s="2">
        <v>30.5</v>
      </c>
      <c r="AC88" s="33">
        <v>1</v>
      </c>
      <c r="AD88" s="2">
        <v>26.3</v>
      </c>
      <c r="AE88" s="33">
        <v>1</v>
      </c>
      <c r="AF88" s="2">
        <v>26.433499999999995</v>
      </c>
      <c r="AG88" s="33">
        <v>1</v>
      </c>
      <c r="AH88" s="2">
        <v>26.055500000000002</v>
      </c>
      <c r="AI88" s="34">
        <v>1</v>
      </c>
      <c r="AJ88" s="2">
        <v>25.244999999999997</v>
      </c>
      <c r="AK88" s="29">
        <v>0.16666666666666666</v>
      </c>
      <c r="AL88" s="79">
        <v>19.068111111111115</v>
      </c>
      <c r="AM88" s="121">
        <v>1</v>
      </c>
      <c r="AN88" s="79">
        <v>20.9</v>
      </c>
      <c r="AO88" s="119">
        <v>1</v>
      </c>
      <c r="AP88" s="128" t="s">
        <v>1084</v>
      </c>
      <c r="AQ88" s="2" t="s">
        <v>1079</v>
      </c>
      <c r="AR88" s="1" t="s">
        <v>1079</v>
      </c>
      <c r="AS88" s="1">
        <v>19</v>
      </c>
      <c r="AT88" s="145">
        <v>1</v>
      </c>
      <c r="AU88" s="1" t="s">
        <v>36</v>
      </c>
      <c r="AV88" s="2">
        <f>SUM(AS88-AN88)</f>
        <v>-1.8999999999999986</v>
      </c>
      <c r="AW88" s="1" t="str">
        <f>IF(AS88&gt;AN88,"Higher","Lower")</f>
        <v>Lower</v>
      </c>
    </row>
    <row r="89" spans="1:49">
      <c r="A89" s="48" t="s">
        <v>27</v>
      </c>
      <c r="B89" s="40" t="s">
        <v>1330</v>
      </c>
      <c r="C89" s="49" t="s">
        <v>1331</v>
      </c>
      <c r="D89" s="49" t="s">
        <v>1332</v>
      </c>
      <c r="E89" s="49" t="s">
        <v>31</v>
      </c>
      <c r="F89" s="41" t="s">
        <v>1076</v>
      </c>
      <c r="G89" s="41" t="s">
        <v>1079</v>
      </c>
      <c r="H89" s="52">
        <v>395020</v>
      </c>
      <c r="I89" s="52">
        <v>385360</v>
      </c>
      <c r="J89" s="43">
        <v>53.365085000000001</v>
      </c>
      <c r="K89" s="43">
        <v>-2.0763001999999999</v>
      </c>
      <c r="L89" s="42" t="s">
        <v>33</v>
      </c>
      <c r="M89" s="41" t="s">
        <v>34</v>
      </c>
      <c r="N89" s="49">
        <v>2</v>
      </c>
      <c r="O89" s="49">
        <v>2</v>
      </c>
      <c r="P89" s="41" t="s">
        <v>1078</v>
      </c>
      <c r="Q89" s="41">
        <v>2.5</v>
      </c>
      <c r="R89" s="51" t="s">
        <v>36</v>
      </c>
      <c r="S89" s="51" t="s">
        <v>1079</v>
      </c>
      <c r="T89" s="51" t="s">
        <v>36</v>
      </c>
      <c r="U89" s="51" t="s">
        <v>1079</v>
      </c>
      <c r="V89" s="51" t="s">
        <v>36</v>
      </c>
      <c r="W89" s="51" t="s">
        <v>1079</v>
      </c>
      <c r="X89" s="53" t="s">
        <v>36</v>
      </c>
      <c r="Y89" s="53" t="s">
        <v>1079</v>
      </c>
      <c r="Z89" s="82" t="s">
        <v>36</v>
      </c>
      <c r="AA89" s="83" t="s">
        <v>1084</v>
      </c>
      <c r="AB89" s="44" t="s">
        <v>1084</v>
      </c>
      <c r="AC89" s="45" t="s">
        <v>1084</v>
      </c>
      <c r="AD89" s="44" t="s">
        <v>1084</v>
      </c>
      <c r="AE89" s="45" t="s">
        <v>1084</v>
      </c>
      <c r="AF89" s="44" t="s">
        <v>1084</v>
      </c>
      <c r="AG89" s="45">
        <v>0</v>
      </c>
      <c r="AH89" s="44">
        <v>23.986250000000002</v>
      </c>
      <c r="AI89" s="45">
        <v>1</v>
      </c>
      <c r="AJ89" s="44">
        <v>18.593750000000004</v>
      </c>
      <c r="AK89" s="46">
        <v>1</v>
      </c>
      <c r="AL89" s="78">
        <v>23.513833333333334</v>
      </c>
      <c r="AM89" s="123">
        <v>1</v>
      </c>
      <c r="AN89" s="78">
        <v>20.604500000000002</v>
      </c>
      <c r="AO89" s="118">
        <v>1</v>
      </c>
      <c r="AP89" s="143" t="s">
        <v>1079</v>
      </c>
      <c r="AQ89" s="44">
        <f>AN89-AL89</f>
        <v>-2.9093333333333327</v>
      </c>
      <c r="AR89" s="43" t="str">
        <f>IF(AN89&gt;AL89,"Higher","Lower")</f>
        <v>Lower</v>
      </c>
      <c r="AS89" s="43">
        <v>19.100000000000001</v>
      </c>
      <c r="AT89" s="151">
        <v>0.92300000000000004</v>
      </c>
      <c r="AU89" s="43" t="s">
        <v>36</v>
      </c>
      <c r="AV89" s="44">
        <f>SUM(AS89-AN89)</f>
        <v>-1.5045000000000002</v>
      </c>
      <c r="AW89" s="43" t="str">
        <f>IF(AS89&gt;AN89,"Higher","Lower")</f>
        <v>Lower</v>
      </c>
    </row>
    <row r="90" spans="1:49">
      <c r="A90" s="17" t="s">
        <v>148</v>
      </c>
      <c r="B90" s="17" t="s">
        <v>1333</v>
      </c>
      <c r="C90" s="55" t="s">
        <v>1334</v>
      </c>
      <c r="D90" s="55" t="s">
        <v>1335</v>
      </c>
      <c r="E90" s="55" t="s">
        <v>31</v>
      </c>
      <c r="F90" s="55" t="s">
        <v>1076</v>
      </c>
      <c r="G90" s="55" t="s">
        <v>1079</v>
      </c>
      <c r="H90" s="56">
        <v>363544</v>
      </c>
      <c r="I90" s="56">
        <v>397933</v>
      </c>
      <c r="J90" s="57">
        <v>53.476852000000001</v>
      </c>
      <c r="K90" s="57">
        <v>-2.5507498000000002</v>
      </c>
      <c r="L90" s="56" t="s">
        <v>33</v>
      </c>
      <c r="M90" s="4" t="s">
        <v>1078</v>
      </c>
      <c r="N90" s="4">
        <v>15</v>
      </c>
      <c r="O90" s="4">
        <v>2</v>
      </c>
      <c r="P90" s="4" t="s">
        <v>1078</v>
      </c>
      <c r="Q90" s="4">
        <v>2</v>
      </c>
      <c r="R90" s="19" t="s">
        <v>36</v>
      </c>
      <c r="S90" s="19" t="s">
        <v>1079</v>
      </c>
      <c r="T90" s="19" t="s">
        <v>36</v>
      </c>
      <c r="U90" s="19" t="s">
        <v>1079</v>
      </c>
      <c r="V90" s="19" t="s">
        <v>36</v>
      </c>
      <c r="W90" s="19" t="s">
        <v>1079</v>
      </c>
      <c r="X90" s="20" t="s">
        <v>36</v>
      </c>
      <c r="Y90" s="20" t="s">
        <v>1079</v>
      </c>
      <c r="Z90" s="21" t="s">
        <v>36</v>
      </c>
      <c r="AA90" s="35" t="s">
        <v>1084</v>
      </c>
      <c r="AB90" s="2" t="s">
        <v>1084</v>
      </c>
      <c r="AC90" s="33" t="s">
        <v>1084</v>
      </c>
      <c r="AD90" s="2" t="s">
        <v>1084</v>
      </c>
      <c r="AE90" s="33" t="s">
        <v>1084</v>
      </c>
      <c r="AF90" s="62">
        <v>24.195666666666664</v>
      </c>
      <c r="AG90" s="63">
        <v>0.75</v>
      </c>
      <c r="AH90" s="62">
        <v>26.287999999999997</v>
      </c>
      <c r="AI90" s="63">
        <v>1</v>
      </c>
      <c r="AJ90" s="62">
        <v>18.664583333333333</v>
      </c>
      <c r="AK90" s="64">
        <v>1</v>
      </c>
      <c r="AL90" s="80">
        <v>20.568333333333335</v>
      </c>
      <c r="AM90" s="122">
        <v>1</v>
      </c>
      <c r="AN90" s="80">
        <v>19.198</v>
      </c>
      <c r="AO90" s="120">
        <v>1</v>
      </c>
      <c r="AP90" s="132" t="s">
        <v>1079</v>
      </c>
      <c r="AQ90" s="2">
        <f>AN90-AL90</f>
        <v>-1.3703333333333347</v>
      </c>
      <c r="AR90" s="1" t="str">
        <f>IF(AN90&gt;AL90,"Higher","Lower")</f>
        <v>Lower</v>
      </c>
      <c r="AS90" s="1">
        <v>19.2</v>
      </c>
      <c r="AT90" s="145">
        <v>1</v>
      </c>
      <c r="AU90" s="1" t="s">
        <v>36</v>
      </c>
      <c r="AV90" s="2">
        <f>SUM(AS90-AN90)</f>
        <v>1.9999999999988916E-3</v>
      </c>
      <c r="AW90" s="1" t="str">
        <f>IF(AS90&gt;AN90,"Higher","Lower")</f>
        <v>Higher</v>
      </c>
    </row>
    <row r="91" spans="1:49">
      <c r="A91" s="55" t="s">
        <v>37</v>
      </c>
      <c r="B91" s="55" t="s">
        <v>1336</v>
      </c>
      <c r="C91" s="68" t="s">
        <v>1337</v>
      </c>
      <c r="D91" s="55" t="s">
        <v>1338</v>
      </c>
      <c r="E91" s="55" t="s">
        <v>31</v>
      </c>
      <c r="F91" s="55" t="s">
        <v>1076</v>
      </c>
      <c r="G91" s="55" t="s">
        <v>1079</v>
      </c>
      <c r="H91" s="56">
        <v>394788</v>
      </c>
      <c r="I91" s="56">
        <v>394933</v>
      </c>
      <c r="J91" s="57">
        <v>53.451129999999999</v>
      </c>
      <c r="K91" s="57">
        <v>-2.0799482999999999</v>
      </c>
      <c r="L91" s="56" t="s">
        <v>33</v>
      </c>
      <c r="M91" s="4" t="s">
        <v>1078</v>
      </c>
      <c r="N91" s="7">
        <v>2</v>
      </c>
      <c r="O91" s="7">
        <v>2</v>
      </c>
      <c r="P91" s="4" t="s">
        <v>1078</v>
      </c>
      <c r="Q91" s="4">
        <v>3</v>
      </c>
      <c r="R91" s="13" t="s">
        <v>36</v>
      </c>
      <c r="S91" s="13" t="s">
        <v>1079</v>
      </c>
      <c r="T91" s="13">
        <v>30.1</v>
      </c>
      <c r="U91" s="13" t="s">
        <v>1079</v>
      </c>
      <c r="V91" s="13">
        <v>30.4</v>
      </c>
      <c r="W91" s="13" t="s">
        <v>1079</v>
      </c>
      <c r="X91" s="27">
        <v>26.6</v>
      </c>
      <c r="Y91" s="7" t="s">
        <v>1079</v>
      </c>
      <c r="Z91" s="7">
        <v>27.2</v>
      </c>
      <c r="AA91" s="36">
        <v>1</v>
      </c>
      <c r="AB91" s="2">
        <v>29.233750000000001</v>
      </c>
      <c r="AC91" s="33">
        <v>1</v>
      </c>
      <c r="AD91" s="2">
        <v>28.622</v>
      </c>
      <c r="AE91" s="33">
        <v>1</v>
      </c>
      <c r="AF91" s="62">
        <v>23.743749999999995</v>
      </c>
      <c r="AG91" s="63">
        <v>1</v>
      </c>
      <c r="AH91" s="62">
        <v>25.684909090909095</v>
      </c>
      <c r="AI91" s="63">
        <v>0.91666666666666663</v>
      </c>
      <c r="AJ91" s="62">
        <v>18.338749999999997</v>
      </c>
      <c r="AK91" s="64">
        <v>1</v>
      </c>
      <c r="AL91" s="80">
        <v>21.163166666666669</v>
      </c>
      <c r="AM91" s="122">
        <v>1</v>
      </c>
      <c r="AN91" s="80">
        <v>20.655250000000002</v>
      </c>
      <c r="AO91" s="120">
        <v>1</v>
      </c>
      <c r="AP91" s="126" t="s">
        <v>1079</v>
      </c>
      <c r="AQ91" s="2">
        <f>AN91-AL91</f>
        <v>-0.50791666666666657</v>
      </c>
      <c r="AR91" s="1" t="str">
        <f>IF(AN91&gt;AL91,"Higher","Lower")</f>
        <v>Lower</v>
      </c>
      <c r="AS91" s="1">
        <v>19.2</v>
      </c>
      <c r="AT91" s="145">
        <v>1</v>
      </c>
      <c r="AU91" s="1" t="s">
        <v>36</v>
      </c>
      <c r="AV91" s="2">
        <f>SUM(AS91-AN91)</f>
        <v>-1.455250000000003</v>
      </c>
      <c r="AW91" s="1" t="str">
        <f>IF(AS91&gt;AN91,"Higher","Lower")</f>
        <v>Lower</v>
      </c>
    </row>
    <row r="92" spans="1:49">
      <c r="A92" s="69" t="s">
        <v>148</v>
      </c>
      <c r="B92" s="55" t="s">
        <v>1339</v>
      </c>
      <c r="C92" s="69" t="s">
        <v>1340</v>
      </c>
      <c r="D92" s="69">
        <v>244</v>
      </c>
      <c r="E92" s="69" t="s">
        <v>1170</v>
      </c>
      <c r="F92" s="55" t="s">
        <v>1076</v>
      </c>
      <c r="G92" s="55" t="s">
        <v>1079</v>
      </c>
      <c r="H92" s="69">
        <v>357610</v>
      </c>
      <c r="I92" s="69">
        <v>406859</v>
      </c>
      <c r="J92" s="1">
        <v>53.556632</v>
      </c>
      <c r="K92" s="1">
        <v>-2.6413625000000001</v>
      </c>
      <c r="L92" s="70" t="s">
        <v>33</v>
      </c>
      <c r="M92" s="95" t="s">
        <v>41</v>
      </c>
      <c r="N92" s="95">
        <v>14</v>
      </c>
      <c r="O92" s="95">
        <v>1</v>
      </c>
      <c r="P92" s="95" t="s">
        <v>41</v>
      </c>
      <c r="Q92" s="95">
        <v>2</v>
      </c>
      <c r="R92" s="1" t="s">
        <v>1079</v>
      </c>
      <c r="S92" s="1" t="s">
        <v>1079</v>
      </c>
      <c r="T92" s="1" t="s">
        <v>1079</v>
      </c>
      <c r="U92" s="1" t="s">
        <v>1079</v>
      </c>
      <c r="V92" s="1" t="s">
        <v>1079</v>
      </c>
      <c r="W92" s="1" t="s">
        <v>1079</v>
      </c>
      <c r="X92" s="1" t="s">
        <v>1079</v>
      </c>
      <c r="Y92" s="1" t="s">
        <v>1079</v>
      </c>
      <c r="Z92" s="1" t="s">
        <v>1079</v>
      </c>
      <c r="AA92" s="1" t="s">
        <v>1079</v>
      </c>
      <c r="AB92" s="1" t="s">
        <v>1084</v>
      </c>
      <c r="AC92" s="1" t="s">
        <v>1084</v>
      </c>
      <c r="AD92" s="1" t="s">
        <v>1084</v>
      </c>
      <c r="AE92" s="1" t="s">
        <v>1084</v>
      </c>
      <c r="AF92" s="57" t="s">
        <v>1084</v>
      </c>
      <c r="AG92" s="57" t="s">
        <v>1084</v>
      </c>
      <c r="AH92" s="57" t="s">
        <v>1084</v>
      </c>
      <c r="AI92" s="57" t="s">
        <v>1084</v>
      </c>
      <c r="AJ92" s="57" t="s">
        <v>1084</v>
      </c>
      <c r="AK92" s="57" t="s">
        <v>1084</v>
      </c>
      <c r="AL92" s="57" t="s">
        <v>1084</v>
      </c>
      <c r="AM92" s="122">
        <v>0</v>
      </c>
      <c r="AN92" s="80">
        <v>18.530474148558199</v>
      </c>
      <c r="AO92" s="120">
        <v>0.34615384615384615</v>
      </c>
      <c r="AP92" s="131" t="s">
        <v>1079</v>
      </c>
      <c r="AQ92" s="2" t="s">
        <v>1079</v>
      </c>
      <c r="AR92" s="1" t="s">
        <v>1079</v>
      </c>
      <c r="AS92" s="1">
        <v>19.3</v>
      </c>
      <c r="AT92" s="145">
        <v>0.75</v>
      </c>
      <c r="AU92" s="1" t="s">
        <v>36</v>
      </c>
      <c r="AV92" s="2">
        <f>SUM(AS92-AN92)</f>
        <v>0.76952585144180219</v>
      </c>
      <c r="AW92" s="1" t="str">
        <f>IF(AS92&gt;AN92,"Higher","Lower")</f>
        <v>Higher</v>
      </c>
    </row>
    <row r="93" spans="1:49">
      <c r="A93" s="55" t="s">
        <v>37</v>
      </c>
      <c r="B93" s="55" t="s">
        <v>1341</v>
      </c>
      <c r="C93" s="68" t="s">
        <v>1342</v>
      </c>
      <c r="D93" s="55" t="s">
        <v>1343</v>
      </c>
      <c r="E93" s="55" t="s">
        <v>31</v>
      </c>
      <c r="F93" s="55" t="s">
        <v>1076</v>
      </c>
      <c r="G93" s="55" t="s">
        <v>1079</v>
      </c>
      <c r="H93" s="56">
        <v>395747</v>
      </c>
      <c r="I93" s="56">
        <v>399112</v>
      </c>
      <c r="J93" s="57">
        <v>53.488702000000004</v>
      </c>
      <c r="K93" s="57">
        <v>-2.0655659000000002</v>
      </c>
      <c r="L93" s="56" t="s">
        <v>33</v>
      </c>
      <c r="M93" s="4" t="s">
        <v>1078</v>
      </c>
      <c r="N93" s="7">
        <v>9</v>
      </c>
      <c r="O93" s="7">
        <v>1</v>
      </c>
      <c r="P93" s="4" t="s">
        <v>1078</v>
      </c>
      <c r="Q93" s="4">
        <v>3</v>
      </c>
      <c r="R93" s="13" t="s">
        <v>36</v>
      </c>
      <c r="S93" s="13" t="s">
        <v>1079</v>
      </c>
      <c r="T93" s="13" t="s">
        <v>36</v>
      </c>
      <c r="U93" s="13" t="s">
        <v>1079</v>
      </c>
      <c r="V93" s="13" t="s">
        <v>36</v>
      </c>
      <c r="W93" s="13" t="s">
        <v>1079</v>
      </c>
      <c r="X93" s="7" t="s">
        <v>36</v>
      </c>
      <c r="Y93" s="7" t="s">
        <v>1079</v>
      </c>
      <c r="Z93" s="27" t="s">
        <v>36</v>
      </c>
      <c r="AA93" s="36" t="s">
        <v>1084</v>
      </c>
      <c r="AB93" s="2" t="s">
        <v>1084</v>
      </c>
      <c r="AC93" s="33" t="s">
        <v>1079</v>
      </c>
      <c r="AD93" s="2" t="s">
        <v>1084</v>
      </c>
      <c r="AE93" s="33" t="s">
        <v>1084</v>
      </c>
      <c r="AF93" s="62">
        <v>23.96125</v>
      </c>
      <c r="AG93" s="63">
        <v>1</v>
      </c>
      <c r="AH93" s="62">
        <v>27.840818181818186</v>
      </c>
      <c r="AI93" s="63">
        <v>0.91666666666666663</v>
      </c>
      <c r="AJ93" s="62">
        <v>20.152083333333334</v>
      </c>
      <c r="AK93" s="64">
        <v>1</v>
      </c>
      <c r="AL93" s="80">
        <v>21.50716666666667</v>
      </c>
      <c r="AM93" s="122">
        <v>1</v>
      </c>
      <c r="AN93" s="80">
        <v>20.17609090909091</v>
      </c>
      <c r="AO93" s="120">
        <v>0.92307692307692302</v>
      </c>
      <c r="AP93" s="126" t="s">
        <v>1079</v>
      </c>
      <c r="AQ93" s="2">
        <f>AN93-AL93</f>
        <v>-1.3310757575757606</v>
      </c>
      <c r="AR93" s="1" t="str">
        <f>IF(AN93&gt;AL93,"Higher","Lower")</f>
        <v>Lower</v>
      </c>
      <c r="AS93" s="1">
        <v>19.3</v>
      </c>
      <c r="AT93" s="145">
        <v>1</v>
      </c>
      <c r="AU93" s="1" t="s">
        <v>36</v>
      </c>
      <c r="AV93" s="2">
        <f>SUM(AS93-AN93)</f>
        <v>-0.87609090909090881</v>
      </c>
      <c r="AW93" s="1" t="str">
        <f>IF(AS93&gt;AN93,"Higher","Lower")</f>
        <v>Lower</v>
      </c>
    </row>
    <row r="94" spans="1:49">
      <c r="A94" s="17" t="s">
        <v>148</v>
      </c>
      <c r="B94" s="17" t="s">
        <v>1344</v>
      </c>
      <c r="C94" s="55" t="s">
        <v>1345</v>
      </c>
      <c r="D94" s="55" t="s">
        <v>1346</v>
      </c>
      <c r="E94" s="55" t="s">
        <v>31</v>
      </c>
      <c r="F94" s="55" t="s">
        <v>1076</v>
      </c>
      <c r="G94" s="55" t="s">
        <v>1079</v>
      </c>
      <c r="H94" s="56">
        <v>362236</v>
      </c>
      <c r="I94" s="56">
        <v>396675</v>
      </c>
      <c r="J94" s="57">
        <v>53.465452999999997</v>
      </c>
      <c r="K94" s="57">
        <v>-2.5703046999999999</v>
      </c>
      <c r="L94" s="56" t="s">
        <v>33</v>
      </c>
      <c r="M94" s="4" t="s">
        <v>1078</v>
      </c>
      <c r="N94" s="4">
        <v>11</v>
      </c>
      <c r="O94" s="4">
        <v>1</v>
      </c>
      <c r="P94" s="4" t="s">
        <v>1078</v>
      </c>
      <c r="Q94" s="4">
        <v>2</v>
      </c>
      <c r="R94" s="19" t="s">
        <v>36</v>
      </c>
      <c r="S94" s="19" t="s">
        <v>1079</v>
      </c>
      <c r="T94" s="19" t="s">
        <v>36</v>
      </c>
      <c r="U94" s="19" t="s">
        <v>1079</v>
      </c>
      <c r="V94" s="19" t="s">
        <v>36</v>
      </c>
      <c r="W94" s="19" t="s">
        <v>1079</v>
      </c>
      <c r="X94" s="20" t="s">
        <v>36</v>
      </c>
      <c r="Y94" s="20" t="s">
        <v>1079</v>
      </c>
      <c r="Z94" s="21" t="s">
        <v>36</v>
      </c>
      <c r="AA94" s="35" t="s">
        <v>1084</v>
      </c>
      <c r="AB94" s="2" t="s">
        <v>1084</v>
      </c>
      <c r="AC94" s="33" t="s">
        <v>1084</v>
      </c>
      <c r="AD94" s="2" t="s">
        <v>1084</v>
      </c>
      <c r="AE94" s="33" t="s">
        <v>1084</v>
      </c>
      <c r="AF94" s="62">
        <v>28.71</v>
      </c>
      <c r="AG94" s="63">
        <v>0.75</v>
      </c>
      <c r="AH94" s="62">
        <v>28.512250000000002</v>
      </c>
      <c r="AI94" s="63">
        <v>1</v>
      </c>
      <c r="AJ94" s="62">
        <v>21.405833333333334</v>
      </c>
      <c r="AK94" s="64">
        <v>1</v>
      </c>
      <c r="AL94" s="80">
        <v>22.689666666666668</v>
      </c>
      <c r="AM94" s="122">
        <v>1</v>
      </c>
      <c r="AN94" s="80">
        <v>21.401999999999997</v>
      </c>
      <c r="AO94" s="120">
        <v>1</v>
      </c>
      <c r="AP94" s="132" t="s">
        <v>1079</v>
      </c>
      <c r="AQ94" s="2">
        <f>AN94-AL94</f>
        <v>-1.2876666666666701</v>
      </c>
      <c r="AR94" s="1" t="str">
        <f>IF(AN94&gt;AL94,"Higher","Lower")</f>
        <v>Lower</v>
      </c>
      <c r="AS94" s="1">
        <v>19.3</v>
      </c>
      <c r="AT94" s="145">
        <v>1</v>
      </c>
      <c r="AU94" s="1" t="s">
        <v>36</v>
      </c>
      <c r="AV94" s="2">
        <f>SUM(AS94-AN94)</f>
        <v>-2.1019999999999968</v>
      </c>
      <c r="AW94" s="1" t="str">
        <f>IF(AS94&gt;AN94,"Higher","Lower")</f>
        <v>Lower</v>
      </c>
    </row>
    <row r="95" spans="1:49">
      <c r="A95" s="40" t="s">
        <v>27</v>
      </c>
      <c r="B95" s="40" t="s">
        <v>1347</v>
      </c>
      <c r="C95" s="41" t="s">
        <v>1348</v>
      </c>
      <c r="D95" s="41" t="s">
        <v>1349</v>
      </c>
      <c r="E95" s="41" t="s">
        <v>1083</v>
      </c>
      <c r="F95" s="41" t="s">
        <v>1076</v>
      </c>
      <c r="G95" s="41" t="s">
        <v>1079</v>
      </c>
      <c r="H95" s="42">
        <v>388442.17700000003</v>
      </c>
      <c r="I95" s="42">
        <v>390077.48700000002</v>
      </c>
      <c r="J95" s="43">
        <v>53.407380000000003</v>
      </c>
      <c r="K95" s="43">
        <v>-2.1753247999999998</v>
      </c>
      <c r="L95" s="42" t="s">
        <v>33</v>
      </c>
      <c r="M95" s="41" t="s">
        <v>34</v>
      </c>
      <c r="N95" s="41">
        <v>82</v>
      </c>
      <c r="O95" s="41">
        <v>2</v>
      </c>
      <c r="P95" s="41" t="s">
        <v>1078</v>
      </c>
      <c r="Q95" s="41">
        <v>2</v>
      </c>
      <c r="R95" s="51">
        <v>29.8</v>
      </c>
      <c r="S95" s="51" t="s">
        <v>1079</v>
      </c>
      <c r="T95" s="51">
        <v>30.8</v>
      </c>
      <c r="U95" s="51" t="s">
        <v>1079</v>
      </c>
      <c r="V95" s="51">
        <v>27.7</v>
      </c>
      <c r="W95" s="51" t="s">
        <v>1079</v>
      </c>
      <c r="X95" s="82">
        <v>27.2</v>
      </c>
      <c r="Y95" s="53" t="s">
        <v>1079</v>
      </c>
      <c r="Z95" s="82">
        <v>27.250999999999994</v>
      </c>
      <c r="AA95" s="83">
        <v>1</v>
      </c>
      <c r="AB95" s="44">
        <v>30.212000000000003</v>
      </c>
      <c r="AC95" s="45">
        <v>1</v>
      </c>
      <c r="AD95" s="44">
        <v>27.690666666666669</v>
      </c>
      <c r="AE95" s="45">
        <v>1</v>
      </c>
      <c r="AF95" s="44">
        <v>28.202499999999997</v>
      </c>
      <c r="AG95" s="45">
        <v>1</v>
      </c>
      <c r="AH95" s="44">
        <v>26.598000000000006</v>
      </c>
      <c r="AI95" s="45">
        <v>1</v>
      </c>
      <c r="AJ95" s="44">
        <v>18.390909090909087</v>
      </c>
      <c r="AK95" s="46">
        <v>0.91666666666666663</v>
      </c>
      <c r="AL95" s="78">
        <v>20.217166666666667</v>
      </c>
      <c r="AM95" s="123">
        <v>1</v>
      </c>
      <c r="AN95" s="78">
        <v>18.994999999999997</v>
      </c>
      <c r="AO95" s="118">
        <v>1</v>
      </c>
      <c r="AP95" s="143" t="s">
        <v>1079</v>
      </c>
      <c r="AQ95" s="44">
        <f>AN95-AL95</f>
        <v>-1.22216666666667</v>
      </c>
      <c r="AR95" s="43" t="str">
        <f>IF(AN95&gt;AL95,"Higher","Lower")</f>
        <v>Lower</v>
      </c>
      <c r="AS95" s="43">
        <v>19.399999999999999</v>
      </c>
      <c r="AT95" s="151">
        <v>0.75</v>
      </c>
      <c r="AU95" s="43" t="s">
        <v>36</v>
      </c>
      <c r="AV95" s="44">
        <f>SUM(AS95-AN95)</f>
        <v>0.40500000000000114</v>
      </c>
      <c r="AW95" s="43" t="str">
        <f>IF(AS95&gt;AN95,"Higher","Lower")</f>
        <v>Higher</v>
      </c>
    </row>
    <row r="96" spans="1:49">
      <c r="A96" s="40" t="s">
        <v>70</v>
      </c>
      <c r="B96" s="40" t="s">
        <v>1350</v>
      </c>
      <c r="C96" s="41" t="s">
        <v>1351</v>
      </c>
      <c r="D96" s="41" t="s">
        <v>1352</v>
      </c>
      <c r="E96" s="41" t="s">
        <v>1083</v>
      </c>
      <c r="F96" s="41" t="s">
        <v>1076</v>
      </c>
      <c r="G96" s="41" t="s">
        <v>1079</v>
      </c>
      <c r="H96" s="42">
        <v>372059</v>
      </c>
      <c r="I96" s="42">
        <v>409877</v>
      </c>
      <c r="J96" s="43">
        <v>53.584729000000003</v>
      </c>
      <c r="K96" s="43">
        <v>-2.4235293000000002</v>
      </c>
      <c r="L96" s="42" t="s">
        <v>33</v>
      </c>
      <c r="M96" s="41" t="s">
        <v>34</v>
      </c>
      <c r="N96" s="41">
        <v>7</v>
      </c>
      <c r="O96" s="41">
        <v>1.5</v>
      </c>
      <c r="P96" s="41" t="s">
        <v>1078</v>
      </c>
      <c r="Q96" s="41">
        <v>2.4</v>
      </c>
      <c r="R96" s="51">
        <v>35.200000000000003</v>
      </c>
      <c r="S96" s="51" t="s">
        <v>1079</v>
      </c>
      <c r="T96" s="51">
        <v>32.4</v>
      </c>
      <c r="U96" s="51" t="s">
        <v>1079</v>
      </c>
      <c r="V96" s="51">
        <v>29</v>
      </c>
      <c r="W96" s="51" t="s">
        <v>1079</v>
      </c>
      <c r="X96" s="82">
        <v>29.6</v>
      </c>
      <c r="Y96" s="53" t="s">
        <v>1079</v>
      </c>
      <c r="Z96" s="82">
        <v>26.226666666666667</v>
      </c>
      <c r="AA96" s="83">
        <v>0.75</v>
      </c>
      <c r="AB96" s="44">
        <v>32.618444444444449</v>
      </c>
      <c r="AC96" s="45">
        <v>0.83333333333333337</v>
      </c>
      <c r="AD96" s="44">
        <v>30.022666666666666</v>
      </c>
      <c r="AE96" s="45">
        <v>1</v>
      </c>
      <c r="AF96" s="44">
        <v>27.905249999999995</v>
      </c>
      <c r="AG96" s="45">
        <v>1</v>
      </c>
      <c r="AH96" s="44">
        <v>26.834727272727271</v>
      </c>
      <c r="AI96" s="47">
        <v>0.91666666666666663</v>
      </c>
      <c r="AJ96" s="44">
        <v>21.504999999999999</v>
      </c>
      <c r="AK96" s="46">
        <v>1</v>
      </c>
      <c r="AL96" s="78">
        <v>21.765818181818183</v>
      </c>
      <c r="AM96" s="123">
        <v>0.90384615384615385</v>
      </c>
      <c r="AN96" s="78">
        <v>22.968</v>
      </c>
      <c r="AO96" s="118">
        <v>0.90384615384615385</v>
      </c>
      <c r="AP96" s="125" t="s">
        <v>1084</v>
      </c>
      <c r="AQ96" s="44">
        <f>AN96-AL96</f>
        <v>1.2021818181818169</v>
      </c>
      <c r="AR96" s="43" t="str">
        <f>IF(AN96&gt;AL96,"Higher","Lower")</f>
        <v>Higher</v>
      </c>
      <c r="AS96" s="43">
        <v>19.399999999999999</v>
      </c>
      <c r="AT96" s="151">
        <v>1</v>
      </c>
      <c r="AU96" s="43" t="s">
        <v>36</v>
      </c>
      <c r="AV96" s="44">
        <f>SUM(AS96-AN96)</f>
        <v>-3.5680000000000014</v>
      </c>
      <c r="AW96" s="43" t="str">
        <f>IF(AS96&gt;AN96,"Higher","Lower")</f>
        <v>Lower</v>
      </c>
    </row>
    <row r="97" spans="1:49">
      <c r="A97" s="55" t="s">
        <v>37</v>
      </c>
      <c r="B97" s="55" t="s">
        <v>1353</v>
      </c>
      <c r="C97" s="68" t="s">
        <v>1354</v>
      </c>
      <c r="D97" s="55" t="s">
        <v>1355</v>
      </c>
      <c r="E97" s="55" t="s">
        <v>31</v>
      </c>
      <c r="F97" s="55" t="s">
        <v>1076</v>
      </c>
      <c r="G97" s="55" t="s">
        <v>1079</v>
      </c>
      <c r="H97" s="56">
        <v>397060</v>
      </c>
      <c r="I97" s="56">
        <v>402581</v>
      </c>
      <c r="J97" s="57">
        <v>53.519891999999999</v>
      </c>
      <c r="K97" s="57">
        <v>-2.0458113999999998</v>
      </c>
      <c r="L97" s="56" t="s">
        <v>33</v>
      </c>
      <c r="M97" s="4" t="s">
        <v>1078</v>
      </c>
      <c r="N97" s="7">
        <v>16</v>
      </c>
      <c r="O97" s="7">
        <v>2</v>
      </c>
      <c r="P97" s="4" t="s">
        <v>1078</v>
      </c>
      <c r="Q97" s="4">
        <v>3</v>
      </c>
      <c r="R97" s="13">
        <v>34.200000000000003</v>
      </c>
      <c r="S97" s="13" t="s">
        <v>1079</v>
      </c>
      <c r="T97" s="13">
        <v>34.6</v>
      </c>
      <c r="U97" s="13" t="s">
        <v>1079</v>
      </c>
      <c r="V97" s="13">
        <v>31.1</v>
      </c>
      <c r="W97" s="13" t="s">
        <v>1079</v>
      </c>
      <c r="X97" s="27">
        <v>33.799999999999997</v>
      </c>
      <c r="Y97" s="7" t="s">
        <v>1079</v>
      </c>
      <c r="Z97" s="7">
        <v>27.2</v>
      </c>
      <c r="AA97" s="36">
        <v>0.5</v>
      </c>
      <c r="AB97" s="2">
        <v>28.482999999999997</v>
      </c>
      <c r="AC97" s="33">
        <v>1</v>
      </c>
      <c r="AD97" s="2">
        <v>27.081999999999994</v>
      </c>
      <c r="AE97" s="33">
        <v>1</v>
      </c>
      <c r="AF97" s="62">
        <v>24.288818181818186</v>
      </c>
      <c r="AG97" s="63">
        <v>0.91666666666666663</v>
      </c>
      <c r="AH97" s="62">
        <v>23.045400000000001</v>
      </c>
      <c r="AI97" s="63">
        <v>0.83333333333333337</v>
      </c>
      <c r="AJ97" s="62">
        <v>18.692916666666665</v>
      </c>
      <c r="AK97" s="64">
        <v>1</v>
      </c>
      <c r="AL97" s="80">
        <v>17.903636363636366</v>
      </c>
      <c r="AM97" s="122">
        <v>0.92307692307692302</v>
      </c>
      <c r="AN97" s="80">
        <v>19.495249999999999</v>
      </c>
      <c r="AO97" s="120">
        <v>1</v>
      </c>
      <c r="AP97" s="126" t="s">
        <v>1079</v>
      </c>
      <c r="AQ97" s="2">
        <f>AN97-AL97</f>
        <v>1.5916136363636326</v>
      </c>
      <c r="AR97" s="1" t="str">
        <f>IF(AN97&gt;AL97,"Higher","Lower")</f>
        <v>Higher</v>
      </c>
      <c r="AS97" s="1">
        <v>19.5</v>
      </c>
      <c r="AT97" s="145">
        <v>1</v>
      </c>
      <c r="AU97" s="1" t="s">
        <v>36</v>
      </c>
      <c r="AV97" s="2">
        <f>SUM(AS97-AN97)</f>
        <v>4.7500000000013642E-3</v>
      </c>
      <c r="AW97" s="1" t="str">
        <f>IF(AS97&gt;AN97,"Higher","Lower")</f>
        <v>Higher</v>
      </c>
    </row>
    <row r="98" spans="1:49">
      <c r="A98" s="40" t="s">
        <v>27</v>
      </c>
      <c r="B98" s="40" t="s">
        <v>1356</v>
      </c>
      <c r="C98" s="41" t="s">
        <v>1357</v>
      </c>
      <c r="D98" s="41" t="s">
        <v>1358</v>
      </c>
      <c r="E98" s="41" t="s">
        <v>1083</v>
      </c>
      <c r="F98" s="41" t="s">
        <v>1076</v>
      </c>
      <c r="G98" s="41" t="s">
        <v>1079</v>
      </c>
      <c r="H98" s="42">
        <v>388550.609</v>
      </c>
      <c r="I98" s="42">
        <v>391846.38900000002</v>
      </c>
      <c r="J98" s="43">
        <v>53.423282999999998</v>
      </c>
      <c r="K98" s="43">
        <v>-2.1737500999999999</v>
      </c>
      <c r="L98" s="42" t="s">
        <v>33</v>
      </c>
      <c r="M98" s="41" t="s">
        <v>34</v>
      </c>
      <c r="N98" s="41">
        <v>8</v>
      </c>
      <c r="O98" s="41">
        <v>2</v>
      </c>
      <c r="P98" s="41" t="s">
        <v>1078</v>
      </c>
      <c r="Q98" s="41">
        <v>2.5</v>
      </c>
      <c r="R98" s="51">
        <v>30</v>
      </c>
      <c r="S98" s="51" t="s">
        <v>1079</v>
      </c>
      <c r="T98" s="51">
        <v>28.9</v>
      </c>
      <c r="U98" s="51" t="s">
        <v>1079</v>
      </c>
      <c r="V98" s="51">
        <v>27.6</v>
      </c>
      <c r="W98" s="51" t="s">
        <v>1079</v>
      </c>
      <c r="X98" s="82">
        <v>27.5</v>
      </c>
      <c r="Y98" s="53" t="s">
        <v>1079</v>
      </c>
      <c r="Z98" s="82">
        <v>26.837999999999997</v>
      </c>
      <c r="AA98" s="83">
        <v>1</v>
      </c>
      <c r="AB98" s="44">
        <v>29.40058333333333</v>
      </c>
      <c r="AC98" s="45">
        <v>1</v>
      </c>
      <c r="AD98" s="44">
        <v>29.648000000000003</v>
      </c>
      <c r="AE98" s="45">
        <v>0.91666666666666663</v>
      </c>
      <c r="AF98" s="44">
        <v>26.013000000000002</v>
      </c>
      <c r="AG98" s="45">
        <v>1</v>
      </c>
      <c r="AH98" s="44">
        <v>25.675750000000001</v>
      </c>
      <c r="AI98" s="45">
        <v>1</v>
      </c>
      <c r="AJ98" s="44">
        <v>18.962083333333336</v>
      </c>
      <c r="AK98" s="46">
        <v>1</v>
      </c>
      <c r="AL98" s="78">
        <v>19.493333333333332</v>
      </c>
      <c r="AM98" s="123">
        <v>1</v>
      </c>
      <c r="AN98" s="78">
        <v>19.399999999999999</v>
      </c>
      <c r="AO98" s="118">
        <v>1</v>
      </c>
      <c r="AP98" s="143" t="s">
        <v>1079</v>
      </c>
      <c r="AQ98" s="44">
        <f>AN98-AL98</f>
        <v>-9.3333333333333712E-2</v>
      </c>
      <c r="AR98" s="43" t="str">
        <f>IF(AN98&gt;AL98,"Higher","Lower")</f>
        <v>Lower</v>
      </c>
      <c r="AS98" s="43">
        <v>19.600000000000001</v>
      </c>
      <c r="AT98" s="151">
        <v>0.75</v>
      </c>
      <c r="AU98" s="43" t="s">
        <v>36</v>
      </c>
      <c r="AV98" s="44">
        <f>SUM(AS98-AN98)</f>
        <v>0.20000000000000284</v>
      </c>
      <c r="AW98" s="43" t="str">
        <f>IF(AS98&gt;AN98,"Higher","Lower")</f>
        <v>Higher</v>
      </c>
    </row>
    <row r="99" spans="1:49">
      <c r="A99" s="55" t="s">
        <v>37</v>
      </c>
      <c r="B99" s="55" t="s">
        <v>1359</v>
      </c>
      <c r="C99" s="68" t="s">
        <v>1360</v>
      </c>
      <c r="D99" s="55" t="s">
        <v>1361</v>
      </c>
      <c r="E99" s="55" t="s">
        <v>1159</v>
      </c>
      <c r="F99" s="55" t="s">
        <v>1076</v>
      </c>
      <c r="G99" s="55" t="s">
        <v>1079</v>
      </c>
      <c r="H99" s="56">
        <v>396982</v>
      </c>
      <c r="I99" s="56">
        <v>402437</v>
      </c>
      <c r="J99" s="57">
        <v>53.518597</v>
      </c>
      <c r="K99" s="57">
        <v>-2.0469862999999999</v>
      </c>
      <c r="L99" s="56" t="s">
        <v>33</v>
      </c>
      <c r="M99" s="4" t="s">
        <v>1078</v>
      </c>
      <c r="N99" s="7">
        <v>2</v>
      </c>
      <c r="O99" s="7">
        <v>2</v>
      </c>
      <c r="P99" s="4" t="s">
        <v>1078</v>
      </c>
      <c r="Q99" s="4">
        <v>3</v>
      </c>
      <c r="R99" s="13">
        <v>29.1</v>
      </c>
      <c r="S99" s="13" t="s">
        <v>1079</v>
      </c>
      <c r="T99" s="13">
        <v>27.4</v>
      </c>
      <c r="U99" s="13" t="s">
        <v>1079</v>
      </c>
      <c r="V99" s="13">
        <v>25</v>
      </c>
      <c r="W99" s="13" t="s">
        <v>1079</v>
      </c>
      <c r="X99" s="27">
        <v>27.1</v>
      </c>
      <c r="Y99" s="7" t="s">
        <v>1079</v>
      </c>
      <c r="Z99" s="7">
        <v>23.9</v>
      </c>
      <c r="AA99" s="36">
        <v>1</v>
      </c>
      <c r="AB99" s="2">
        <v>29.180666666666671</v>
      </c>
      <c r="AC99" s="33">
        <v>1</v>
      </c>
      <c r="AD99" s="2">
        <v>26.774000000000001</v>
      </c>
      <c r="AE99" s="33">
        <v>1</v>
      </c>
      <c r="AF99" s="62">
        <v>22.474999999999998</v>
      </c>
      <c r="AG99" s="63">
        <v>1</v>
      </c>
      <c r="AH99" s="62">
        <v>25.059272727272724</v>
      </c>
      <c r="AI99" s="63">
        <v>0.91666666666666663</v>
      </c>
      <c r="AJ99" s="62">
        <v>18.494583333333335</v>
      </c>
      <c r="AK99" s="64">
        <v>1</v>
      </c>
      <c r="AL99" s="80">
        <v>20.052333333333333</v>
      </c>
      <c r="AM99" s="122">
        <v>1</v>
      </c>
      <c r="AN99" s="80">
        <v>19.901250000000001</v>
      </c>
      <c r="AO99" s="120">
        <v>1</v>
      </c>
      <c r="AP99" s="126" t="s">
        <v>1079</v>
      </c>
      <c r="AQ99" s="2">
        <f>AN99-AL99</f>
        <v>-0.15108333333333235</v>
      </c>
      <c r="AR99" s="1" t="str">
        <f>IF(AN99&gt;AL99,"Higher","Lower")</f>
        <v>Lower</v>
      </c>
      <c r="AS99" s="1">
        <v>19.600000000000001</v>
      </c>
      <c r="AT99" s="145">
        <v>1</v>
      </c>
      <c r="AU99" s="1" t="s">
        <v>36</v>
      </c>
      <c r="AV99" s="2">
        <f>SUM(AS99-AN99)</f>
        <v>-0.30124999999999957</v>
      </c>
      <c r="AW99" s="1" t="str">
        <f>IF(AS99&gt;AN99,"Higher","Lower")</f>
        <v>Lower</v>
      </c>
    </row>
    <row r="100" spans="1:49">
      <c r="A100" s="77" t="s">
        <v>53</v>
      </c>
      <c r="B100" s="17" t="s">
        <v>1362</v>
      </c>
      <c r="C100" s="4" t="s">
        <v>1363</v>
      </c>
      <c r="D100" s="4" t="s">
        <v>1364</v>
      </c>
      <c r="E100" s="3" t="s">
        <v>31</v>
      </c>
      <c r="F100" s="4" t="s">
        <v>1076</v>
      </c>
      <c r="G100" s="4" t="s">
        <v>1079</v>
      </c>
      <c r="H100" s="5">
        <v>380497</v>
      </c>
      <c r="I100" s="5">
        <v>405420</v>
      </c>
      <c r="J100" s="1">
        <v>53.545051999999998</v>
      </c>
      <c r="K100" s="1">
        <v>-2.2957933000000001</v>
      </c>
      <c r="L100" s="5" t="s">
        <v>33</v>
      </c>
      <c r="M100" s="4" t="s">
        <v>1078</v>
      </c>
      <c r="N100" s="4">
        <v>4.0999999999999996</v>
      </c>
      <c r="O100" s="4">
        <v>3.5</v>
      </c>
      <c r="P100" s="4" t="s">
        <v>1078</v>
      </c>
      <c r="Q100" s="4">
        <v>2.5</v>
      </c>
      <c r="R100" s="19">
        <v>37</v>
      </c>
      <c r="S100" s="19" t="s">
        <v>1079</v>
      </c>
      <c r="T100" s="19">
        <v>36.200000000000003</v>
      </c>
      <c r="U100" s="19" t="s">
        <v>1079</v>
      </c>
      <c r="V100" s="19">
        <v>32.1</v>
      </c>
      <c r="W100" s="19" t="s">
        <v>1079</v>
      </c>
      <c r="X100" s="21">
        <v>35.4</v>
      </c>
      <c r="Y100" s="20" t="s">
        <v>1079</v>
      </c>
      <c r="Z100" s="21">
        <v>30.275000000000002</v>
      </c>
      <c r="AA100" s="35">
        <v>1</v>
      </c>
      <c r="AB100" s="2">
        <v>35.5</v>
      </c>
      <c r="AC100" s="33">
        <v>0.91666666666666663</v>
      </c>
      <c r="AD100" s="2">
        <v>27.9</v>
      </c>
      <c r="AE100" s="33">
        <v>1</v>
      </c>
      <c r="AF100" s="2">
        <v>28.028500000000001</v>
      </c>
      <c r="AG100" s="33">
        <v>1</v>
      </c>
      <c r="AH100" s="2">
        <v>26.97845454545455</v>
      </c>
      <c r="AI100" s="34">
        <v>0.91666666666666663</v>
      </c>
      <c r="AJ100" s="2">
        <v>21.130999999999997</v>
      </c>
      <c r="AK100" s="29">
        <v>0.83333333333333337</v>
      </c>
      <c r="AL100" s="79">
        <v>20.91363636363636</v>
      </c>
      <c r="AM100" s="121">
        <v>0.90384615384615385</v>
      </c>
      <c r="AN100" s="62">
        <v>21.0366</v>
      </c>
      <c r="AO100" s="119">
        <v>0.82692307692307698</v>
      </c>
      <c r="AP100" s="128" t="s">
        <v>1084</v>
      </c>
      <c r="AQ100" s="2">
        <f>AN100-AL100</f>
        <v>0.12296363636363949</v>
      </c>
      <c r="AR100" s="1" t="str">
        <f>IF(AN100&gt;AL100,"Higher","Lower")</f>
        <v>Higher</v>
      </c>
      <c r="AS100" s="1">
        <v>19.600000000000001</v>
      </c>
      <c r="AT100" s="145">
        <v>1</v>
      </c>
      <c r="AU100" s="1" t="s">
        <v>36</v>
      </c>
      <c r="AV100" s="2">
        <f>SUM(AS100-AN100)</f>
        <v>-1.4365999999999985</v>
      </c>
      <c r="AW100" s="1" t="str">
        <f>IF(AS100&gt;AN100,"Higher","Lower")</f>
        <v>Lower</v>
      </c>
    </row>
    <row r="101" spans="1:49">
      <c r="A101" s="69" t="s">
        <v>148</v>
      </c>
      <c r="B101" s="55" t="s">
        <v>1365</v>
      </c>
      <c r="C101" s="69" t="s">
        <v>1366</v>
      </c>
      <c r="D101" s="69" t="s">
        <v>1367</v>
      </c>
      <c r="E101" s="69" t="s">
        <v>31</v>
      </c>
      <c r="F101" s="55" t="s">
        <v>1076</v>
      </c>
      <c r="G101" s="55" t="s">
        <v>1079</v>
      </c>
      <c r="H101" s="69">
        <v>360499</v>
      </c>
      <c r="I101" s="69">
        <v>397867</v>
      </c>
      <c r="J101" s="69">
        <v>53.476039</v>
      </c>
      <c r="K101" s="69">
        <v>-2.5966178000000002</v>
      </c>
      <c r="L101" s="70" t="s">
        <v>33</v>
      </c>
      <c r="M101" s="95" t="s">
        <v>41</v>
      </c>
      <c r="N101" s="95">
        <v>3</v>
      </c>
      <c r="O101" s="95">
        <v>2</v>
      </c>
      <c r="P101" s="95" t="s">
        <v>41</v>
      </c>
      <c r="Q101" s="95">
        <v>2</v>
      </c>
      <c r="R101" s="1" t="s">
        <v>1084</v>
      </c>
      <c r="S101" s="1" t="s">
        <v>1084</v>
      </c>
      <c r="T101" s="1" t="s">
        <v>1084</v>
      </c>
      <c r="U101" s="1" t="s">
        <v>1084</v>
      </c>
      <c r="V101" s="1" t="s">
        <v>1084</v>
      </c>
      <c r="W101" s="1" t="s">
        <v>1084</v>
      </c>
      <c r="X101" s="1" t="s">
        <v>1084</v>
      </c>
      <c r="Y101" s="1" t="s">
        <v>1084</v>
      </c>
      <c r="Z101" s="1" t="s">
        <v>1084</v>
      </c>
      <c r="AA101" s="1" t="s">
        <v>1084</v>
      </c>
      <c r="AB101" s="1" t="s">
        <v>1084</v>
      </c>
      <c r="AC101" s="1" t="s">
        <v>1084</v>
      </c>
      <c r="AD101" s="1" t="s">
        <v>1084</v>
      </c>
      <c r="AE101" s="1" t="s">
        <v>1084</v>
      </c>
      <c r="AF101" s="57" t="s">
        <v>1084</v>
      </c>
      <c r="AG101" s="57" t="s">
        <v>1084</v>
      </c>
      <c r="AH101" s="57" t="s">
        <v>1084</v>
      </c>
      <c r="AI101" s="57" t="s">
        <v>1084</v>
      </c>
      <c r="AJ101" s="57" t="s">
        <v>1084</v>
      </c>
      <c r="AK101" s="57" t="s">
        <v>1084</v>
      </c>
      <c r="AL101" s="80">
        <v>20.944896415468467</v>
      </c>
      <c r="AM101" s="122">
        <v>0.69230769230769229</v>
      </c>
      <c r="AN101" s="80">
        <v>21.779</v>
      </c>
      <c r="AO101" s="120">
        <v>1</v>
      </c>
      <c r="AP101" s="131" t="s">
        <v>1084</v>
      </c>
      <c r="AQ101" s="2">
        <f>AN101-AL101</f>
        <v>0.83410358453153322</v>
      </c>
      <c r="AR101" s="1" t="str">
        <f>IF(AN101&gt;AL101,"Higher","Lower")</f>
        <v>Higher</v>
      </c>
      <c r="AS101" s="1">
        <v>19.600000000000001</v>
      </c>
      <c r="AT101" s="145">
        <v>0.84599999999999997</v>
      </c>
      <c r="AU101" s="1" t="s">
        <v>36</v>
      </c>
      <c r="AV101" s="2">
        <f>SUM(AS101-AN101)</f>
        <v>-2.1789999999999985</v>
      </c>
      <c r="AW101" s="1" t="str">
        <f>IF(AS101&gt;AN101,"Higher","Lower")</f>
        <v>Lower</v>
      </c>
    </row>
    <row r="102" spans="1:49">
      <c r="A102" s="69" t="s">
        <v>148</v>
      </c>
      <c r="B102" s="55" t="s">
        <v>1368</v>
      </c>
      <c r="C102" s="69" t="s">
        <v>1369</v>
      </c>
      <c r="D102" s="69" t="s">
        <v>1370</v>
      </c>
      <c r="E102" s="69" t="s">
        <v>31</v>
      </c>
      <c r="F102" s="55" t="s">
        <v>1076</v>
      </c>
      <c r="G102" s="55" t="s">
        <v>1079</v>
      </c>
      <c r="H102" s="69">
        <v>360459</v>
      </c>
      <c r="I102" s="69">
        <v>397995</v>
      </c>
      <c r="J102" s="69">
        <v>53.477186000000003</v>
      </c>
      <c r="K102" s="69">
        <v>-2.5972366</v>
      </c>
      <c r="L102" s="70" t="s">
        <v>33</v>
      </c>
      <c r="M102" s="95" t="s">
        <v>41</v>
      </c>
      <c r="N102" s="95">
        <v>11</v>
      </c>
      <c r="O102" s="95">
        <v>2</v>
      </c>
      <c r="P102" s="95" t="s">
        <v>41</v>
      </c>
      <c r="Q102" s="95">
        <v>2</v>
      </c>
      <c r="R102" s="1" t="s">
        <v>1084</v>
      </c>
      <c r="S102" s="1" t="s">
        <v>1084</v>
      </c>
      <c r="T102" s="1" t="s">
        <v>1084</v>
      </c>
      <c r="U102" s="1" t="s">
        <v>1084</v>
      </c>
      <c r="V102" s="1" t="s">
        <v>1084</v>
      </c>
      <c r="W102" s="1" t="s">
        <v>1084</v>
      </c>
      <c r="X102" s="1" t="s">
        <v>1084</v>
      </c>
      <c r="Y102" s="1" t="s">
        <v>1084</v>
      </c>
      <c r="Z102" s="1" t="s">
        <v>1084</v>
      </c>
      <c r="AA102" s="1" t="s">
        <v>1084</v>
      </c>
      <c r="AB102" s="1" t="s">
        <v>1084</v>
      </c>
      <c r="AC102" s="1" t="s">
        <v>1084</v>
      </c>
      <c r="AD102" s="1" t="s">
        <v>1084</v>
      </c>
      <c r="AE102" s="1" t="s">
        <v>1084</v>
      </c>
      <c r="AF102" s="57" t="s">
        <v>1084</v>
      </c>
      <c r="AG102" s="57" t="s">
        <v>1084</v>
      </c>
      <c r="AH102" s="57" t="s">
        <v>1084</v>
      </c>
      <c r="AI102" s="57" t="s">
        <v>1084</v>
      </c>
      <c r="AJ102" s="57" t="s">
        <v>1084</v>
      </c>
      <c r="AK102" s="57" t="s">
        <v>1084</v>
      </c>
      <c r="AL102" s="80">
        <v>19.87555555555555</v>
      </c>
      <c r="AM102" s="122">
        <v>0.76923076923076938</v>
      </c>
      <c r="AN102" s="80">
        <v>20.502999999999997</v>
      </c>
      <c r="AO102" s="120">
        <v>1</v>
      </c>
      <c r="AP102" s="131" t="s">
        <v>1084</v>
      </c>
      <c r="AQ102" s="2">
        <f>AN102-AL102</f>
        <v>0.62744444444444625</v>
      </c>
      <c r="AR102" s="1" t="str">
        <f>IF(AN102&gt;AL102,"Higher","Lower")</f>
        <v>Higher</v>
      </c>
      <c r="AS102" s="1">
        <v>19.7</v>
      </c>
      <c r="AT102" s="145">
        <v>1</v>
      </c>
      <c r="AU102" s="1" t="s">
        <v>36</v>
      </c>
      <c r="AV102" s="2">
        <f>SUM(AS102-AN102)</f>
        <v>-0.80299999999999727</v>
      </c>
      <c r="AW102" s="1" t="str">
        <f>IF(AS102&gt;AN102,"Higher","Lower")</f>
        <v>Lower</v>
      </c>
    </row>
    <row r="103" spans="1:49">
      <c r="A103" s="77" t="s">
        <v>53</v>
      </c>
      <c r="B103" s="17" t="s">
        <v>1371</v>
      </c>
      <c r="C103" s="4" t="s">
        <v>1372</v>
      </c>
      <c r="D103" s="4" t="s">
        <v>1373</v>
      </c>
      <c r="E103" s="3" t="s">
        <v>31</v>
      </c>
      <c r="F103" s="4" t="s">
        <v>1076</v>
      </c>
      <c r="G103" s="4" t="s">
        <v>1097</v>
      </c>
      <c r="H103" s="5">
        <v>380636</v>
      </c>
      <c r="I103" s="18">
        <v>406973</v>
      </c>
      <c r="J103" s="1">
        <v>53.559016</v>
      </c>
      <c r="K103" s="1">
        <v>-2.2937924000000001</v>
      </c>
      <c r="L103" s="5" t="s">
        <v>33</v>
      </c>
      <c r="M103" s="4" t="s">
        <v>1078</v>
      </c>
      <c r="N103" s="4">
        <v>23</v>
      </c>
      <c r="O103" s="4">
        <v>7</v>
      </c>
      <c r="P103" s="4" t="s">
        <v>34</v>
      </c>
      <c r="Q103" s="4">
        <v>3</v>
      </c>
      <c r="R103" s="19">
        <v>63</v>
      </c>
      <c r="S103" s="19" t="s">
        <v>1079</v>
      </c>
      <c r="T103" s="19">
        <v>59.7</v>
      </c>
      <c r="U103" s="19" t="s">
        <v>1079</v>
      </c>
      <c r="V103" s="19">
        <v>58.7</v>
      </c>
      <c r="W103" s="19" t="s">
        <v>1079</v>
      </c>
      <c r="X103" s="20" t="s">
        <v>36</v>
      </c>
      <c r="Y103" s="20" t="s">
        <v>1079</v>
      </c>
      <c r="Z103" s="21">
        <v>50.105999999999995</v>
      </c>
      <c r="AA103" s="35">
        <v>1</v>
      </c>
      <c r="AB103" s="2">
        <v>31.1</v>
      </c>
      <c r="AC103" s="33">
        <v>1</v>
      </c>
      <c r="AD103" s="2">
        <v>27.2</v>
      </c>
      <c r="AE103" s="33">
        <v>1</v>
      </c>
      <c r="AF103" s="2">
        <v>26.310250000000003</v>
      </c>
      <c r="AG103" s="33">
        <v>1</v>
      </c>
      <c r="AH103" s="2">
        <v>26.063250000000004</v>
      </c>
      <c r="AI103" s="34">
        <v>1</v>
      </c>
      <c r="AJ103" s="2">
        <v>24.947500000000002</v>
      </c>
      <c r="AK103" s="29">
        <v>0.16666666666666666</v>
      </c>
      <c r="AL103" s="79">
        <v>19.068111111111115</v>
      </c>
      <c r="AM103" s="121">
        <v>1</v>
      </c>
      <c r="AN103" s="79">
        <v>20.9</v>
      </c>
      <c r="AO103" s="119">
        <v>1</v>
      </c>
      <c r="AP103" s="128" t="s">
        <v>1084</v>
      </c>
      <c r="AQ103" s="2" t="s">
        <v>1079</v>
      </c>
      <c r="AR103" s="1" t="s">
        <v>1079</v>
      </c>
      <c r="AS103" s="1">
        <v>19.7</v>
      </c>
      <c r="AT103" s="145">
        <v>1</v>
      </c>
      <c r="AU103" s="1" t="s">
        <v>36</v>
      </c>
      <c r="AV103" s="2">
        <f>SUM(AS103-AN103)</f>
        <v>-1.1999999999999993</v>
      </c>
      <c r="AW103" s="1" t="str">
        <f>IF(AS103&gt;AN103,"Higher","Lower")</f>
        <v>Lower</v>
      </c>
    </row>
    <row r="104" spans="1:49">
      <c r="A104" s="40" t="s">
        <v>42</v>
      </c>
      <c r="B104" s="40" t="s">
        <v>1374</v>
      </c>
      <c r="C104" s="41" t="s">
        <v>1375</v>
      </c>
      <c r="D104" s="41" t="s">
        <v>1376</v>
      </c>
      <c r="E104" s="41" t="s">
        <v>1083</v>
      </c>
      <c r="F104" s="41" t="s">
        <v>1076</v>
      </c>
      <c r="G104" s="41" t="s">
        <v>1079</v>
      </c>
      <c r="H104" s="42">
        <v>380933</v>
      </c>
      <c r="I104" s="163">
        <v>395889</v>
      </c>
      <c r="J104" s="43">
        <v>53.459401</v>
      </c>
      <c r="K104" s="43">
        <v>-2.2886307000000001</v>
      </c>
      <c r="L104" s="42" t="s">
        <v>33</v>
      </c>
      <c r="M104" s="41" t="s">
        <v>34</v>
      </c>
      <c r="N104" s="41">
        <v>20</v>
      </c>
      <c r="O104" s="41">
        <v>100</v>
      </c>
      <c r="P104" s="41" t="s">
        <v>1078</v>
      </c>
      <c r="Q104" s="41">
        <v>3</v>
      </c>
      <c r="R104" s="51">
        <v>22.8</v>
      </c>
      <c r="S104" s="51" t="s">
        <v>1079</v>
      </c>
      <c r="T104" s="51">
        <v>33.799999999999997</v>
      </c>
      <c r="U104" s="51" t="s">
        <v>1079</v>
      </c>
      <c r="V104" s="51">
        <v>26.6</v>
      </c>
      <c r="W104" s="51" t="s">
        <v>1079</v>
      </c>
      <c r="X104" s="82">
        <v>29.2</v>
      </c>
      <c r="Y104" s="53" t="s">
        <v>1079</v>
      </c>
      <c r="Z104" s="53">
        <v>25.7</v>
      </c>
      <c r="AA104" s="83">
        <v>0.91666666666666663</v>
      </c>
      <c r="AB104" s="44">
        <v>25.496545454545455</v>
      </c>
      <c r="AC104" s="45">
        <v>1</v>
      </c>
      <c r="AD104" s="44">
        <v>25.031999999999996</v>
      </c>
      <c r="AE104" s="45">
        <v>0.91666666666666663</v>
      </c>
      <c r="AF104" s="44">
        <v>24.755454545454544</v>
      </c>
      <c r="AG104" s="45">
        <v>0.91666666666666663</v>
      </c>
      <c r="AH104" s="44">
        <v>24.055999999999994</v>
      </c>
      <c r="AI104" s="45">
        <v>1</v>
      </c>
      <c r="AJ104" s="44">
        <v>16.497727272727271</v>
      </c>
      <c r="AK104" s="46">
        <v>0.91666666666666663</v>
      </c>
      <c r="AL104" s="78">
        <v>20.055199999999992</v>
      </c>
      <c r="AM104" s="123">
        <v>0.82692307692307698</v>
      </c>
      <c r="AN104" s="78">
        <v>18.399999999999999</v>
      </c>
      <c r="AO104" s="118">
        <v>0.84615384615384615</v>
      </c>
      <c r="AP104" s="133" t="s">
        <v>1079</v>
      </c>
      <c r="AQ104" s="44">
        <f>AN104-AL104</f>
        <v>-1.6551999999999936</v>
      </c>
      <c r="AR104" s="43" t="str">
        <f>IF(AN104&gt;AL104,"Higher","Lower")</f>
        <v>Lower</v>
      </c>
      <c r="AS104" s="43">
        <v>19.8</v>
      </c>
      <c r="AT104" s="151">
        <v>1</v>
      </c>
      <c r="AU104" s="43" t="s">
        <v>36</v>
      </c>
      <c r="AV104" s="44">
        <f>SUM(AS104-AN104)</f>
        <v>1.4000000000000021</v>
      </c>
      <c r="AW104" s="43" t="str">
        <f>IF(AS104&gt;AN104,"Higher","Lower")</f>
        <v>Higher</v>
      </c>
    </row>
    <row r="105" spans="1:49">
      <c r="A105" s="55" t="s">
        <v>37</v>
      </c>
      <c r="B105" s="55" t="s">
        <v>1377</v>
      </c>
      <c r="C105" s="68" t="s">
        <v>1378</v>
      </c>
      <c r="D105" s="55" t="s">
        <v>1379</v>
      </c>
      <c r="E105" s="55" t="s">
        <v>1159</v>
      </c>
      <c r="F105" s="55" t="s">
        <v>1076</v>
      </c>
      <c r="G105" s="55" t="s">
        <v>1079</v>
      </c>
      <c r="H105" s="56">
        <v>393370</v>
      </c>
      <c r="I105" s="56">
        <v>399494</v>
      </c>
      <c r="J105" s="57">
        <v>53.492109999999997</v>
      </c>
      <c r="K105" s="57">
        <v>-2.1013980999999999</v>
      </c>
      <c r="L105" s="56" t="s">
        <v>33</v>
      </c>
      <c r="M105" s="4" t="s">
        <v>1078</v>
      </c>
      <c r="N105" s="7">
        <v>3</v>
      </c>
      <c r="O105" s="7">
        <v>75</v>
      </c>
      <c r="P105" s="4" t="s">
        <v>1078</v>
      </c>
      <c r="Q105" s="4">
        <v>3</v>
      </c>
      <c r="R105" s="13">
        <v>29</v>
      </c>
      <c r="S105" s="13" t="s">
        <v>1079</v>
      </c>
      <c r="T105" s="13">
        <v>24</v>
      </c>
      <c r="U105" s="13" t="s">
        <v>1079</v>
      </c>
      <c r="V105" s="13">
        <v>27.5</v>
      </c>
      <c r="W105" s="13" t="s">
        <v>1079</v>
      </c>
      <c r="X105" s="27">
        <v>25.2</v>
      </c>
      <c r="Y105" s="7" t="s">
        <v>1079</v>
      </c>
      <c r="Z105" s="7">
        <v>25.6</v>
      </c>
      <c r="AA105" s="36">
        <v>0.5</v>
      </c>
      <c r="AB105" s="2">
        <v>27.277249999999999</v>
      </c>
      <c r="AC105" s="33">
        <v>1</v>
      </c>
      <c r="AD105" s="2">
        <v>26.473333333333329</v>
      </c>
      <c r="AE105" s="33">
        <v>1</v>
      </c>
      <c r="AF105" s="62">
        <v>24.280249999999999</v>
      </c>
      <c r="AG105" s="63">
        <v>1</v>
      </c>
      <c r="AH105" s="62">
        <v>24.585818181818183</v>
      </c>
      <c r="AI105" s="63">
        <v>0.91666666666666663</v>
      </c>
      <c r="AJ105" s="62">
        <v>18.374166666666664</v>
      </c>
      <c r="AK105" s="64">
        <v>1</v>
      </c>
      <c r="AL105" s="80">
        <v>19.041833333333336</v>
      </c>
      <c r="AM105" s="122">
        <v>1</v>
      </c>
      <c r="AN105" s="80">
        <v>20.553750000000001</v>
      </c>
      <c r="AO105" s="120">
        <v>1</v>
      </c>
      <c r="AP105" s="126" t="s">
        <v>1079</v>
      </c>
      <c r="AQ105" s="2">
        <f>AN105-AL105</f>
        <v>1.5119166666666644</v>
      </c>
      <c r="AR105" s="1" t="str">
        <f>IF(AN105&gt;AL105,"Higher","Lower")</f>
        <v>Higher</v>
      </c>
      <c r="AS105" s="1">
        <v>19.8</v>
      </c>
      <c r="AT105" s="145">
        <v>1</v>
      </c>
      <c r="AU105" s="1" t="s">
        <v>36</v>
      </c>
      <c r="AV105" s="2">
        <f>SUM(AS105-AN105)</f>
        <v>-0.75375000000000014</v>
      </c>
      <c r="AW105" s="1" t="str">
        <f>IF(AS105&gt;AN105,"Higher","Lower")</f>
        <v>Lower</v>
      </c>
    </row>
    <row r="106" spans="1:49">
      <c r="A106" s="71" t="s">
        <v>46</v>
      </c>
      <c r="B106" s="41" t="s">
        <v>1380</v>
      </c>
      <c r="C106" s="71" t="s">
        <v>1381</v>
      </c>
      <c r="D106" s="71">
        <v>112</v>
      </c>
      <c r="E106" s="71" t="s">
        <v>31</v>
      </c>
      <c r="F106" s="41" t="s">
        <v>1076</v>
      </c>
      <c r="G106" s="41" t="s">
        <v>1079</v>
      </c>
      <c r="H106" s="71">
        <v>383987</v>
      </c>
      <c r="I106" s="71">
        <v>396734.5</v>
      </c>
      <c r="J106" s="71">
        <v>53.467098999999997</v>
      </c>
      <c r="K106" s="71">
        <v>-2.2426789999999999</v>
      </c>
      <c r="L106" s="42" t="s">
        <v>33</v>
      </c>
      <c r="M106" s="71" t="s">
        <v>34</v>
      </c>
      <c r="N106" s="71">
        <v>2</v>
      </c>
      <c r="O106" s="71">
        <v>2</v>
      </c>
      <c r="P106" s="71" t="s">
        <v>1078</v>
      </c>
      <c r="Q106" s="71">
        <v>3</v>
      </c>
      <c r="R106" s="43" t="s">
        <v>1084</v>
      </c>
      <c r="S106" s="43" t="s">
        <v>1084</v>
      </c>
      <c r="T106" s="43" t="s">
        <v>1084</v>
      </c>
      <c r="U106" s="43" t="s">
        <v>1084</v>
      </c>
      <c r="V106" s="43" t="s">
        <v>1084</v>
      </c>
      <c r="W106" s="43" t="s">
        <v>1084</v>
      </c>
      <c r="X106" s="43" t="s">
        <v>1084</v>
      </c>
      <c r="Y106" s="43" t="s">
        <v>1084</v>
      </c>
      <c r="Z106" s="43" t="s">
        <v>1084</v>
      </c>
      <c r="AA106" s="43" t="s">
        <v>1084</v>
      </c>
      <c r="AB106" s="43" t="s">
        <v>1084</v>
      </c>
      <c r="AC106" s="43" t="s">
        <v>1084</v>
      </c>
      <c r="AD106" s="43" t="s">
        <v>1084</v>
      </c>
      <c r="AE106" s="43" t="s">
        <v>1084</v>
      </c>
      <c r="AF106" s="43" t="s">
        <v>1084</v>
      </c>
      <c r="AG106" s="43" t="s">
        <v>1084</v>
      </c>
      <c r="AH106" s="43" t="s">
        <v>1084</v>
      </c>
      <c r="AI106" s="43" t="s">
        <v>1084</v>
      </c>
      <c r="AJ106" s="43" t="s">
        <v>1084</v>
      </c>
      <c r="AK106" s="43" t="s">
        <v>1084</v>
      </c>
      <c r="AL106" s="78">
        <v>21.379600000000003</v>
      </c>
      <c r="AM106" s="123">
        <v>0.84615384615384615</v>
      </c>
      <c r="AN106" s="78">
        <v>22.733100000000004</v>
      </c>
      <c r="AO106" s="118">
        <v>0.84615384615384615</v>
      </c>
      <c r="AP106" s="125" t="s">
        <v>1079</v>
      </c>
      <c r="AQ106" s="44">
        <f>AN106-AL106</f>
        <v>1.3535000000000004</v>
      </c>
      <c r="AR106" s="43" t="str">
        <f>IF(AN106&gt;AL106,"Higher","Lower")</f>
        <v>Higher</v>
      </c>
      <c r="AS106" s="43">
        <v>19.8</v>
      </c>
      <c r="AT106" s="151">
        <v>0.92300000000000004</v>
      </c>
      <c r="AU106" s="43" t="s">
        <v>36</v>
      </c>
      <c r="AV106" s="44">
        <f>SUM(AS106-AN106)</f>
        <v>-2.9331000000000031</v>
      </c>
      <c r="AW106" s="43" t="str">
        <f>IF(AS106&gt;AN106,"Higher","Lower")</f>
        <v>Lower</v>
      </c>
    </row>
    <row r="107" spans="1:49">
      <c r="A107" s="40" t="s">
        <v>27</v>
      </c>
      <c r="B107" s="40" t="s">
        <v>1382</v>
      </c>
      <c r="C107" s="41" t="s">
        <v>1383</v>
      </c>
      <c r="D107" s="41" t="s">
        <v>1384</v>
      </c>
      <c r="E107" s="41" t="s">
        <v>31</v>
      </c>
      <c r="F107" s="41" t="s">
        <v>1076</v>
      </c>
      <c r="G107" s="41" t="s">
        <v>1079</v>
      </c>
      <c r="H107" s="42">
        <v>395770.13799999998</v>
      </c>
      <c r="I107" s="42">
        <v>388655.43199999997</v>
      </c>
      <c r="J107" s="43">
        <v>53.394708999999999</v>
      </c>
      <c r="K107" s="43">
        <v>-2.0650748999999999</v>
      </c>
      <c r="L107" s="42" t="s">
        <v>33</v>
      </c>
      <c r="M107" s="41" t="s">
        <v>1078</v>
      </c>
      <c r="N107" s="41">
        <v>5</v>
      </c>
      <c r="O107" s="41">
        <v>3</v>
      </c>
      <c r="P107" s="41" t="s">
        <v>1078</v>
      </c>
      <c r="Q107" s="41">
        <v>2.5</v>
      </c>
      <c r="R107" s="51">
        <v>30.6</v>
      </c>
      <c r="S107" s="51" t="s">
        <v>1079</v>
      </c>
      <c r="T107" s="51">
        <v>31.6</v>
      </c>
      <c r="U107" s="51" t="s">
        <v>1079</v>
      </c>
      <c r="V107" s="51">
        <v>29.2</v>
      </c>
      <c r="W107" s="51" t="s">
        <v>1079</v>
      </c>
      <c r="X107" s="82">
        <v>27.3</v>
      </c>
      <c r="Y107" s="53" t="s">
        <v>1079</v>
      </c>
      <c r="Z107" s="82">
        <v>27.223000000000003</v>
      </c>
      <c r="AA107" s="83">
        <v>1</v>
      </c>
      <c r="AB107" s="44">
        <v>30.553249999999998</v>
      </c>
      <c r="AC107" s="45">
        <v>1</v>
      </c>
      <c r="AD107" s="44">
        <v>30.910000000000007</v>
      </c>
      <c r="AE107" s="45">
        <v>1</v>
      </c>
      <c r="AF107" s="44">
        <v>27.368749999999999</v>
      </c>
      <c r="AG107" s="45">
        <v>1</v>
      </c>
      <c r="AH107" s="44">
        <v>28.124750000000009</v>
      </c>
      <c r="AI107" s="45">
        <v>1</v>
      </c>
      <c r="AJ107" s="44">
        <v>19.450833333333335</v>
      </c>
      <c r="AK107" s="46">
        <v>1</v>
      </c>
      <c r="AL107" s="78">
        <v>21.499999999999996</v>
      </c>
      <c r="AM107" s="123">
        <v>1</v>
      </c>
      <c r="AN107" s="78">
        <v>24.8385</v>
      </c>
      <c r="AO107" s="118">
        <v>0.84599999999999997</v>
      </c>
      <c r="AP107" s="143" t="s">
        <v>1079</v>
      </c>
      <c r="AQ107" s="44">
        <f>AN107-AL107</f>
        <v>3.3385000000000034</v>
      </c>
      <c r="AR107" s="43" t="str">
        <f>IF(AN107&gt;AL107,"Higher","Lower")</f>
        <v>Higher</v>
      </c>
      <c r="AS107" s="43">
        <v>20</v>
      </c>
      <c r="AT107" s="151">
        <v>0.84599999999999997</v>
      </c>
      <c r="AU107" s="43" t="s">
        <v>36</v>
      </c>
      <c r="AV107" s="44">
        <f>SUM(AS107-AN107)</f>
        <v>-4.8384999999999998</v>
      </c>
      <c r="AW107" s="43" t="str">
        <f>IF(AS107&gt;AN107,"Higher","Lower")</f>
        <v>Lower</v>
      </c>
    </row>
    <row r="108" spans="1:49">
      <c r="A108" s="40" t="s">
        <v>114</v>
      </c>
      <c r="B108" s="40" t="s">
        <v>1385</v>
      </c>
      <c r="C108" s="41" t="s">
        <v>1386</v>
      </c>
      <c r="D108" s="41" t="s">
        <v>1387</v>
      </c>
      <c r="E108" s="41" t="s">
        <v>31</v>
      </c>
      <c r="F108" s="41" t="s">
        <v>1076</v>
      </c>
      <c r="G108" s="41" t="s">
        <v>1079</v>
      </c>
      <c r="H108" s="42">
        <v>392976</v>
      </c>
      <c r="I108" s="42">
        <v>411906</v>
      </c>
      <c r="J108" s="43">
        <v>53.603667999999999</v>
      </c>
      <c r="K108" s="43">
        <v>-2.1076199</v>
      </c>
      <c r="L108" s="42" t="s">
        <v>33</v>
      </c>
      <c r="M108" s="41" t="s">
        <v>34</v>
      </c>
      <c r="N108" s="41">
        <v>30</v>
      </c>
      <c r="O108" s="41">
        <v>10</v>
      </c>
      <c r="P108" s="41" t="s">
        <v>1078</v>
      </c>
      <c r="Q108" s="41">
        <v>2</v>
      </c>
      <c r="R108" s="51">
        <v>36.4</v>
      </c>
      <c r="S108" s="51" t="s">
        <v>1079</v>
      </c>
      <c r="T108" s="51">
        <v>35.1</v>
      </c>
      <c r="U108" s="51" t="s">
        <v>1079</v>
      </c>
      <c r="V108" s="51">
        <v>32.4</v>
      </c>
      <c r="W108" s="51" t="s">
        <v>1079</v>
      </c>
      <c r="X108" s="82">
        <v>28.5</v>
      </c>
      <c r="Y108" s="53" t="s">
        <v>1079</v>
      </c>
      <c r="Z108" s="84">
        <v>21.084</v>
      </c>
      <c r="AA108" s="85">
        <v>0.75</v>
      </c>
      <c r="AB108" s="44">
        <v>32.780222222222221</v>
      </c>
      <c r="AC108" s="45">
        <v>0.75</v>
      </c>
      <c r="AD108" s="44">
        <v>29.707333333333334</v>
      </c>
      <c r="AE108" s="45">
        <v>1</v>
      </c>
      <c r="AF108" s="44">
        <v>24.166666666666671</v>
      </c>
      <c r="AG108" s="45">
        <v>0.75</v>
      </c>
      <c r="AH108" s="44">
        <v>27.016500000000001</v>
      </c>
      <c r="AI108" s="45">
        <v>0.83333333333333337</v>
      </c>
      <c r="AJ108" s="44">
        <v>20.322083333333335</v>
      </c>
      <c r="AK108" s="46">
        <v>1</v>
      </c>
      <c r="AL108" s="78">
        <v>23.040181818181821</v>
      </c>
      <c r="AM108" s="123">
        <v>0.90384615384615385</v>
      </c>
      <c r="AN108" s="78">
        <v>19.720740071496099</v>
      </c>
      <c r="AO108" s="118">
        <v>0.51923076923076927</v>
      </c>
      <c r="AP108" s="133" t="s">
        <v>1079</v>
      </c>
      <c r="AQ108" s="44">
        <f>AN108-AL108</f>
        <v>-3.3194417466857224</v>
      </c>
      <c r="AR108" s="43" t="str">
        <f>IF(AN108&gt;AL108,"Higher","Lower")</f>
        <v>Lower</v>
      </c>
      <c r="AS108" s="43">
        <v>20.100000000000001</v>
      </c>
      <c r="AT108" s="151">
        <v>0.92300000000000004</v>
      </c>
      <c r="AU108" s="43" t="s">
        <v>36</v>
      </c>
      <c r="AV108" s="44">
        <f>SUM(AS108-AN108)</f>
        <v>0.37925992850390244</v>
      </c>
      <c r="AW108" s="43" t="str">
        <f>IF(AS108&gt;AN108,"Higher","Lower")</f>
        <v>Higher</v>
      </c>
    </row>
    <row r="109" spans="1:49">
      <c r="A109" s="40" t="s">
        <v>27</v>
      </c>
      <c r="B109" s="40" t="s">
        <v>1388</v>
      </c>
      <c r="C109" s="41" t="s">
        <v>1389</v>
      </c>
      <c r="D109" s="41" t="s">
        <v>1390</v>
      </c>
      <c r="E109" s="41" t="s">
        <v>31</v>
      </c>
      <c r="F109" s="41" t="s">
        <v>1076</v>
      </c>
      <c r="G109" s="41" t="s">
        <v>1079</v>
      </c>
      <c r="H109" s="42">
        <v>391568.679</v>
      </c>
      <c r="I109" s="42">
        <v>391225.88299999997</v>
      </c>
      <c r="J109" s="43">
        <v>53.417768000000002</v>
      </c>
      <c r="K109" s="43">
        <v>-2.1283186000000001</v>
      </c>
      <c r="L109" s="42" t="s">
        <v>33</v>
      </c>
      <c r="M109" s="41" t="s">
        <v>34</v>
      </c>
      <c r="N109" s="41">
        <v>20</v>
      </c>
      <c r="O109" s="41">
        <v>3</v>
      </c>
      <c r="P109" s="41" t="s">
        <v>1078</v>
      </c>
      <c r="Q109" s="41">
        <v>2.5</v>
      </c>
      <c r="R109" s="51">
        <v>27.8</v>
      </c>
      <c r="S109" s="51" t="s">
        <v>1079</v>
      </c>
      <c r="T109" s="51">
        <v>30.6</v>
      </c>
      <c r="U109" s="51" t="s">
        <v>1079</v>
      </c>
      <c r="V109" s="51">
        <v>27</v>
      </c>
      <c r="W109" s="51" t="s">
        <v>1079</v>
      </c>
      <c r="X109" s="82">
        <v>25.8</v>
      </c>
      <c r="Y109" s="53" t="s">
        <v>1079</v>
      </c>
      <c r="Z109" s="82">
        <v>25.542999999999996</v>
      </c>
      <c r="AA109" s="83">
        <v>1</v>
      </c>
      <c r="AB109" s="44">
        <v>28.93041666666667</v>
      </c>
      <c r="AC109" s="45">
        <v>1</v>
      </c>
      <c r="AD109" s="44">
        <v>27.998666666666672</v>
      </c>
      <c r="AE109" s="45">
        <v>1</v>
      </c>
      <c r="AF109" s="44">
        <v>25.411249999999999</v>
      </c>
      <c r="AG109" s="45">
        <v>1</v>
      </c>
      <c r="AH109" s="44">
        <v>26.156249999999996</v>
      </c>
      <c r="AI109" s="45">
        <v>1</v>
      </c>
      <c r="AJ109" s="44">
        <v>18.338749999999997</v>
      </c>
      <c r="AK109" s="46">
        <v>1</v>
      </c>
      <c r="AL109" s="78">
        <v>19.568909090909091</v>
      </c>
      <c r="AM109" s="123">
        <v>0.92307692307692302</v>
      </c>
      <c r="AN109" s="78">
        <v>20.089749999999999</v>
      </c>
      <c r="AO109" s="118">
        <v>1</v>
      </c>
      <c r="AP109" s="143" t="s">
        <v>1079</v>
      </c>
      <c r="AQ109" s="44">
        <f>AN109-AL109</f>
        <v>0.52084090909090719</v>
      </c>
      <c r="AR109" s="43" t="str">
        <f>IF(AN109&gt;AL109,"Higher","Lower")</f>
        <v>Higher</v>
      </c>
      <c r="AS109" s="43">
        <v>20.2</v>
      </c>
      <c r="AT109" s="151">
        <v>0.67300000000000004</v>
      </c>
      <c r="AU109" s="43" t="s">
        <v>36</v>
      </c>
      <c r="AV109" s="44">
        <f>SUM(AS109-AN109)</f>
        <v>0.11025000000000063</v>
      </c>
      <c r="AW109" s="43" t="str">
        <f>IF(AS109&gt;AN109,"Higher","Lower")</f>
        <v>Higher</v>
      </c>
    </row>
    <row r="110" spans="1:49">
      <c r="A110" s="69" t="s">
        <v>148</v>
      </c>
      <c r="B110" s="55" t="s">
        <v>1391</v>
      </c>
      <c r="C110" s="69" t="s">
        <v>1392</v>
      </c>
      <c r="D110" s="69" t="s">
        <v>1393</v>
      </c>
      <c r="E110" s="69" t="s">
        <v>1170</v>
      </c>
      <c r="F110" s="55" t="s">
        <v>1076</v>
      </c>
      <c r="G110" s="55" t="s">
        <v>1079</v>
      </c>
      <c r="H110" s="69">
        <v>367352</v>
      </c>
      <c r="I110" s="69">
        <v>403200</v>
      </c>
      <c r="J110" s="69">
        <v>53.524442999999998</v>
      </c>
      <c r="K110" s="69">
        <v>-2.4939274999999999</v>
      </c>
      <c r="L110" s="70" t="s">
        <v>33</v>
      </c>
      <c r="M110" s="95" t="s">
        <v>41</v>
      </c>
      <c r="N110" s="95">
        <v>12</v>
      </c>
      <c r="O110" s="95">
        <v>0.5</v>
      </c>
      <c r="P110" s="95" t="s">
        <v>41</v>
      </c>
      <c r="Q110" s="95">
        <v>2</v>
      </c>
      <c r="R110" s="1" t="s">
        <v>1084</v>
      </c>
      <c r="S110" s="1" t="s">
        <v>1084</v>
      </c>
      <c r="T110" s="1" t="s">
        <v>1084</v>
      </c>
      <c r="U110" s="1" t="s">
        <v>1084</v>
      </c>
      <c r="V110" s="1" t="s">
        <v>1084</v>
      </c>
      <c r="W110" s="1" t="s">
        <v>1084</v>
      </c>
      <c r="X110" s="1" t="s">
        <v>1084</v>
      </c>
      <c r="Y110" s="1" t="s">
        <v>1084</v>
      </c>
      <c r="Z110" s="1" t="s">
        <v>1084</v>
      </c>
      <c r="AA110" s="1" t="s">
        <v>1084</v>
      </c>
      <c r="AB110" s="1" t="s">
        <v>1084</v>
      </c>
      <c r="AC110" s="1" t="s">
        <v>1084</v>
      </c>
      <c r="AD110" s="1" t="s">
        <v>1084</v>
      </c>
      <c r="AE110" s="1" t="s">
        <v>1084</v>
      </c>
      <c r="AF110" s="57" t="s">
        <v>1084</v>
      </c>
      <c r="AG110" s="57" t="s">
        <v>1084</v>
      </c>
      <c r="AH110" s="57" t="s">
        <v>1084</v>
      </c>
      <c r="AI110" s="57" t="s">
        <v>1084</v>
      </c>
      <c r="AJ110" s="57" t="s">
        <v>1084</v>
      </c>
      <c r="AK110" s="57" t="s">
        <v>1084</v>
      </c>
      <c r="AL110" s="80">
        <v>20.432994944564097</v>
      </c>
      <c r="AM110" s="122">
        <v>0.51923076923076927</v>
      </c>
      <c r="AN110" s="80">
        <v>20.996000000000002</v>
      </c>
      <c r="AO110" s="120">
        <v>1</v>
      </c>
      <c r="AP110" s="131" t="s">
        <v>1084</v>
      </c>
      <c r="AQ110" s="2">
        <f>AN110-AL110</f>
        <v>0.56300505543590518</v>
      </c>
      <c r="AR110" s="1" t="str">
        <f>IF(AN110&gt;AL110,"Higher","Lower")</f>
        <v>Higher</v>
      </c>
      <c r="AS110" s="1">
        <v>20.2</v>
      </c>
      <c r="AT110" s="145">
        <v>1</v>
      </c>
      <c r="AU110" s="1" t="s">
        <v>36</v>
      </c>
      <c r="AV110" s="2">
        <f>SUM(AS110-AN110)</f>
        <v>-0.79600000000000293</v>
      </c>
      <c r="AW110" s="1" t="str">
        <f>IF(AS110&gt;AN110,"Higher","Lower")</f>
        <v>Lower</v>
      </c>
    </row>
    <row r="111" spans="1:49">
      <c r="A111" s="17" t="s">
        <v>67</v>
      </c>
      <c r="B111" s="17" t="s">
        <v>1394</v>
      </c>
      <c r="C111" s="55" t="s">
        <v>1395</v>
      </c>
      <c r="D111" s="55" t="s">
        <v>1396</v>
      </c>
      <c r="E111" s="55" t="s">
        <v>31</v>
      </c>
      <c r="F111" s="55" t="s">
        <v>1076</v>
      </c>
      <c r="G111" s="55" t="s">
        <v>1079</v>
      </c>
      <c r="H111" s="56">
        <v>378804</v>
      </c>
      <c r="I111" s="56">
        <v>399844</v>
      </c>
      <c r="J111" s="57">
        <v>53.494867999999997</v>
      </c>
      <c r="K111" s="57">
        <v>-2.3209629000000001</v>
      </c>
      <c r="L111" s="56" t="s">
        <v>33</v>
      </c>
      <c r="M111" s="4" t="s">
        <v>34</v>
      </c>
      <c r="N111" s="4">
        <v>10</v>
      </c>
      <c r="O111" s="4">
        <v>6</v>
      </c>
      <c r="P111" s="4" t="s">
        <v>1078</v>
      </c>
      <c r="Q111" s="4">
        <v>2.5</v>
      </c>
      <c r="R111" s="19" t="s">
        <v>36</v>
      </c>
      <c r="S111" s="19" t="s">
        <v>1079</v>
      </c>
      <c r="T111" s="19" t="s">
        <v>36</v>
      </c>
      <c r="U111" s="19" t="s">
        <v>1079</v>
      </c>
      <c r="V111" s="19" t="s">
        <v>36</v>
      </c>
      <c r="W111" s="19" t="s">
        <v>1079</v>
      </c>
      <c r="X111" s="20" t="s">
        <v>36</v>
      </c>
      <c r="Y111" s="20" t="s">
        <v>1079</v>
      </c>
      <c r="Z111" s="21" t="s">
        <v>36</v>
      </c>
      <c r="AA111" s="35" t="s">
        <v>1084</v>
      </c>
      <c r="AB111" s="2" t="s">
        <v>36</v>
      </c>
      <c r="AC111" s="33" t="s">
        <v>1084</v>
      </c>
      <c r="AD111" s="2" t="s">
        <v>36</v>
      </c>
      <c r="AE111" s="33" t="s">
        <v>1084</v>
      </c>
      <c r="AF111" s="62">
        <v>25.86272727272727</v>
      </c>
      <c r="AG111" s="63">
        <v>0.91666666666666663</v>
      </c>
      <c r="AH111" s="62">
        <v>27.861250000000005</v>
      </c>
      <c r="AI111" s="63">
        <v>1</v>
      </c>
      <c r="AJ111" s="62">
        <v>20.513333333333335</v>
      </c>
      <c r="AK111" s="64">
        <v>1</v>
      </c>
      <c r="AL111" s="79">
        <v>21.528666666666666</v>
      </c>
      <c r="AM111" s="121">
        <v>1</v>
      </c>
      <c r="AN111" s="79">
        <v>23.429099999999998</v>
      </c>
      <c r="AO111" s="119">
        <v>0.82692307692307698</v>
      </c>
      <c r="AP111" s="127" t="s">
        <v>1079</v>
      </c>
      <c r="AQ111" s="2">
        <f>AN111-AL111</f>
        <v>1.9004333333333321</v>
      </c>
      <c r="AR111" s="1" t="str">
        <f>IF(AN111&gt;AL111,"Higher","Lower")</f>
        <v>Higher</v>
      </c>
      <c r="AS111" s="1">
        <v>20.2</v>
      </c>
      <c r="AT111" s="145">
        <v>1</v>
      </c>
      <c r="AU111" s="1" t="s">
        <v>36</v>
      </c>
      <c r="AV111" s="2">
        <f>SUM(AS111-AN111)</f>
        <v>-3.229099999999999</v>
      </c>
      <c r="AW111" s="1" t="str">
        <f>IF(AS111&gt;AN111,"Higher","Lower")</f>
        <v>Lower</v>
      </c>
    </row>
    <row r="112" spans="1:49">
      <c r="A112" s="40" t="s">
        <v>42</v>
      </c>
      <c r="B112" s="40" t="s">
        <v>1397</v>
      </c>
      <c r="C112" s="41" t="s">
        <v>1398</v>
      </c>
      <c r="D112" s="41" t="s">
        <v>1399</v>
      </c>
      <c r="E112" s="41" t="s">
        <v>31</v>
      </c>
      <c r="F112" s="41" t="s">
        <v>1076</v>
      </c>
      <c r="G112" s="41" t="s">
        <v>1203</v>
      </c>
      <c r="H112" s="42">
        <v>377418</v>
      </c>
      <c r="I112" s="42">
        <v>395689</v>
      </c>
      <c r="J112" s="43">
        <v>53.457464000000002</v>
      </c>
      <c r="K112" s="43">
        <v>-2.3415537999999998</v>
      </c>
      <c r="L112" s="42" t="s">
        <v>33</v>
      </c>
      <c r="M112" s="41" t="s">
        <v>34</v>
      </c>
      <c r="N112" s="41">
        <v>30</v>
      </c>
      <c r="O112" s="41">
        <v>2</v>
      </c>
      <c r="P112" s="41" t="s">
        <v>1078</v>
      </c>
      <c r="Q112" s="41">
        <v>3</v>
      </c>
      <c r="R112" s="51" t="s">
        <v>36</v>
      </c>
      <c r="S112" s="51" t="s">
        <v>1079</v>
      </c>
      <c r="T112" s="51" t="s">
        <v>36</v>
      </c>
      <c r="U112" s="51" t="s">
        <v>1079</v>
      </c>
      <c r="V112" s="51" t="s">
        <v>36</v>
      </c>
      <c r="W112" s="51" t="s">
        <v>1079</v>
      </c>
      <c r="X112" s="53" t="s">
        <v>36</v>
      </c>
      <c r="Y112" s="53" t="s">
        <v>1079</v>
      </c>
      <c r="Z112" s="53">
        <v>24.9</v>
      </c>
      <c r="AA112" s="83">
        <v>0.75</v>
      </c>
      <c r="AB112" s="44">
        <v>32.74988888888889</v>
      </c>
      <c r="AC112" s="45">
        <v>0.83333333333333337</v>
      </c>
      <c r="AD112" s="44">
        <v>30.154666666666671</v>
      </c>
      <c r="AE112" s="45">
        <v>1</v>
      </c>
      <c r="AF112" s="44">
        <v>29.002636363636363</v>
      </c>
      <c r="AG112" s="45">
        <v>0.91666666666666663</v>
      </c>
      <c r="AH112" s="44">
        <v>32.803636363636365</v>
      </c>
      <c r="AI112" s="45">
        <v>0.91666666666666663</v>
      </c>
      <c r="AJ112" s="44">
        <v>21.450909090909093</v>
      </c>
      <c r="AK112" s="46">
        <v>0.91666666666666663</v>
      </c>
      <c r="AL112" s="78">
        <v>22.516363636363632</v>
      </c>
      <c r="AM112" s="123">
        <v>0.90384615384615385</v>
      </c>
      <c r="AN112" s="78">
        <v>20.9</v>
      </c>
      <c r="AO112" s="118">
        <v>0.92299999999999993</v>
      </c>
      <c r="AP112" s="133" t="s">
        <v>1079</v>
      </c>
      <c r="AQ112" s="44" t="s">
        <v>1079</v>
      </c>
      <c r="AR112" s="43" t="s">
        <v>1079</v>
      </c>
      <c r="AS112" s="43">
        <v>20.5</v>
      </c>
      <c r="AT112" s="151">
        <v>1</v>
      </c>
      <c r="AU112" s="43" t="s">
        <v>36</v>
      </c>
      <c r="AV112" s="44">
        <f>SUM(AS112-AN112)</f>
        <v>-0.39999999999999858</v>
      </c>
      <c r="AW112" s="43" t="str">
        <f>IF(AS112&gt;AN112,"Higher","Lower")</f>
        <v>Lower</v>
      </c>
    </row>
    <row r="113" spans="1:49">
      <c r="A113" s="40" t="s">
        <v>42</v>
      </c>
      <c r="B113" s="40" t="s">
        <v>1400</v>
      </c>
      <c r="C113" s="41" t="s">
        <v>1401</v>
      </c>
      <c r="D113" s="41" t="s">
        <v>1399</v>
      </c>
      <c r="E113" s="41" t="s">
        <v>31</v>
      </c>
      <c r="F113" s="41" t="s">
        <v>1076</v>
      </c>
      <c r="G113" s="41" t="s">
        <v>1203</v>
      </c>
      <c r="H113" s="42">
        <v>377418</v>
      </c>
      <c r="I113" s="42">
        <v>395689</v>
      </c>
      <c r="J113" s="43">
        <v>53.457464000000002</v>
      </c>
      <c r="K113" s="43">
        <v>-2.3415537999999998</v>
      </c>
      <c r="L113" s="42" t="s">
        <v>33</v>
      </c>
      <c r="M113" s="41" t="s">
        <v>34</v>
      </c>
      <c r="N113" s="49">
        <v>30</v>
      </c>
      <c r="O113" s="49">
        <v>2</v>
      </c>
      <c r="P113" s="41" t="s">
        <v>1078</v>
      </c>
      <c r="Q113" s="41">
        <v>3</v>
      </c>
      <c r="R113" s="51" t="s">
        <v>36</v>
      </c>
      <c r="S113" s="51" t="s">
        <v>1079</v>
      </c>
      <c r="T113" s="51" t="s">
        <v>36</v>
      </c>
      <c r="U113" s="51" t="s">
        <v>1079</v>
      </c>
      <c r="V113" s="51" t="s">
        <v>36</v>
      </c>
      <c r="W113" s="51" t="s">
        <v>1079</v>
      </c>
      <c r="X113" s="53" t="s">
        <v>36</v>
      </c>
      <c r="Y113" s="53" t="s">
        <v>1079</v>
      </c>
      <c r="Z113" s="53">
        <v>25.7</v>
      </c>
      <c r="AA113" s="83">
        <v>0.83333333333333337</v>
      </c>
      <c r="AB113" s="44">
        <v>32.964750000000002</v>
      </c>
      <c r="AC113" s="45">
        <v>0.75</v>
      </c>
      <c r="AD113" s="44">
        <v>29.641333333333332</v>
      </c>
      <c r="AE113" s="45">
        <v>1</v>
      </c>
      <c r="AF113" s="44">
        <v>30.228545454545451</v>
      </c>
      <c r="AG113" s="45">
        <v>0.91666666666666663</v>
      </c>
      <c r="AH113" s="44">
        <v>30.542750000000002</v>
      </c>
      <c r="AI113" s="45">
        <v>1</v>
      </c>
      <c r="AJ113" s="44">
        <v>22.872727272727275</v>
      </c>
      <c r="AK113" s="46">
        <v>0.91666666666666663</v>
      </c>
      <c r="AL113" s="78">
        <v>22.516363636363632</v>
      </c>
      <c r="AM113" s="123">
        <v>0.90384615384615385</v>
      </c>
      <c r="AN113" s="78">
        <v>20.9</v>
      </c>
      <c r="AO113" s="118">
        <v>0.92299999999999993</v>
      </c>
      <c r="AP113" s="133" t="s">
        <v>1079</v>
      </c>
      <c r="AQ113" s="44">
        <f>AN113-AL113</f>
        <v>-1.6163636363636336</v>
      </c>
      <c r="AR113" s="43" t="str">
        <f>IF(AN113&gt;AL113,"Higher","Lower")</f>
        <v>Lower</v>
      </c>
      <c r="AS113" s="43">
        <v>20.5</v>
      </c>
      <c r="AT113" s="151">
        <v>1</v>
      </c>
      <c r="AU113" s="43" t="s">
        <v>36</v>
      </c>
      <c r="AV113" s="44">
        <f>SUM(AS113-AN113)</f>
        <v>-0.39999999999999858</v>
      </c>
      <c r="AW113" s="43" t="str">
        <f>IF(AS113&gt;AN113,"Higher","Lower")</f>
        <v>Lower</v>
      </c>
    </row>
    <row r="114" spans="1:49">
      <c r="A114" s="17" t="s">
        <v>148</v>
      </c>
      <c r="B114" s="17" t="s">
        <v>1402</v>
      </c>
      <c r="C114" s="55" t="s">
        <v>1403</v>
      </c>
      <c r="D114" s="55" t="s">
        <v>1404</v>
      </c>
      <c r="E114" s="55" t="s">
        <v>1170</v>
      </c>
      <c r="F114" s="55" t="s">
        <v>1076</v>
      </c>
      <c r="G114" s="55" t="s">
        <v>1079</v>
      </c>
      <c r="H114" s="56">
        <v>356230</v>
      </c>
      <c r="I114" s="56">
        <v>410105</v>
      </c>
      <c r="J114" s="57">
        <v>53.585692999999999</v>
      </c>
      <c r="K114" s="57">
        <v>-2.6626485999999998</v>
      </c>
      <c r="L114" s="56" t="s">
        <v>33</v>
      </c>
      <c r="M114" s="4" t="s">
        <v>1078</v>
      </c>
      <c r="N114" s="4">
        <v>1</v>
      </c>
      <c r="O114" s="4">
        <v>3</v>
      </c>
      <c r="P114" s="4" t="s">
        <v>1078</v>
      </c>
      <c r="Q114" s="4">
        <v>2</v>
      </c>
      <c r="R114" s="19" t="s">
        <v>36</v>
      </c>
      <c r="S114" s="19" t="s">
        <v>1079</v>
      </c>
      <c r="T114" s="19" t="s">
        <v>36</v>
      </c>
      <c r="U114" s="19" t="s">
        <v>1079</v>
      </c>
      <c r="V114" s="19" t="s">
        <v>36</v>
      </c>
      <c r="W114" s="19" t="s">
        <v>1079</v>
      </c>
      <c r="X114" s="20" t="s">
        <v>36</v>
      </c>
      <c r="Y114" s="20" t="s">
        <v>1079</v>
      </c>
      <c r="Z114" s="21" t="s">
        <v>36</v>
      </c>
      <c r="AA114" s="35" t="s">
        <v>1084</v>
      </c>
      <c r="AB114" s="2" t="s">
        <v>1084</v>
      </c>
      <c r="AC114" s="33" t="s">
        <v>1084</v>
      </c>
      <c r="AD114" s="2" t="s">
        <v>1084</v>
      </c>
      <c r="AE114" s="33" t="s">
        <v>1084</v>
      </c>
      <c r="AF114" s="62">
        <v>30.537000000000003</v>
      </c>
      <c r="AG114" s="63">
        <v>0.66666666666666663</v>
      </c>
      <c r="AH114" s="62">
        <v>35.128636363636375</v>
      </c>
      <c r="AI114" s="63">
        <v>0.91666666666666663</v>
      </c>
      <c r="AJ114" s="62">
        <v>20.534583333333334</v>
      </c>
      <c r="AK114" s="64">
        <v>1</v>
      </c>
      <c r="AL114" s="80">
        <v>23.462363636363637</v>
      </c>
      <c r="AM114" s="122">
        <v>0.90384615384615385</v>
      </c>
      <c r="AN114" s="80">
        <v>22.09075</v>
      </c>
      <c r="AO114" s="120">
        <v>1</v>
      </c>
      <c r="AP114" s="132" t="s">
        <v>1079</v>
      </c>
      <c r="AQ114" s="2">
        <f>AN114-AL114</f>
        <v>-1.3716136363636373</v>
      </c>
      <c r="AR114" s="1" t="str">
        <f>IF(AN114&gt;AL114,"Higher","Lower")</f>
        <v>Lower</v>
      </c>
      <c r="AS114" s="1">
        <v>20.5</v>
      </c>
      <c r="AT114" s="145">
        <v>1</v>
      </c>
      <c r="AU114" s="1" t="s">
        <v>36</v>
      </c>
      <c r="AV114" s="2">
        <f>SUM(AS114-AN114)</f>
        <v>-1.5907499999999999</v>
      </c>
      <c r="AW114" s="1" t="str">
        <f>IF(AS114&gt;AN114,"Higher","Lower")</f>
        <v>Lower</v>
      </c>
    </row>
    <row r="115" spans="1:49">
      <c r="A115" s="55" t="s">
        <v>37</v>
      </c>
      <c r="B115" s="55" t="s">
        <v>1405</v>
      </c>
      <c r="C115" s="68" t="s">
        <v>1406</v>
      </c>
      <c r="D115" s="55" t="s">
        <v>1407</v>
      </c>
      <c r="E115" s="55" t="s">
        <v>31</v>
      </c>
      <c r="F115" s="55" t="s">
        <v>1076</v>
      </c>
      <c r="G115" s="55" t="s">
        <v>1079</v>
      </c>
      <c r="H115" s="56">
        <v>396950</v>
      </c>
      <c r="I115" s="56">
        <v>402329</v>
      </c>
      <c r="J115" s="57">
        <v>53.517626</v>
      </c>
      <c r="K115" s="57">
        <v>-2.0474679</v>
      </c>
      <c r="L115" s="56" t="s">
        <v>33</v>
      </c>
      <c r="M115" s="4" t="s">
        <v>34</v>
      </c>
      <c r="N115" s="7">
        <v>5</v>
      </c>
      <c r="O115" s="7">
        <v>2</v>
      </c>
      <c r="P115" s="4" t="s">
        <v>1078</v>
      </c>
      <c r="Q115" s="4">
        <v>3</v>
      </c>
      <c r="R115" s="13">
        <v>31.5</v>
      </c>
      <c r="S115" s="13" t="s">
        <v>1079</v>
      </c>
      <c r="T115" s="13">
        <v>29.6</v>
      </c>
      <c r="U115" s="13" t="s">
        <v>1079</v>
      </c>
      <c r="V115" s="13">
        <v>27.2</v>
      </c>
      <c r="W115" s="13" t="s">
        <v>1079</v>
      </c>
      <c r="X115" s="27">
        <v>24.2</v>
      </c>
      <c r="Y115" s="7" t="s">
        <v>1079</v>
      </c>
      <c r="Z115" s="7">
        <v>28</v>
      </c>
      <c r="AA115" s="36">
        <v>1</v>
      </c>
      <c r="AB115" s="2">
        <v>30.386416666666666</v>
      </c>
      <c r="AC115" s="33">
        <v>1</v>
      </c>
      <c r="AD115" s="2">
        <v>27.903333333333332</v>
      </c>
      <c r="AE115" s="33">
        <v>1</v>
      </c>
      <c r="AF115" s="62">
        <v>25.356545454545451</v>
      </c>
      <c r="AG115" s="63">
        <v>0.91666666666666663</v>
      </c>
      <c r="AH115" s="62">
        <v>28.644000000000005</v>
      </c>
      <c r="AI115" s="63">
        <v>0.83333333333333337</v>
      </c>
      <c r="AJ115" s="62">
        <v>21.944166666666664</v>
      </c>
      <c r="AK115" s="64">
        <v>1</v>
      </c>
      <c r="AL115" s="80">
        <v>19.830166666666667</v>
      </c>
      <c r="AM115" s="122">
        <v>1</v>
      </c>
      <c r="AN115" s="80">
        <v>21.1</v>
      </c>
      <c r="AO115" s="120">
        <v>0.82700000000000007</v>
      </c>
      <c r="AP115" s="126" t="s">
        <v>1079</v>
      </c>
      <c r="AQ115" s="2">
        <f>AN115-AL115</f>
        <v>1.2698333333333345</v>
      </c>
      <c r="AR115" s="1" t="str">
        <f>IF(AN115&gt;AL115,"Higher","Lower")</f>
        <v>Higher</v>
      </c>
      <c r="AS115" s="1">
        <v>20.7</v>
      </c>
      <c r="AT115" s="145">
        <v>1</v>
      </c>
      <c r="AU115" s="1" t="s">
        <v>36</v>
      </c>
      <c r="AV115" s="2">
        <f>SUM(AS115-AN115)</f>
        <v>-0.40000000000000213</v>
      </c>
      <c r="AW115" s="1" t="str">
        <f>IF(AS115&gt;AN115,"Higher","Lower")</f>
        <v>Lower</v>
      </c>
    </row>
    <row r="116" spans="1:49">
      <c r="A116" s="69" t="s">
        <v>67</v>
      </c>
      <c r="B116" s="55" t="s">
        <v>1408</v>
      </c>
      <c r="C116" s="69" t="s">
        <v>1409</v>
      </c>
      <c r="D116" s="69" t="s">
        <v>1410</v>
      </c>
      <c r="E116" s="95" t="s">
        <v>31</v>
      </c>
      <c r="F116" s="4" t="s">
        <v>1076</v>
      </c>
      <c r="G116" s="4" t="s">
        <v>1079</v>
      </c>
      <c r="H116" s="95">
        <v>375991</v>
      </c>
      <c r="I116" s="95">
        <v>399237</v>
      </c>
      <c r="J116" s="95">
        <v>53.489291000000001</v>
      </c>
      <c r="K116" s="95">
        <v>-2.3633166000000001</v>
      </c>
      <c r="L116" s="5" t="s">
        <v>33</v>
      </c>
      <c r="M116" s="95" t="s">
        <v>34</v>
      </c>
      <c r="N116" s="95">
        <v>-3.5</v>
      </c>
      <c r="O116" s="95">
        <v>9</v>
      </c>
      <c r="P116" s="95" t="s">
        <v>1078</v>
      </c>
      <c r="Q116" s="95">
        <v>2.5</v>
      </c>
      <c r="R116" s="1" t="s">
        <v>1084</v>
      </c>
      <c r="S116" s="1" t="s">
        <v>1084</v>
      </c>
      <c r="T116" s="1" t="s">
        <v>1084</v>
      </c>
      <c r="U116" s="1" t="s">
        <v>1084</v>
      </c>
      <c r="V116" s="1" t="s">
        <v>1084</v>
      </c>
      <c r="W116" s="1" t="s">
        <v>1084</v>
      </c>
      <c r="X116" s="1" t="s">
        <v>1084</v>
      </c>
      <c r="Y116" s="1" t="s">
        <v>1084</v>
      </c>
      <c r="Z116" s="1" t="s">
        <v>1084</v>
      </c>
      <c r="AA116" s="1" t="s">
        <v>1084</v>
      </c>
      <c r="AB116" s="1" t="s">
        <v>1084</v>
      </c>
      <c r="AC116" s="1" t="s">
        <v>1084</v>
      </c>
      <c r="AD116" s="1" t="s">
        <v>1084</v>
      </c>
      <c r="AE116" s="1" t="s">
        <v>1084</v>
      </c>
      <c r="AF116" s="1" t="s">
        <v>1084</v>
      </c>
      <c r="AG116" s="1" t="s">
        <v>1084</v>
      </c>
      <c r="AH116" s="1" t="s">
        <v>1084</v>
      </c>
      <c r="AI116" s="1" t="s">
        <v>1084</v>
      </c>
      <c r="AJ116" s="1" t="s">
        <v>1084</v>
      </c>
      <c r="AK116" s="1" t="s">
        <v>1084</v>
      </c>
      <c r="AL116" s="79">
        <v>22.30266666666666</v>
      </c>
      <c r="AM116" s="121">
        <v>1</v>
      </c>
      <c r="AN116" s="79">
        <v>21.590499999999999</v>
      </c>
      <c r="AO116" s="119">
        <v>1</v>
      </c>
      <c r="AP116" s="127" t="s">
        <v>1079</v>
      </c>
      <c r="AQ116" s="2">
        <f>AN116-AL116</f>
        <v>-0.71216666666666129</v>
      </c>
      <c r="AR116" s="1" t="str">
        <f>IF(AN116&gt;AL116,"Higher","Lower")</f>
        <v>Lower</v>
      </c>
      <c r="AS116" s="1">
        <v>20.7</v>
      </c>
      <c r="AT116" s="145">
        <v>1</v>
      </c>
      <c r="AU116" s="1">
        <v>21.1</v>
      </c>
      <c r="AV116" s="2">
        <f>SUM(AS116-AN116)</f>
        <v>-0.8904999999999994</v>
      </c>
      <c r="AW116" s="1" t="str">
        <f>IF(AS116&gt;AN116,"Higher","Lower")</f>
        <v>Lower</v>
      </c>
    </row>
    <row r="117" spans="1:49">
      <c r="A117" s="69" t="s">
        <v>148</v>
      </c>
      <c r="B117" s="55" t="s">
        <v>1411</v>
      </c>
      <c r="C117" s="69" t="s">
        <v>1412</v>
      </c>
      <c r="D117" s="69" t="s">
        <v>1413</v>
      </c>
      <c r="E117" s="69" t="s">
        <v>31</v>
      </c>
      <c r="F117" s="55" t="s">
        <v>1076</v>
      </c>
      <c r="G117" s="55" t="s">
        <v>1079</v>
      </c>
      <c r="H117" s="69">
        <v>360578</v>
      </c>
      <c r="I117" s="69">
        <v>398126</v>
      </c>
      <c r="J117" s="69">
        <v>53.478372999999998</v>
      </c>
      <c r="K117" s="69">
        <v>-2.5954602000000002</v>
      </c>
      <c r="L117" s="70" t="s">
        <v>33</v>
      </c>
      <c r="M117" s="95" t="s">
        <v>41</v>
      </c>
      <c r="N117" s="95">
        <v>4</v>
      </c>
      <c r="O117" s="95">
        <v>2</v>
      </c>
      <c r="P117" s="95" t="s">
        <v>41</v>
      </c>
      <c r="Q117" s="95">
        <v>2</v>
      </c>
      <c r="R117" s="1" t="s">
        <v>1084</v>
      </c>
      <c r="S117" s="1" t="s">
        <v>1084</v>
      </c>
      <c r="T117" s="1" t="s">
        <v>1084</v>
      </c>
      <c r="U117" s="1" t="s">
        <v>1084</v>
      </c>
      <c r="V117" s="1" t="s">
        <v>1084</v>
      </c>
      <c r="W117" s="1" t="s">
        <v>1084</v>
      </c>
      <c r="X117" s="1" t="s">
        <v>1084</v>
      </c>
      <c r="Y117" s="1" t="s">
        <v>1084</v>
      </c>
      <c r="Z117" s="1" t="s">
        <v>1084</v>
      </c>
      <c r="AA117" s="1" t="s">
        <v>1084</v>
      </c>
      <c r="AB117" s="1" t="s">
        <v>1084</v>
      </c>
      <c r="AC117" s="1" t="s">
        <v>1084</v>
      </c>
      <c r="AD117" s="1" t="s">
        <v>1084</v>
      </c>
      <c r="AE117" s="1" t="s">
        <v>1084</v>
      </c>
      <c r="AF117" s="57" t="s">
        <v>1084</v>
      </c>
      <c r="AG117" s="57" t="s">
        <v>1084</v>
      </c>
      <c r="AH117" s="57" t="s">
        <v>1084</v>
      </c>
      <c r="AI117" s="57" t="s">
        <v>1084</v>
      </c>
      <c r="AJ117" s="57" t="s">
        <v>1084</v>
      </c>
      <c r="AK117" s="57" t="s">
        <v>1084</v>
      </c>
      <c r="AL117" s="80">
        <v>21.559640515492458</v>
      </c>
      <c r="AM117" s="122">
        <v>0.51923076923076927</v>
      </c>
      <c r="AN117" s="80">
        <v>22.416999999999998</v>
      </c>
      <c r="AO117" s="120">
        <v>0.75</v>
      </c>
      <c r="AP117" s="131" t="s">
        <v>1084</v>
      </c>
      <c r="AQ117" s="2">
        <f>AN117-AL117</f>
        <v>0.85735948450754051</v>
      </c>
      <c r="AR117" s="1" t="str">
        <f>IF(AN117&gt;AL117,"Higher","Lower")</f>
        <v>Higher</v>
      </c>
      <c r="AS117" s="1">
        <v>20.8</v>
      </c>
      <c r="AT117" s="145">
        <v>0.82699999999999996</v>
      </c>
      <c r="AU117" s="1" t="s">
        <v>36</v>
      </c>
      <c r="AV117" s="2">
        <f>SUM(AS117-AN117)</f>
        <v>-1.6169999999999973</v>
      </c>
      <c r="AW117" s="1" t="str">
        <f>IF(AS117&gt;AN117,"Higher","Lower")</f>
        <v>Lower</v>
      </c>
    </row>
    <row r="118" spans="1:49">
      <c r="A118" s="40" t="s">
        <v>70</v>
      </c>
      <c r="B118" s="40" t="s">
        <v>1414</v>
      </c>
      <c r="C118" s="41" t="s">
        <v>1415</v>
      </c>
      <c r="D118" s="41" t="s">
        <v>1416</v>
      </c>
      <c r="E118" s="41" t="s">
        <v>1083</v>
      </c>
      <c r="F118" s="41" t="s">
        <v>1076</v>
      </c>
      <c r="G118" s="41" t="s">
        <v>1079</v>
      </c>
      <c r="H118" s="42">
        <v>375397</v>
      </c>
      <c r="I118" s="42">
        <v>407457</v>
      </c>
      <c r="J118" s="43">
        <v>53.563146000000003</v>
      </c>
      <c r="K118" s="43">
        <v>-2.3729176000000001</v>
      </c>
      <c r="L118" s="42" t="s">
        <v>33</v>
      </c>
      <c r="M118" s="41" t="s">
        <v>34</v>
      </c>
      <c r="N118" s="41">
        <v>3</v>
      </c>
      <c r="O118" s="41">
        <v>1.5</v>
      </c>
      <c r="P118" s="41" t="s">
        <v>1078</v>
      </c>
      <c r="Q118" s="41">
        <v>2.2000000000000002</v>
      </c>
      <c r="R118" s="51">
        <v>33.4</v>
      </c>
      <c r="S118" s="51" t="s">
        <v>1079</v>
      </c>
      <c r="T118" s="51">
        <v>33</v>
      </c>
      <c r="U118" s="51" t="s">
        <v>1079</v>
      </c>
      <c r="V118" s="51">
        <v>29.8</v>
      </c>
      <c r="W118" s="51" t="s">
        <v>1079</v>
      </c>
      <c r="X118" s="82">
        <v>28.9</v>
      </c>
      <c r="Y118" s="53" t="s">
        <v>1079</v>
      </c>
      <c r="Z118" s="82">
        <v>25.439999999999998</v>
      </c>
      <c r="AA118" s="83">
        <v>0.58333333333333337</v>
      </c>
      <c r="AB118" s="44">
        <v>28.735777777777777</v>
      </c>
      <c r="AC118" s="45">
        <v>0.83333333333333337</v>
      </c>
      <c r="AD118" s="44">
        <v>36.159999999999997</v>
      </c>
      <c r="AE118" s="45">
        <v>0.91666666666666663</v>
      </c>
      <c r="AF118" s="44">
        <v>26.513249999999999</v>
      </c>
      <c r="AG118" s="45">
        <v>1</v>
      </c>
      <c r="AH118" s="44">
        <v>27.621000000000002</v>
      </c>
      <c r="AI118" s="45">
        <v>0.91666666666666663</v>
      </c>
      <c r="AJ118" s="44">
        <v>22.687272727272727</v>
      </c>
      <c r="AK118" s="46">
        <v>0.91666666666666663</v>
      </c>
      <c r="AL118" s="78">
        <v>23.062333333333331</v>
      </c>
      <c r="AM118" s="123">
        <v>1</v>
      </c>
      <c r="AN118" s="78">
        <v>21.4</v>
      </c>
      <c r="AO118" s="118">
        <v>0.92299999999999993</v>
      </c>
      <c r="AP118" s="125" t="s">
        <v>1084</v>
      </c>
      <c r="AQ118" s="44">
        <f>AN118-AL118</f>
        <v>-1.6623333333333328</v>
      </c>
      <c r="AR118" s="43" t="str">
        <f>IF(AN118&gt;AL118,"Higher","Lower")</f>
        <v>Lower</v>
      </c>
      <c r="AS118" s="43">
        <v>20.9</v>
      </c>
      <c r="AT118" s="151">
        <v>0.92300000000000004</v>
      </c>
      <c r="AU118" s="43" t="s">
        <v>36</v>
      </c>
      <c r="AV118" s="44">
        <f>SUM(AS118-AN118)</f>
        <v>-0.5</v>
      </c>
      <c r="AW118" s="43" t="str">
        <f>IF(AS118&gt;AN118,"Higher","Lower")</f>
        <v>Lower</v>
      </c>
    </row>
    <row r="119" spans="1:49">
      <c r="A119" s="69" t="s">
        <v>148</v>
      </c>
      <c r="B119" s="55" t="s">
        <v>1417</v>
      </c>
      <c r="C119" s="69" t="s">
        <v>1418</v>
      </c>
      <c r="D119" s="69" t="s">
        <v>1419</v>
      </c>
      <c r="E119" s="69" t="s">
        <v>31</v>
      </c>
      <c r="F119" s="55" t="s">
        <v>1076</v>
      </c>
      <c r="G119" s="55" t="s">
        <v>1079</v>
      </c>
      <c r="H119" s="69">
        <v>369056</v>
      </c>
      <c r="I119" s="69">
        <v>402146</v>
      </c>
      <c r="J119" s="69">
        <v>53.515073000000001</v>
      </c>
      <c r="K119" s="69">
        <v>-2.4681210999999998</v>
      </c>
      <c r="L119" s="70" t="s">
        <v>33</v>
      </c>
      <c r="M119" s="95" t="s">
        <v>41</v>
      </c>
      <c r="N119" s="95">
        <v>10</v>
      </c>
      <c r="O119" s="95">
        <v>2</v>
      </c>
      <c r="P119" s="95" t="s">
        <v>41</v>
      </c>
      <c r="Q119" s="95">
        <v>2</v>
      </c>
      <c r="R119" s="1" t="s">
        <v>1084</v>
      </c>
      <c r="S119" s="1" t="s">
        <v>1084</v>
      </c>
      <c r="T119" s="1" t="s">
        <v>1084</v>
      </c>
      <c r="U119" s="1" t="s">
        <v>1084</v>
      </c>
      <c r="V119" s="1" t="s">
        <v>1084</v>
      </c>
      <c r="W119" s="1" t="s">
        <v>1084</v>
      </c>
      <c r="X119" s="1" t="s">
        <v>1084</v>
      </c>
      <c r="Y119" s="1" t="s">
        <v>1084</v>
      </c>
      <c r="Z119" s="1" t="s">
        <v>1084</v>
      </c>
      <c r="AA119" s="1" t="s">
        <v>1084</v>
      </c>
      <c r="AB119" s="1" t="s">
        <v>1084</v>
      </c>
      <c r="AC119" s="1" t="s">
        <v>1084</v>
      </c>
      <c r="AD119" s="1" t="s">
        <v>1084</v>
      </c>
      <c r="AE119" s="1" t="s">
        <v>1084</v>
      </c>
      <c r="AF119" s="57" t="s">
        <v>1084</v>
      </c>
      <c r="AG119" s="57" t="s">
        <v>1084</v>
      </c>
      <c r="AH119" s="57" t="s">
        <v>1084</v>
      </c>
      <c r="AI119" s="57" t="s">
        <v>1084</v>
      </c>
      <c r="AJ119" s="57" t="s">
        <v>1084</v>
      </c>
      <c r="AK119" s="57" t="s">
        <v>1084</v>
      </c>
      <c r="AL119" s="80">
        <v>20.65685196026552</v>
      </c>
      <c r="AM119" s="122">
        <v>0.44230769230769229</v>
      </c>
      <c r="AN119" s="80">
        <v>22.083500000000001</v>
      </c>
      <c r="AO119" s="120">
        <v>1</v>
      </c>
      <c r="AP119" s="131" t="s">
        <v>1084</v>
      </c>
      <c r="AQ119" s="2">
        <f>AN119-AL119</f>
        <v>1.4266480397344807</v>
      </c>
      <c r="AR119" s="1" t="str">
        <f>IF(AN119&gt;AL119,"Higher","Lower")</f>
        <v>Higher</v>
      </c>
      <c r="AS119" s="1">
        <v>20.9</v>
      </c>
      <c r="AT119" s="145">
        <v>1</v>
      </c>
      <c r="AU119" s="1" t="s">
        <v>36</v>
      </c>
      <c r="AV119" s="2">
        <f>SUM(AS119-AN119)</f>
        <v>-1.1835000000000022</v>
      </c>
      <c r="AW119" s="1" t="str">
        <f>IF(AS119&gt;AN119,"Higher","Lower")</f>
        <v>Lower</v>
      </c>
    </row>
    <row r="120" spans="1:49">
      <c r="A120" s="69" t="s">
        <v>148</v>
      </c>
      <c r="B120" s="55" t="s">
        <v>1420</v>
      </c>
      <c r="C120" s="69" t="s">
        <v>1421</v>
      </c>
      <c r="D120" s="69" t="s">
        <v>1422</v>
      </c>
      <c r="E120" s="69" t="s">
        <v>31</v>
      </c>
      <c r="F120" s="55" t="s">
        <v>1076</v>
      </c>
      <c r="G120" s="55" t="s">
        <v>1079</v>
      </c>
      <c r="H120" s="69">
        <v>360430</v>
      </c>
      <c r="I120" s="69">
        <v>397779</v>
      </c>
      <c r="J120" s="69">
        <v>53.475242999999999</v>
      </c>
      <c r="K120" s="69">
        <v>-2.5976463000000001</v>
      </c>
      <c r="L120" s="70" t="s">
        <v>33</v>
      </c>
      <c r="M120" s="95" t="s">
        <v>41</v>
      </c>
      <c r="N120" s="95">
        <v>15</v>
      </c>
      <c r="O120" s="95">
        <v>2</v>
      </c>
      <c r="P120" s="95" t="s">
        <v>41</v>
      </c>
      <c r="Q120" s="95">
        <v>2</v>
      </c>
      <c r="R120" s="1" t="s">
        <v>1084</v>
      </c>
      <c r="S120" s="1" t="s">
        <v>1084</v>
      </c>
      <c r="T120" s="1" t="s">
        <v>1084</v>
      </c>
      <c r="U120" s="1" t="s">
        <v>1084</v>
      </c>
      <c r="V120" s="1" t="s">
        <v>1084</v>
      </c>
      <c r="W120" s="1" t="s">
        <v>1084</v>
      </c>
      <c r="X120" s="1" t="s">
        <v>1084</v>
      </c>
      <c r="Y120" s="1" t="s">
        <v>1084</v>
      </c>
      <c r="Z120" s="1" t="s">
        <v>1084</v>
      </c>
      <c r="AA120" s="1" t="s">
        <v>1084</v>
      </c>
      <c r="AB120" s="1" t="s">
        <v>1084</v>
      </c>
      <c r="AC120" s="1" t="s">
        <v>1084</v>
      </c>
      <c r="AD120" s="1" t="s">
        <v>1084</v>
      </c>
      <c r="AE120" s="1" t="s">
        <v>1084</v>
      </c>
      <c r="AF120" s="57" t="s">
        <v>1084</v>
      </c>
      <c r="AG120" s="57" t="s">
        <v>1084</v>
      </c>
      <c r="AH120" s="57" t="s">
        <v>1084</v>
      </c>
      <c r="AI120" s="57" t="s">
        <v>1084</v>
      </c>
      <c r="AJ120" s="57" t="s">
        <v>1084</v>
      </c>
      <c r="AK120" s="57" t="s">
        <v>1084</v>
      </c>
      <c r="AL120" s="80">
        <v>20.716444444444445</v>
      </c>
      <c r="AM120" s="122">
        <v>0.76923076923076938</v>
      </c>
      <c r="AN120" s="80">
        <v>22.416999999999998</v>
      </c>
      <c r="AO120" s="120">
        <v>1</v>
      </c>
      <c r="AP120" s="131" t="s">
        <v>1084</v>
      </c>
      <c r="AQ120" s="2">
        <f>AN120-AL120</f>
        <v>1.7005555555555532</v>
      </c>
      <c r="AR120" s="1" t="str">
        <f>IF(AN120&gt;AL120,"Higher","Lower")</f>
        <v>Higher</v>
      </c>
      <c r="AS120" s="1">
        <v>20.9</v>
      </c>
      <c r="AT120" s="145">
        <v>0.84599999999999997</v>
      </c>
      <c r="AU120" s="1" t="s">
        <v>36</v>
      </c>
      <c r="AV120" s="2">
        <f>SUM(AS120-AN120)</f>
        <v>-1.5169999999999995</v>
      </c>
      <c r="AW120" s="1" t="str">
        <f>IF(AS120&gt;AN120,"Higher","Lower")</f>
        <v>Lower</v>
      </c>
    </row>
    <row r="121" spans="1:49">
      <c r="A121" s="55" t="s">
        <v>37</v>
      </c>
      <c r="B121" s="55" t="s">
        <v>1423</v>
      </c>
      <c r="C121" s="68" t="s">
        <v>1424</v>
      </c>
      <c r="D121" s="55" t="s">
        <v>1425</v>
      </c>
      <c r="E121" s="55" t="s">
        <v>31</v>
      </c>
      <c r="F121" s="55" t="s">
        <v>1076</v>
      </c>
      <c r="G121" s="55" t="s">
        <v>1079</v>
      </c>
      <c r="H121" s="56">
        <v>396177</v>
      </c>
      <c r="I121" s="56">
        <v>398218</v>
      </c>
      <c r="J121" s="57">
        <v>53.480670000000003</v>
      </c>
      <c r="K121" s="57">
        <v>-2.0590742</v>
      </c>
      <c r="L121" s="56" t="s">
        <v>33</v>
      </c>
      <c r="M121" s="4" t="s">
        <v>34</v>
      </c>
      <c r="N121" s="7">
        <v>17</v>
      </c>
      <c r="O121" s="7">
        <v>2</v>
      </c>
      <c r="P121" s="4" t="s">
        <v>1078</v>
      </c>
      <c r="Q121" s="4">
        <v>3</v>
      </c>
      <c r="R121" s="13" t="s">
        <v>36</v>
      </c>
      <c r="S121" s="13" t="s">
        <v>1079</v>
      </c>
      <c r="T121" s="13">
        <v>30.5</v>
      </c>
      <c r="U121" s="13" t="s">
        <v>1079</v>
      </c>
      <c r="V121" s="13">
        <v>29</v>
      </c>
      <c r="W121" s="13" t="s">
        <v>1079</v>
      </c>
      <c r="X121" s="27">
        <v>28.3</v>
      </c>
      <c r="Y121" s="7" t="s">
        <v>1079</v>
      </c>
      <c r="Z121" s="7">
        <v>27.7</v>
      </c>
      <c r="AA121" s="36">
        <v>0.91666666666666663</v>
      </c>
      <c r="AB121" s="2">
        <v>31.068916666666667</v>
      </c>
      <c r="AC121" s="33">
        <v>1</v>
      </c>
      <c r="AD121" s="2">
        <v>28.768666666666668</v>
      </c>
      <c r="AE121" s="33">
        <v>1</v>
      </c>
      <c r="AF121" s="62">
        <v>26.817750000000004</v>
      </c>
      <c r="AG121" s="63">
        <v>1</v>
      </c>
      <c r="AH121" s="62">
        <v>28.68627272727273</v>
      </c>
      <c r="AI121" s="63">
        <v>0.91666666666666663</v>
      </c>
      <c r="AJ121" s="62">
        <v>20.704583333333332</v>
      </c>
      <c r="AK121" s="64">
        <v>1</v>
      </c>
      <c r="AL121" s="80">
        <v>22.481833333333331</v>
      </c>
      <c r="AM121" s="122">
        <v>1</v>
      </c>
      <c r="AN121" s="80">
        <v>22.076249999999998</v>
      </c>
      <c r="AO121" s="120">
        <v>1</v>
      </c>
      <c r="AP121" s="126" t="s">
        <v>1079</v>
      </c>
      <c r="AQ121" s="2">
        <f>AN121-AL121</f>
        <v>-0.40558333333333252</v>
      </c>
      <c r="AR121" s="1" t="str">
        <f>IF(AN121&gt;AL121,"Higher","Lower")</f>
        <v>Lower</v>
      </c>
      <c r="AS121" s="1">
        <v>21</v>
      </c>
      <c r="AT121" s="145">
        <v>1</v>
      </c>
      <c r="AU121" s="1" t="s">
        <v>36</v>
      </c>
      <c r="AV121" s="2">
        <f>SUM(AS121-AN121)</f>
        <v>-1.0762499999999982</v>
      </c>
      <c r="AW121" s="1" t="str">
        <f>IF(AS121&gt;AN121,"Higher","Lower")</f>
        <v>Lower</v>
      </c>
    </row>
    <row r="122" spans="1:49">
      <c r="A122" s="17" t="s">
        <v>148</v>
      </c>
      <c r="B122" s="17" t="s">
        <v>1426</v>
      </c>
      <c r="C122" s="55" t="s">
        <v>1427</v>
      </c>
      <c r="D122" s="56" t="s">
        <v>1428</v>
      </c>
      <c r="E122" s="67" t="s">
        <v>1170</v>
      </c>
      <c r="F122" s="55" t="s">
        <v>1076</v>
      </c>
      <c r="G122" s="55" t="s">
        <v>1079</v>
      </c>
      <c r="H122" s="55">
        <v>362151</v>
      </c>
      <c r="I122" s="55">
        <v>396604</v>
      </c>
      <c r="J122" s="57">
        <v>53.464809000000002</v>
      </c>
      <c r="K122" s="57">
        <v>-2.5715764000000001</v>
      </c>
      <c r="L122" s="56" t="s">
        <v>33</v>
      </c>
      <c r="M122" s="3" t="s">
        <v>1078</v>
      </c>
      <c r="N122" s="3">
        <v>6.5</v>
      </c>
      <c r="O122" s="3">
        <v>1</v>
      </c>
      <c r="P122" s="3" t="s">
        <v>1078</v>
      </c>
      <c r="Q122" s="3">
        <v>2</v>
      </c>
      <c r="R122" s="19" t="s">
        <v>36</v>
      </c>
      <c r="S122" s="19" t="s">
        <v>1079</v>
      </c>
      <c r="T122" s="19" t="s">
        <v>36</v>
      </c>
      <c r="U122" s="19" t="s">
        <v>1079</v>
      </c>
      <c r="V122" s="19" t="s">
        <v>36</v>
      </c>
      <c r="W122" s="19" t="s">
        <v>1079</v>
      </c>
      <c r="X122" s="20" t="s">
        <v>36</v>
      </c>
      <c r="Y122" s="20" t="s">
        <v>1079</v>
      </c>
      <c r="Z122" s="21" t="s">
        <v>36</v>
      </c>
      <c r="AA122" s="35" t="s">
        <v>1084</v>
      </c>
      <c r="AB122" s="2" t="s">
        <v>1084</v>
      </c>
      <c r="AC122" s="33" t="s">
        <v>1084</v>
      </c>
      <c r="AD122" s="2" t="s">
        <v>1084</v>
      </c>
      <c r="AE122" s="33" t="s">
        <v>1084</v>
      </c>
      <c r="AF122" s="62" t="s">
        <v>1084</v>
      </c>
      <c r="AG122" s="63" t="s">
        <v>1084</v>
      </c>
      <c r="AH122" s="62" t="s">
        <v>1084</v>
      </c>
      <c r="AI122" s="63" t="s">
        <v>1084</v>
      </c>
      <c r="AJ122" s="62">
        <v>22.418749999999999</v>
      </c>
      <c r="AK122" s="66">
        <v>1</v>
      </c>
      <c r="AL122" s="80">
        <v>23.019333333333332</v>
      </c>
      <c r="AM122" s="122">
        <v>1</v>
      </c>
      <c r="AN122" s="80">
        <v>22.866500000000002</v>
      </c>
      <c r="AO122" s="120">
        <v>1</v>
      </c>
      <c r="AP122" s="132" t="s">
        <v>1079</v>
      </c>
      <c r="AQ122" s="2">
        <f>AN122-AL122</f>
        <v>-0.15283333333333005</v>
      </c>
      <c r="AR122" s="1" t="str">
        <f>IF(AN122&gt;AL122,"Higher","Lower")</f>
        <v>Lower</v>
      </c>
      <c r="AS122" s="1">
        <v>21.1</v>
      </c>
      <c r="AT122" s="145">
        <v>1</v>
      </c>
      <c r="AU122" s="1" t="s">
        <v>36</v>
      </c>
      <c r="AV122" s="2">
        <f>SUM(AS122-AN122)</f>
        <v>-1.7665000000000006</v>
      </c>
      <c r="AW122" s="1" t="str">
        <f>IF(AS122&gt;AN122,"Higher","Lower")</f>
        <v>Lower</v>
      </c>
    </row>
    <row r="123" spans="1:49">
      <c r="A123" s="40" t="s">
        <v>70</v>
      </c>
      <c r="B123" s="40" t="s">
        <v>1429</v>
      </c>
      <c r="C123" s="41" t="s">
        <v>1430</v>
      </c>
      <c r="D123" s="41" t="s">
        <v>1431</v>
      </c>
      <c r="E123" s="41" t="s">
        <v>31</v>
      </c>
      <c r="F123" s="41" t="s">
        <v>1076</v>
      </c>
      <c r="G123" s="41" t="s">
        <v>1079</v>
      </c>
      <c r="H123" s="42">
        <v>374526</v>
      </c>
      <c r="I123" s="42">
        <v>405906</v>
      </c>
      <c r="J123" s="43">
        <v>53.549163999999998</v>
      </c>
      <c r="K123" s="43">
        <v>-2.3859403000000001</v>
      </c>
      <c r="L123" s="42" t="s">
        <v>33</v>
      </c>
      <c r="M123" s="41" t="s">
        <v>1078</v>
      </c>
      <c r="N123" s="41">
        <v>7</v>
      </c>
      <c r="O123" s="41">
        <v>1</v>
      </c>
      <c r="P123" s="41" t="s">
        <v>1078</v>
      </c>
      <c r="Q123" s="41">
        <v>2.4</v>
      </c>
      <c r="R123" s="51" t="s">
        <v>36</v>
      </c>
      <c r="S123" s="51" t="s">
        <v>1079</v>
      </c>
      <c r="T123" s="51" t="s">
        <v>36</v>
      </c>
      <c r="U123" s="51" t="s">
        <v>1079</v>
      </c>
      <c r="V123" s="51" t="s">
        <v>36</v>
      </c>
      <c r="W123" s="51" t="s">
        <v>1079</v>
      </c>
      <c r="X123" s="53" t="s">
        <v>36</v>
      </c>
      <c r="Y123" s="53" t="s">
        <v>1079</v>
      </c>
      <c r="Z123" s="82" t="s">
        <v>36</v>
      </c>
      <c r="AA123" s="83" t="s">
        <v>1079</v>
      </c>
      <c r="AB123" s="44" t="s">
        <v>1084</v>
      </c>
      <c r="AC123" s="45" t="s">
        <v>1084</v>
      </c>
      <c r="AD123" s="44" t="s">
        <v>1084</v>
      </c>
      <c r="AE123" s="45" t="s">
        <v>1084</v>
      </c>
      <c r="AF123" s="44" t="s">
        <v>1084</v>
      </c>
      <c r="AG123" s="45" t="s">
        <v>1084</v>
      </c>
      <c r="AH123" s="44" t="s">
        <v>1084</v>
      </c>
      <c r="AI123" s="44" t="s">
        <v>1084</v>
      </c>
      <c r="AJ123" s="44">
        <v>20.137272727272727</v>
      </c>
      <c r="AK123" s="46">
        <v>0.91666666666666663</v>
      </c>
      <c r="AL123" s="78">
        <v>22.524833333333333</v>
      </c>
      <c r="AM123" s="123">
        <v>1</v>
      </c>
      <c r="AN123" s="78">
        <v>21.278749999999999</v>
      </c>
      <c r="AO123" s="118">
        <v>1</v>
      </c>
      <c r="AP123" s="125" t="s">
        <v>1084</v>
      </c>
      <c r="AQ123" s="44">
        <f>AN123-AL123</f>
        <v>-1.2460833333333348</v>
      </c>
      <c r="AR123" s="43" t="str">
        <f>IF(AN123&gt;AL123,"Higher","Lower")</f>
        <v>Lower</v>
      </c>
      <c r="AS123" s="43">
        <v>21.2</v>
      </c>
      <c r="AT123" s="150">
        <v>1</v>
      </c>
      <c r="AU123" s="43" t="s">
        <v>36</v>
      </c>
      <c r="AV123" s="44">
        <f>SUM(AS123-AN123)</f>
        <v>-7.8749999999999432E-2</v>
      </c>
      <c r="AW123" s="43" t="str">
        <f>IF(AS123&gt;AN123,"Higher","Lower")</f>
        <v>Lower</v>
      </c>
    </row>
    <row r="124" spans="1:49">
      <c r="A124" s="55" t="s">
        <v>37</v>
      </c>
      <c r="B124" s="55" t="s">
        <v>1432</v>
      </c>
      <c r="C124" s="68" t="s">
        <v>1433</v>
      </c>
      <c r="D124" s="55" t="s">
        <v>1434</v>
      </c>
      <c r="E124" s="55" t="s">
        <v>1083</v>
      </c>
      <c r="F124" s="55" t="s">
        <v>1076</v>
      </c>
      <c r="G124" s="55" t="s">
        <v>1079</v>
      </c>
      <c r="H124" s="56">
        <v>390961</v>
      </c>
      <c r="I124" s="56">
        <v>395417</v>
      </c>
      <c r="J124" s="57">
        <v>53.455427999999998</v>
      </c>
      <c r="K124" s="57">
        <v>-2.1375885000000001</v>
      </c>
      <c r="L124" s="56" t="s">
        <v>33</v>
      </c>
      <c r="M124" s="4" t="s">
        <v>34</v>
      </c>
      <c r="N124" s="7">
        <v>3</v>
      </c>
      <c r="O124" s="7">
        <v>2</v>
      </c>
      <c r="P124" s="4" t="s">
        <v>1078</v>
      </c>
      <c r="Q124" s="4">
        <v>3</v>
      </c>
      <c r="R124" s="13">
        <v>30.5</v>
      </c>
      <c r="S124" s="13" t="s">
        <v>1079</v>
      </c>
      <c r="T124" s="13">
        <v>29.4</v>
      </c>
      <c r="U124" s="13" t="s">
        <v>1079</v>
      </c>
      <c r="V124" s="13">
        <v>26.6</v>
      </c>
      <c r="W124" s="13" t="s">
        <v>1079</v>
      </c>
      <c r="X124" s="7" t="s">
        <v>36</v>
      </c>
      <c r="Y124" s="7" t="s">
        <v>1079</v>
      </c>
      <c r="Z124" s="7">
        <v>30.9</v>
      </c>
      <c r="AA124" s="36">
        <v>0.5</v>
      </c>
      <c r="AB124" s="2">
        <v>31.903083333333331</v>
      </c>
      <c r="AC124" s="33">
        <v>1</v>
      </c>
      <c r="AD124" s="2">
        <v>29.274666666666672</v>
      </c>
      <c r="AE124" s="33">
        <v>1</v>
      </c>
      <c r="AF124" s="62">
        <v>27.992250000000002</v>
      </c>
      <c r="AG124" s="63">
        <v>1</v>
      </c>
      <c r="AH124" s="62">
        <v>28.474909090909094</v>
      </c>
      <c r="AI124" s="63">
        <v>0.91666666666666663</v>
      </c>
      <c r="AJ124" s="62">
        <v>19.613750000000003</v>
      </c>
      <c r="AK124" s="64">
        <v>1</v>
      </c>
      <c r="AL124" s="80">
        <v>21.93</v>
      </c>
      <c r="AM124" s="122">
        <v>1</v>
      </c>
      <c r="AN124" s="80">
        <v>21.822499999999998</v>
      </c>
      <c r="AO124" s="120">
        <v>1</v>
      </c>
      <c r="AP124" s="126" t="s">
        <v>1079</v>
      </c>
      <c r="AQ124" s="2">
        <f>AN124-AL124</f>
        <v>-0.10750000000000171</v>
      </c>
      <c r="AR124" s="1" t="str">
        <f>IF(AN124&gt;AL124,"Higher","Lower")</f>
        <v>Lower</v>
      </c>
      <c r="AS124" s="1">
        <v>21.2</v>
      </c>
      <c r="AT124" s="145">
        <v>1</v>
      </c>
      <c r="AU124" s="1" t="s">
        <v>36</v>
      </c>
      <c r="AV124" s="2">
        <f>SUM(AS124-AN124)</f>
        <v>-0.62249999999999872</v>
      </c>
      <c r="AW124" s="1" t="str">
        <f>IF(AS124&gt;AN124,"Higher","Lower")</f>
        <v>Lower</v>
      </c>
    </row>
    <row r="125" spans="1:49">
      <c r="A125" s="17" t="s">
        <v>67</v>
      </c>
      <c r="B125" s="17" t="s">
        <v>1435</v>
      </c>
      <c r="C125" s="55" t="s">
        <v>1436</v>
      </c>
      <c r="D125" s="55" t="s">
        <v>1437</v>
      </c>
      <c r="E125" s="55" t="s">
        <v>31</v>
      </c>
      <c r="F125" s="55" t="s">
        <v>1076</v>
      </c>
      <c r="G125" s="55" t="s">
        <v>1079</v>
      </c>
      <c r="H125" s="56">
        <v>381677</v>
      </c>
      <c r="I125" s="56">
        <v>398832</v>
      </c>
      <c r="J125" s="57">
        <v>53.485880000000002</v>
      </c>
      <c r="K125" s="57">
        <v>-2.2775983000000002</v>
      </c>
      <c r="L125" s="56" t="s">
        <v>33</v>
      </c>
      <c r="M125" s="4" t="s">
        <v>34</v>
      </c>
      <c r="N125" s="4">
        <v>4</v>
      </c>
      <c r="O125" s="4">
        <v>12.8</v>
      </c>
      <c r="P125" s="4" t="s">
        <v>1078</v>
      </c>
      <c r="Q125" s="4">
        <v>3</v>
      </c>
      <c r="R125" s="19" t="s">
        <v>36</v>
      </c>
      <c r="S125" s="19" t="s">
        <v>1079</v>
      </c>
      <c r="T125" s="19" t="s">
        <v>36</v>
      </c>
      <c r="U125" s="19" t="s">
        <v>1079</v>
      </c>
      <c r="V125" s="19" t="s">
        <v>36</v>
      </c>
      <c r="W125" s="19" t="s">
        <v>1079</v>
      </c>
      <c r="X125" s="20" t="s">
        <v>36</v>
      </c>
      <c r="Y125" s="20" t="s">
        <v>1079</v>
      </c>
      <c r="Z125" s="21" t="s">
        <v>36</v>
      </c>
      <c r="AA125" s="35" t="s">
        <v>1084</v>
      </c>
      <c r="AB125" s="2" t="s">
        <v>36</v>
      </c>
      <c r="AC125" s="33" t="s">
        <v>1084</v>
      </c>
      <c r="AD125" s="2" t="s">
        <v>36</v>
      </c>
      <c r="AE125" s="33" t="s">
        <v>1084</v>
      </c>
      <c r="AF125" s="62">
        <v>28.440299999999997</v>
      </c>
      <c r="AG125" s="63">
        <v>0.83333333333333337</v>
      </c>
      <c r="AH125" s="62">
        <v>29.694900000000008</v>
      </c>
      <c r="AI125" s="63">
        <v>0.83333333333333337</v>
      </c>
      <c r="AJ125" s="62">
        <v>24.284500000000001</v>
      </c>
      <c r="AK125" s="64">
        <v>0.83333333333333337</v>
      </c>
      <c r="AL125" s="79">
        <v>23.434999999999999</v>
      </c>
      <c r="AM125" s="121">
        <v>1</v>
      </c>
      <c r="AN125" s="79">
        <v>22.759199999999996</v>
      </c>
      <c r="AO125" s="119">
        <v>0.84615384615384615</v>
      </c>
      <c r="AP125" s="127" t="s">
        <v>1079</v>
      </c>
      <c r="AQ125" s="2">
        <f>AN125-AL125</f>
        <v>-0.6758000000000024</v>
      </c>
      <c r="AR125" s="1" t="str">
        <f>IF(AN125&gt;AL125,"Higher","Lower")</f>
        <v>Lower</v>
      </c>
      <c r="AS125" s="1">
        <v>21.2</v>
      </c>
      <c r="AT125" s="145">
        <v>0.82699999999999996</v>
      </c>
      <c r="AU125" s="1" t="s">
        <v>36</v>
      </c>
      <c r="AV125" s="2">
        <f>SUM(AS125-AN125)</f>
        <v>-1.559199999999997</v>
      </c>
      <c r="AW125" s="1" t="str">
        <f>IF(AS125&gt;AN125,"Higher","Lower")</f>
        <v>Lower</v>
      </c>
    </row>
    <row r="126" spans="1:49">
      <c r="A126" s="40" t="s">
        <v>42</v>
      </c>
      <c r="B126" s="40" t="s">
        <v>1438</v>
      </c>
      <c r="C126" s="41" t="s">
        <v>1439</v>
      </c>
      <c r="D126" s="41" t="s">
        <v>1440</v>
      </c>
      <c r="E126" s="41" t="s">
        <v>1083</v>
      </c>
      <c r="F126" s="41" t="s">
        <v>1076</v>
      </c>
      <c r="G126" s="41" t="s">
        <v>1079</v>
      </c>
      <c r="H126" s="42">
        <v>379052</v>
      </c>
      <c r="I126" s="42">
        <v>392043</v>
      </c>
      <c r="J126" s="43">
        <v>53.424759999999999</v>
      </c>
      <c r="K126" s="43">
        <v>-2.3167021000000001</v>
      </c>
      <c r="L126" s="42" t="s">
        <v>33</v>
      </c>
      <c r="M126" s="41" t="s">
        <v>1078</v>
      </c>
      <c r="N126" s="41">
        <v>10</v>
      </c>
      <c r="O126" s="41">
        <v>5</v>
      </c>
      <c r="P126" s="41" t="s">
        <v>1078</v>
      </c>
      <c r="Q126" s="41">
        <v>4</v>
      </c>
      <c r="R126" s="51">
        <v>23.9</v>
      </c>
      <c r="S126" s="51" t="s">
        <v>1079</v>
      </c>
      <c r="T126" s="51">
        <v>27.8</v>
      </c>
      <c r="U126" s="51" t="s">
        <v>1079</v>
      </c>
      <c r="V126" s="51">
        <v>29.1</v>
      </c>
      <c r="W126" s="51" t="s">
        <v>1079</v>
      </c>
      <c r="X126" s="82">
        <v>25.5</v>
      </c>
      <c r="Y126" s="53" t="s">
        <v>1079</v>
      </c>
      <c r="Z126" s="53">
        <v>24.2</v>
      </c>
      <c r="AA126" s="83">
        <v>0.91666666666666663</v>
      </c>
      <c r="AB126" s="44">
        <v>25.496545454545458</v>
      </c>
      <c r="AC126" s="45">
        <v>1</v>
      </c>
      <c r="AD126" s="44">
        <v>24.134000000000007</v>
      </c>
      <c r="AE126" s="45">
        <v>1</v>
      </c>
      <c r="AF126" s="44">
        <v>23.964545454545455</v>
      </c>
      <c r="AG126" s="45">
        <v>0.91666666666666663</v>
      </c>
      <c r="AH126" s="44">
        <v>24.280750000000001</v>
      </c>
      <c r="AI126" s="45">
        <v>1</v>
      </c>
      <c r="AJ126" s="44">
        <v>16.32</v>
      </c>
      <c r="AK126" s="46">
        <v>0.91666666666666663</v>
      </c>
      <c r="AL126" s="78">
        <v>21.5071560867977</v>
      </c>
      <c r="AM126" s="123">
        <v>0.65384615384615385</v>
      </c>
      <c r="AN126" s="78">
        <v>22.2</v>
      </c>
      <c r="AO126" s="118">
        <v>0.92307692307692302</v>
      </c>
      <c r="AP126" s="133" t="s">
        <v>1079</v>
      </c>
      <c r="AQ126" s="44">
        <f>AN126-AL126</f>
        <v>0.69284391320229943</v>
      </c>
      <c r="AR126" s="43" t="str">
        <f>IF(AN126&gt;AL126,"Higher","Lower")</f>
        <v>Higher</v>
      </c>
      <c r="AS126" s="43">
        <v>21.3</v>
      </c>
      <c r="AT126" s="151">
        <v>1</v>
      </c>
      <c r="AU126" s="43" t="s">
        <v>36</v>
      </c>
      <c r="AV126" s="44">
        <f>SUM(AS126-AN126)</f>
        <v>-0.89999999999999858</v>
      </c>
      <c r="AW126" s="43" t="str">
        <f>IF(AS126&gt;AN126,"Higher","Lower")</f>
        <v>Lower</v>
      </c>
    </row>
    <row r="127" spans="1:49">
      <c r="A127" s="40" t="s">
        <v>27</v>
      </c>
      <c r="B127" s="40" t="s">
        <v>1441</v>
      </c>
      <c r="C127" s="41" t="s">
        <v>1442</v>
      </c>
      <c r="D127" s="41" t="s">
        <v>1443</v>
      </c>
      <c r="E127" s="41" t="s">
        <v>31</v>
      </c>
      <c r="F127" s="41" t="s">
        <v>1076</v>
      </c>
      <c r="G127" s="41" t="s">
        <v>1079</v>
      </c>
      <c r="H127" s="42">
        <v>389886.321</v>
      </c>
      <c r="I127" s="42">
        <v>388961.33199999999</v>
      </c>
      <c r="J127" s="43">
        <v>53.397379000000001</v>
      </c>
      <c r="K127" s="43">
        <v>-2.1535674999999999</v>
      </c>
      <c r="L127" s="42" t="s">
        <v>33</v>
      </c>
      <c r="M127" s="41" t="s">
        <v>34</v>
      </c>
      <c r="N127" s="41">
        <v>4</v>
      </c>
      <c r="O127" s="41">
        <v>2</v>
      </c>
      <c r="P127" s="41" t="s">
        <v>1078</v>
      </c>
      <c r="Q127" s="41">
        <v>2</v>
      </c>
      <c r="R127" s="51">
        <v>41</v>
      </c>
      <c r="S127" s="51" t="s">
        <v>1079</v>
      </c>
      <c r="T127" s="51">
        <v>42.6</v>
      </c>
      <c r="U127" s="51" t="s">
        <v>1079</v>
      </c>
      <c r="V127" s="51">
        <v>35.9</v>
      </c>
      <c r="W127" s="51" t="s">
        <v>1079</v>
      </c>
      <c r="X127" s="82">
        <v>37.9</v>
      </c>
      <c r="Y127" s="53" t="s">
        <v>1079</v>
      </c>
      <c r="Z127" s="82">
        <v>32.402999999999999</v>
      </c>
      <c r="AA127" s="83">
        <v>1</v>
      </c>
      <c r="AB127" s="44">
        <v>36.999083333333331</v>
      </c>
      <c r="AC127" s="45">
        <v>1</v>
      </c>
      <c r="AD127" s="44">
        <v>31.753333333333334</v>
      </c>
      <c r="AE127" s="45">
        <v>1</v>
      </c>
      <c r="AF127" s="44">
        <v>25.15881818181818</v>
      </c>
      <c r="AG127" s="45">
        <v>0.91666666666666663</v>
      </c>
      <c r="AH127" s="44">
        <v>22.330333333333336</v>
      </c>
      <c r="AI127" s="45">
        <v>0.75</v>
      </c>
      <c r="AJ127" s="44">
        <v>20.994999999999997</v>
      </c>
      <c r="AK127" s="46">
        <v>0.83333333333333337</v>
      </c>
      <c r="AL127" s="78">
        <v>23.671500000000005</v>
      </c>
      <c r="AM127" s="123">
        <v>1</v>
      </c>
      <c r="AN127" s="78">
        <v>21.971454545454545</v>
      </c>
      <c r="AO127" s="118">
        <v>0.92307692307692302</v>
      </c>
      <c r="AP127" s="143" t="s">
        <v>1079</v>
      </c>
      <c r="AQ127" s="44">
        <f>AN127-AL127</f>
        <v>-1.7000454545454602</v>
      </c>
      <c r="AR127" s="43" t="str">
        <f>IF(AN127&gt;AL127,"Higher","Lower")</f>
        <v>Lower</v>
      </c>
      <c r="AS127" s="43">
        <v>21.4</v>
      </c>
      <c r="AT127" s="151">
        <v>0.92300000000000004</v>
      </c>
      <c r="AU127" s="43" t="s">
        <v>36</v>
      </c>
      <c r="AV127" s="44">
        <f>SUM(AS127-AN127)</f>
        <v>-0.57145454545454655</v>
      </c>
      <c r="AW127" s="43" t="str">
        <f>IF(AS127&gt;AN127,"Higher","Lower")</f>
        <v>Lower</v>
      </c>
    </row>
    <row r="128" spans="1:49">
      <c r="A128" s="55" t="s">
        <v>37</v>
      </c>
      <c r="B128" s="55" t="s">
        <v>1444</v>
      </c>
      <c r="C128" s="55" t="s">
        <v>1445</v>
      </c>
      <c r="D128" s="55" t="s">
        <v>1446</v>
      </c>
      <c r="E128" s="55" t="s">
        <v>31</v>
      </c>
      <c r="F128" s="55" t="s">
        <v>1076</v>
      </c>
      <c r="G128" s="55" t="s">
        <v>1079</v>
      </c>
      <c r="H128" s="56">
        <v>394050</v>
      </c>
      <c r="I128" s="56">
        <v>397190</v>
      </c>
      <c r="J128" s="57">
        <v>53.471409000000001</v>
      </c>
      <c r="K128" s="57">
        <v>-2.0911045000000001</v>
      </c>
      <c r="L128" s="56" t="s">
        <v>33</v>
      </c>
      <c r="M128" s="4" t="s">
        <v>34</v>
      </c>
      <c r="N128" s="7">
        <v>1</v>
      </c>
      <c r="O128" s="7">
        <v>2</v>
      </c>
      <c r="P128" s="4" t="s">
        <v>1078</v>
      </c>
      <c r="Q128" s="4">
        <v>3</v>
      </c>
      <c r="R128" s="13">
        <v>35.700000000000003</v>
      </c>
      <c r="S128" s="13" t="s">
        <v>1079</v>
      </c>
      <c r="T128" s="13">
        <v>32.9</v>
      </c>
      <c r="U128" s="13" t="s">
        <v>1079</v>
      </c>
      <c r="V128" s="13">
        <v>26.5</v>
      </c>
      <c r="W128" s="13" t="s">
        <v>1079</v>
      </c>
      <c r="X128" s="27">
        <v>28.2</v>
      </c>
      <c r="Y128" s="7" t="s">
        <v>1079</v>
      </c>
      <c r="Z128" s="7">
        <v>26.2</v>
      </c>
      <c r="AA128" s="36">
        <v>0.91666666666666663</v>
      </c>
      <c r="AB128" s="2">
        <v>29.69081818181818</v>
      </c>
      <c r="AC128" s="33">
        <v>0.91666666666666663</v>
      </c>
      <c r="AD128" s="2">
        <v>28.057333333333329</v>
      </c>
      <c r="AE128" s="33">
        <v>1</v>
      </c>
      <c r="AF128" s="62">
        <v>25.83175</v>
      </c>
      <c r="AG128" s="63">
        <v>1</v>
      </c>
      <c r="AH128" s="62">
        <v>25.4541</v>
      </c>
      <c r="AI128" s="63">
        <v>0.83333333333333337</v>
      </c>
      <c r="AJ128" s="62">
        <v>21.363333333333337</v>
      </c>
      <c r="AK128" s="64">
        <v>1</v>
      </c>
      <c r="AL128" s="80">
        <v>21.12733333333334</v>
      </c>
      <c r="AM128" s="122">
        <v>1</v>
      </c>
      <c r="AN128" s="80">
        <v>22.388000000000002</v>
      </c>
      <c r="AO128" s="120">
        <v>1</v>
      </c>
      <c r="AP128" s="126" t="s">
        <v>1079</v>
      </c>
      <c r="AQ128" s="2">
        <f>AN128-AL128</f>
        <v>1.2606666666666619</v>
      </c>
      <c r="AR128" s="1" t="str">
        <f>IF(AN128&gt;AL128,"Higher","Lower")</f>
        <v>Higher</v>
      </c>
      <c r="AS128" s="1">
        <v>21.4</v>
      </c>
      <c r="AT128" s="145">
        <v>0.92300000000000004</v>
      </c>
      <c r="AU128" s="1" t="s">
        <v>36</v>
      </c>
      <c r="AV128" s="2">
        <f>SUM(AS128-AN128)</f>
        <v>-0.9880000000000031</v>
      </c>
      <c r="AW128" s="1" t="str">
        <f>IF(AS128&gt;AN128,"Higher","Lower")</f>
        <v>Lower</v>
      </c>
    </row>
    <row r="129" spans="1:49">
      <c r="A129" s="69" t="s">
        <v>148</v>
      </c>
      <c r="B129" s="55" t="s">
        <v>1447</v>
      </c>
      <c r="C129" s="69" t="s">
        <v>1448</v>
      </c>
      <c r="D129" s="69" t="s">
        <v>1449</v>
      </c>
      <c r="E129" s="69" t="s">
        <v>31</v>
      </c>
      <c r="F129" s="55" t="s">
        <v>1076</v>
      </c>
      <c r="G129" s="55" t="s">
        <v>1079</v>
      </c>
      <c r="H129" s="69">
        <v>360576</v>
      </c>
      <c r="I129" s="69">
        <v>398144</v>
      </c>
      <c r="J129" s="69">
        <v>53.478534000000003</v>
      </c>
      <c r="K129" s="69">
        <v>-2.5954926</v>
      </c>
      <c r="L129" s="70" t="s">
        <v>33</v>
      </c>
      <c r="M129" s="95" t="s">
        <v>41</v>
      </c>
      <c r="N129" s="95">
        <v>21</v>
      </c>
      <c r="O129" s="95">
        <v>2</v>
      </c>
      <c r="P129" s="95" t="s">
        <v>41</v>
      </c>
      <c r="Q129" s="95">
        <v>2</v>
      </c>
      <c r="R129" s="1" t="s">
        <v>1084</v>
      </c>
      <c r="S129" s="1" t="s">
        <v>1084</v>
      </c>
      <c r="T129" s="1" t="s">
        <v>1084</v>
      </c>
      <c r="U129" s="1" t="s">
        <v>1084</v>
      </c>
      <c r="V129" s="1" t="s">
        <v>1084</v>
      </c>
      <c r="W129" s="1" t="s">
        <v>1084</v>
      </c>
      <c r="X129" s="1" t="s">
        <v>1084</v>
      </c>
      <c r="Y129" s="1" t="s">
        <v>1084</v>
      </c>
      <c r="Z129" s="1" t="s">
        <v>1084</v>
      </c>
      <c r="AA129" s="1" t="s">
        <v>1084</v>
      </c>
      <c r="AB129" s="1" t="s">
        <v>1084</v>
      </c>
      <c r="AC129" s="1" t="s">
        <v>1084</v>
      </c>
      <c r="AD129" s="1" t="s">
        <v>1084</v>
      </c>
      <c r="AE129" s="1" t="s">
        <v>1084</v>
      </c>
      <c r="AF129" s="57" t="s">
        <v>1084</v>
      </c>
      <c r="AG129" s="57" t="s">
        <v>1084</v>
      </c>
      <c r="AH129" s="57" t="s">
        <v>1084</v>
      </c>
      <c r="AI129" s="57" t="s">
        <v>1084</v>
      </c>
      <c r="AJ129" s="57" t="s">
        <v>1084</v>
      </c>
      <c r="AK129" s="57" t="s">
        <v>1084</v>
      </c>
      <c r="AL129" s="80">
        <v>25.140666666666668</v>
      </c>
      <c r="AM129" s="122">
        <v>0.76923076923076938</v>
      </c>
      <c r="AN129" s="80">
        <v>23.932909090909092</v>
      </c>
      <c r="AO129" s="122">
        <v>0.92307692307692302</v>
      </c>
      <c r="AP129" s="131" t="s">
        <v>1084</v>
      </c>
      <c r="AQ129" s="2">
        <f>AN129-AL129</f>
        <v>-1.2077575757575758</v>
      </c>
      <c r="AR129" s="1" t="str">
        <f>IF(AN129&gt;AL129,"Higher","Lower")</f>
        <v>Lower</v>
      </c>
      <c r="AS129" s="1">
        <v>21.4</v>
      </c>
      <c r="AT129" s="145">
        <v>1</v>
      </c>
      <c r="AU129" s="1" t="s">
        <v>36</v>
      </c>
      <c r="AV129" s="2">
        <f>SUM(AS129-AN129)</f>
        <v>-2.5329090909090937</v>
      </c>
      <c r="AW129" s="1" t="str">
        <f>IF(AS129&gt;AN129,"Higher","Lower")</f>
        <v>Lower</v>
      </c>
    </row>
    <row r="130" spans="1:49">
      <c r="A130" s="17" t="s">
        <v>67</v>
      </c>
      <c r="B130" s="17" t="s">
        <v>1450</v>
      </c>
      <c r="C130" s="55" t="s">
        <v>1451</v>
      </c>
      <c r="D130" s="55" t="s">
        <v>1452</v>
      </c>
      <c r="E130" s="55" t="s">
        <v>31</v>
      </c>
      <c r="F130" s="55" t="s">
        <v>1076</v>
      </c>
      <c r="G130" s="55" t="s">
        <v>1079</v>
      </c>
      <c r="H130" s="56">
        <v>374025</v>
      </c>
      <c r="I130" s="56">
        <v>401905</v>
      </c>
      <c r="J130" s="57">
        <v>53.513176999999999</v>
      </c>
      <c r="K130" s="57">
        <v>-2.3931680000000002</v>
      </c>
      <c r="L130" s="56" t="s">
        <v>33</v>
      </c>
      <c r="M130" s="4" t="s">
        <v>34</v>
      </c>
      <c r="N130" s="4">
        <v>8</v>
      </c>
      <c r="O130" s="4">
        <v>3.5</v>
      </c>
      <c r="P130" s="4" t="s">
        <v>1078</v>
      </c>
      <c r="Q130" s="4">
        <v>3</v>
      </c>
      <c r="R130" s="22">
        <v>32.200000000000003</v>
      </c>
      <c r="S130" s="22" t="s">
        <v>1079</v>
      </c>
      <c r="T130" s="22">
        <v>32.299999999999997</v>
      </c>
      <c r="U130" s="22" t="s">
        <v>1079</v>
      </c>
      <c r="V130" s="22">
        <v>30.6</v>
      </c>
      <c r="W130" s="22" t="s">
        <v>1079</v>
      </c>
      <c r="X130" s="23">
        <v>31.5</v>
      </c>
      <c r="Y130" s="23" t="s">
        <v>1079</v>
      </c>
      <c r="Z130" s="23">
        <v>29.2</v>
      </c>
      <c r="AA130" s="29">
        <v>1</v>
      </c>
      <c r="AB130" s="2">
        <v>32.479416666666673</v>
      </c>
      <c r="AC130" s="33">
        <v>1</v>
      </c>
      <c r="AD130" s="2">
        <v>30.352666666666668</v>
      </c>
      <c r="AE130" s="33">
        <v>1</v>
      </c>
      <c r="AF130" s="62">
        <v>28.956499999999998</v>
      </c>
      <c r="AG130" s="63">
        <v>1</v>
      </c>
      <c r="AH130" s="62">
        <v>29.278090909090913</v>
      </c>
      <c r="AI130" s="63">
        <v>0.91666666666666663</v>
      </c>
      <c r="AJ130" s="62">
        <v>21.313749999999999</v>
      </c>
      <c r="AK130" s="64">
        <v>1</v>
      </c>
      <c r="AL130" s="79">
        <v>23.477999999999998</v>
      </c>
      <c r="AM130" s="121">
        <v>1</v>
      </c>
      <c r="AN130" s="79">
        <v>22.9</v>
      </c>
      <c r="AO130" s="119">
        <v>1</v>
      </c>
      <c r="AP130" s="127" t="s">
        <v>1079</v>
      </c>
      <c r="AQ130" s="2">
        <f>AN130-AL130</f>
        <v>-0.5779999999999994</v>
      </c>
      <c r="AR130" s="1" t="str">
        <f>IF(AN130&gt;AL130,"Higher","Lower")</f>
        <v>Lower</v>
      </c>
      <c r="AS130" s="1">
        <v>21.8</v>
      </c>
      <c r="AT130" s="145">
        <v>1</v>
      </c>
      <c r="AU130" s="1" t="s">
        <v>36</v>
      </c>
      <c r="AV130" s="2">
        <f>SUM(AS130-AN130)</f>
        <v>-1.0999999999999979</v>
      </c>
      <c r="AW130" s="1" t="str">
        <f>IF(AS130&gt;AN130,"Higher","Lower")</f>
        <v>Lower</v>
      </c>
    </row>
    <row r="131" spans="1:49">
      <c r="A131" s="69" t="s">
        <v>67</v>
      </c>
      <c r="B131" s="55" t="s">
        <v>1453</v>
      </c>
      <c r="C131" s="69" t="s">
        <v>1454</v>
      </c>
      <c r="D131" s="69" t="s">
        <v>1455</v>
      </c>
      <c r="E131" s="95" t="s">
        <v>31</v>
      </c>
      <c r="F131" s="4" t="s">
        <v>1076</v>
      </c>
      <c r="G131" s="4" t="s">
        <v>1079</v>
      </c>
      <c r="H131" s="95">
        <v>372225</v>
      </c>
      <c r="I131" s="95">
        <v>395616</v>
      </c>
      <c r="J131" s="95">
        <v>53.456558000000001</v>
      </c>
      <c r="K131" s="95">
        <v>-2.4197522</v>
      </c>
      <c r="L131" s="5" t="s">
        <v>33</v>
      </c>
      <c r="M131" s="95" t="s">
        <v>1078</v>
      </c>
      <c r="N131" s="95">
        <v>9</v>
      </c>
      <c r="O131" s="95">
        <v>2.4</v>
      </c>
      <c r="P131" s="95" t="s">
        <v>1078</v>
      </c>
      <c r="Q131" s="95">
        <v>2.5</v>
      </c>
      <c r="R131" s="1" t="s">
        <v>1084</v>
      </c>
      <c r="S131" s="1" t="s">
        <v>1084</v>
      </c>
      <c r="T131" s="1" t="s">
        <v>1084</v>
      </c>
      <c r="U131" s="1" t="s">
        <v>1084</v>
      </c>
      <c r="V131" s="1" t="s">
        <v>1084</v>
      </c>
      <c r="W131" s="1" t="s">
        <v>1084</v>
      </c>
      <c r="X131" s="1" t="s">
        <v>1084</v>
      </c>
      <c r="Y131" s="1" t="s">
        <v>1084</v>
      </c>
      <c r="Z131" s="1" t="s">
        <v>1084</v>
      </c>
      <c r="AA131" s="1" t="s">
        <v>1084</v>
      </c>
      <c r="AB131" s="1" t="s">
        <v>1084</v>
      </c>
      <c r="AC131" s="1" t="s">
        <v>1084</v>
      </c>
      <c r="AD131" s="1" t="s">
        <v>1084</v>
      </c>
      <c r="AE131" s="1" t="s">
        <v>1084</v>
      </c>
      <c r="AF131" s="1" t="s">
        <v>1084</v>
      </c>
      <c r="AG131" s="1" t="s">
        <v>1084</v>
      </c>
      <c r="AH131" s="1" t="s">
        <v>1084</v>
      </c>
      <c r="AI131" s="1" t="s">
        <v>1084</v>
      </c>
      <c r="AJ131" s="1" t="s">
        <v>1084</v>
      </c>
      <c r="AK131" s="1" t="s">
        <v>1084</v>
      </c>
      <c r="AL131" s="79">
        <v>23.693000000000001</v>
      </c>
      <c r="AM131" s="121">
        <v>0.84615384615384615</v>
      </c>
      <c r="AN131" s="79">
        <v>22.999636363636366</v>
      </c>
      <c r="AO131" s="119">
        <v>0.92307692307692302</v>
      </c>
      <c r="AP131" s="127" t="s">
        <v>1079</v>
      </c>
      <c r="AQ131" s="2">
        <f>AN131-AL131</f>
        <v>-0.69336363636363529</v>
      </c>
      <c r="AR131" s="1" t="str">
        <f>IF(AN131&gt;AL131,"Higher","Lower")</f>
        <v>Lower</v>
      </c>
      <c r="AS131" s="1">
        <v>21.8</v>
      </c>
      <c r="AT131" s="145">
        <v>1</v>
      </c>
      <c r="AU131" s="1" t="s">
        <v>36</v>
      </c>
      <c r="AV131" s="2">
        <f>SUM(AS131-AN131)</f>
        <v>-1.1996363636363654</v>
      </c>
      <c r="AW131" s="1" t="str">
        <f>IF(AS131&gt;AN131,"Higher","Lower")</f>
        <v>Lower</v>
      </c>
    </row>
    <row r="132" spans="1:49">
      <c r="A132" s="40" t="s">
        <v>46</v>
      </c>
      <c r="B132" s="40" t="s">
        <v>1456</v>
      </c>
      <c r="C132" s="41" t="s">
        <v>1457</v>
      </c>
      <c r="D132" s="49" t="s">
        <v>1458</v>
      </c>
      <c r="E132" s="41" t="s">
        <v>1083</v>
      </c>
      <c r="F132" s="41" t="s">
        <v>1076</v>
      </c>
      <c r="G132" s="41" t="s">
        <v>1079</v>
      </c>
      <c r="H132" s="42">
        <v>381398</v>
      </c>
      <c r="I132" s="42">
        <v>387501</v>
      </c>
      <c r="J132" s="43">
        <v>53.384022999999999</v>
      </c>
      <c r="K132" s="43">
        <v>-2.2811292999999999</v>
      </c>
      <c r="L132" s="42" t="s">
        <v>33</v>
      </c>
      <c r="M132" s="41" t="s">
        <v>1078</v>
      </c>
      <c r="N132" s="41">
        <v>10</v>
      </c>
      <c r="O132" s="41">
        <v>1.5</v>
      </c>
      <c r="P132" s="41" t="s">
        <v>1078</v>
      </c>
      <c r="Q132" s="41">
        <v>3</v>
      </c>
      <c r="R132" s="51">
        <v>32</v>
      </c>
      <c r="S132" s="51" t="s">
        <v>1079</v>
      </c>
      <c r="T132" s="51">
        <v>32.6</v>
      </c>
      <c r="U132" s="51" t="s">
        <v>1079</v>
      </c>
      <c r="V132" s="51">
        <v>29.2</v>
      </c>
      <c r="W132" s="51" t="s">
        <v>1079</v>
      </c>
      <c r="X132" s="82">
        <v>29.5</v>
      </c>
      <c r="Y132" s="53" t="s">
        <v>1079</v>
      </c>
      <c r="Z132" s="82">
        <v>28.035</v>
      </c>
      <c r="AA132" s="83">
        <v>1</v>
      </c>
      <c r="AB132" s="44">
        <v>32.418749999999996</v>
      </c>
      <c r="AC132" s="45">
        <v>1</v>
      </c>
      <c r="AD132" s="44">
        <v>29.215999999999998</v>
      </c>
      <c r="AE132" s="45">
        <v>1</v>
      </c>
      <c r="AF132" s="44">
        <v>26.563999999999997</v>
      </c>
      <c r="AG132" s="45">
        <v>1</v>
      </c>
      <c r="AH132" s="44">
        <v>27.962</v>
      </c>
      <c r="AI132" s="47">
        <v>1</v>
      </c>
      <c r="AJ132" s="44">
        <v>18.232500000000002</v>
      </c>
      <c r="AK132" s="46">
        <v>1</v>
      </c>
      <c r="AL132" s="78">
        <v>20.611333333333331</v>
      </c>
      <c r="AM132" s="123">
        <v>1</v>
      </c>
      <c r="AN132" s="78">
        <v>23.87425</v>
      </c>
      <c r="AO132" s="118">
        <v>1</v>
      </c>
      <c r="AP132" s="125" t="s">
        <v>1079</v>
      </c>
      <c r="AQ132" s="44">
        <f>AN132-AL132</f>
        <v>3.2629166666666691</v>
      </c>
      <c r="AR132" s="43" t="str">
        <f>IF(AN132&gt;AL132,"Higher","Lower")</f>
        <v>Higher</v>
      </c>
      <c r="AS132" s="43">
        <v>21.8</v>
      </c>
      <c r="AT132" s="151">
        <v>1</v>
      </c>
      <c r="AU132" s="43" t="s">
        <v>36</v>
      </c>
      <c r="AV132" s="44">
        <f>SUM(AS132-AN132)</f>
        <v>-2.0742499999999993</v>
      </c>
      <c r="AW132" s="43" t="str">
        <f>IF(AS132&gt;AN132,"Higher","Lower")</f>
        <v>Lower</v>
      </c>
    </row>
    <row r="133" spans="1:49">
      <c r="A133" s="17" t="s">
        <v>67</v>
      </c>
      <c r="B133" s="17" t="s">
        <v>1459</v>
      </c>
      <c r="C133" s="55" t="s">
        <v>1460</v>
      </c>
      <c r="D133" s="55" t="s">
        <v>1461</v>
      </c>
      <c r="E133" s="55" t="s">
        <v>31</v>
      </c>
      <c r="F133" s="55" t="s">
        <v>1076</v>
      </c>
      <c r="G133" s="55" t="s">
        <v>1079</v>
      </c>
      <c r="H133" s="56">
        <v>372871</v>
      </c>
      <c r="I133" s="56">
        <v>400734</v>
      </c>
      <c r="J133" s="57">
        <v>53.502594000000002</v>
      </c>
      <c r="K133" s="57">
        <v>-2.4104679</v>
      </c>
      <c r="L133" s="56" t="s">
        <v>33</v>
      </c>
      <c r="M133" s="4" t="s">
        <v>34</v>
      </c>
      <c r="N133" s="4">
        <v>7</v>
      </c>
      <c r="O133" s="4">
        <v>3</v>
      </c>
      <c r="P133" s="4" t="s">
        <v>1078</v>
      </c>
      <c r="Q133" s="4">
        <v>2.5</v>
      </c>
      <c r="R133" s="22" t="s">
        <v>36</v>
      </c>
      <c r="S133" s="22" t="s">
        <v>1079</v>
      </c>
      <c r="T133" s="22" t="s">
        <v>36</v>
      </c>
      <c r="U133" s="22" t="s">
        <v>1079</v>
      </c>
      <c r="V133" s="25" t="s">
        <v>36</v>
      </c>
      <c r="W133" s="25" t="s">
        <v>1079</v>
      </c>
      <c r="X133" s="23">
        <v>35.9</v>
      </c>
      <c r="Y133" s="23" t="s">
        <v>1079</v>
      </c>
      <c r="Z133" s="23">
        <v>33.6</v>
      </c>
      <c r="AA133" s="29">
        <v>1</v>
      </c>
      <c r="AB133" s="2">
        <v>37.855999999999995</v>
      </c>
      <c r="AC133" s="33">
        <v>0.91666666666666663</v>
      </c>
      <c r="AD133" s="2">
        <v>34.774666666666668</v>
      </c>
      <c r="AE133" s="33">
        <v>1</v>
      </c>
      <c r="AF133" s="62">
        <v>33.02375</v>
      </c>
      <c r="AG133" s="63">
        <v>1</v>
      </c>
      <c r="AH133" s="62">
        <v>32.24</v>
      </c>
      <c r="AI133" s="63">
        <v>1</v>
      </c>
      <c r="AJ133" s="62">
        <v>24.054999999999996</v>
      </c>
      <c r="AK133" s="64">
        <v>0.91666666666666663</v>
      </c>
      <c r="AL133" s="79">
        <v>24.61033333333333</v>
      </c>
      <c r="AM133" s="121">
        <v>1</v>
      </c>
      <c r="AN133" s="79">
        <v>24.360000000000003</v>
      </c>
      <c r="AO133" s="119">
        <v>1</v>
      </c>
      <c r="AP133" s="127" t="s">
        <v>1079</v>
      </c>
      <c r="AQ133" s="2">
        <f>AN133-AL133</f>
        <v>-0.25033333333332664</v>
      </c>
      <c r="AR133" s="1" t="str">
        <f>IF(AN133&gt;AL133,"Higher","Lower")</f>
        <v>Lower</v>
      </c>
      <c r="AS133" s="1">
        <v>21.8</v>
      </c>
      <c r="AT133" s="145">
        <v>1</v>
      </c>
      <c r="AU133" s="1" t="s">
        <v>36</v>
      </c>
      <c r="AV133" s="2">
        <f>SUM(AS133-AN133)</f>
        <v>-2.5600000000000023</v>
      </c>
      <c r="AW133" s="1" t="str">
        <f>IF(AS133&gt;AN133,"Higher","Lower")</f>
        <v>Lower</v>
      </c>
    </row>
    <row r="134" spans="1:49">
      <c r="A134" s="17" t="s">
        <v>67</v>
      </c>
      <c r="B134" s="17" t="s">
        <v>1462</v>
      </c>
      <c r="C134" s="55" t="s">
        <v>1463</v>
      </c>
      <c r="D134" s="55" t="s">
        <v>1464</v>
      </c>
      <c r="E134" s="55" t="s">
        <v>1083</v>
      </c>
      <c r="F134" s="55" t="s">
        <v>1076</v>
      </c>
      <c r="G134" s="55" t="s">
        <v>1079</v>
      </c>
      <c r="H134" s="56">
        <v>381304</v>
      </c>
      <c r="I134" s="56">
        <v>398014</v>
      </c>
      <c r="J134" s="57">
        <v>53.478515000000002</v>
      </c>
      <c r="K134" s="57">
        <v>-2.2831703999999999</v>
      </c>
      <c r="L134" s="56" t="s">
        <v>33</v>
      </c>
      <c r="M134" s="4" t="s">
        <v>34</v>
      </c>
      <c r="N134" s="4">
        <v>-8.5</v>
      </c>
      <c r="O134" s="4">
        <v>22.5</v>
      </c>
      <c r="P134" s="4" t="s">
        <v>1078</v>
      </c>
      <c r="Q134" s="4">
        <v>3</v>
      </c>
      <c r="R134" s="22">
        <v>28.6</v>
      </c>
      <c r="S134" s="22" t="s">
        <v>1079</v>
      </c>
      <c r="T134" s="22">
        <v>32</v>
      </c>
      <c r="U134" s="22" t="s">
        <v>1079</v>
      </c>
      <c r="V134" s="22">
        <v>28.7</v>
      </c>
      <c r="W134" s="22" t="s">
        <v>1079</v>
      </c>
      <c r="X134" s="23">
        <v>29.3</v>
      </c>
      <c r="Y134" s="23" t="s">
        <v>1079</v>
      </c>
      <c r="Z134" s="23">
        <v>28.5</v>
      </c>
      <c r="AA134" s="29">
        <v>0.91666666666666663</v>
      </c>
      <c r="AB134" s="2">
        <v>33.594166666666666</v>
      </c>
      <c r="AC134" s="33">
        <v>1</v>
      </c>
      <c r="AD134" s="2">
        <v>30.814666666666671</v>
      </c>
      <c r="AE134" s="33">
        <v>1</v>
      </c>
      <c r="AF134" s="62">
        <v>29.217500000000001</v>
      </c>
      <c r="AG134" s="63">
        <v>1</v>
      </c>
      <c r="AH134" s="62">
        <v>30.178500000000003</v>
      </c>
      <c r="AI134" s="63">
        <v>1</v>
      </c>
      <c r="AJ134" s="62">
        <v>21.179166666666667</v>
      </c>
      <c r="AK134" s="64">
        <v>1</v>
      </c>
      <c r="AL134" s="79">
        <v>24.696333333333335</v>
      </c>
      <c r="AM134" s="121">
        <v>1</v>
      </c>
      <c r="AN134" s="79">
        <v>22.699750000000002</v>
      </c>
      <c r="AO134" s="119">
        <v>1</v>
      </c>
      <c r="AP134" s="127" t="s">
        <v>1079</v>
      </c>
      <c r="AQ134" s="2">
        <f>AN134-AL134</f>
        <v>-1.9965833333333336</v>
      </c>
      <c r="AR134" s="1" t="str">
        <f>IF(AN134&gt;AL134,"Higher","Lower")</f>
        <v>Lower</v>
      </c>
      <c r="AS134" s="1">
        <v>21.9</v>
      </c>
      <c r="AT134" s="145">
        <v>1</v>
      </c>
      <c r="AU134" s="1">
        <v>22.6</v>
      </c>
      <c r="AV134" s="2">
        <f>SUM(AS134-AN134)</f>
        <v>-0.79975000000000307</v>
      </c>
      <c r="AW134" s="1" t="str">
        <f>IF(AS134&gt;AN134,"Higher","Lower")</f>
        <v>Lower</v>
      </c>
    </row>
    <row r="135" spans="1:49">
      <c r="A135" s="17" t="s">
        <v>148</v>
      </c>
      <c r="B135" s="17" t="s">
        <v>1465</v>
      </c>
      <c r="C135" s="55" t="s">
        <v>1466</v>
      </c>
      <c r="D135" s="55" t="s">
        <v>1467</v>
      </c>
      <c r="E135" s="55" t="s">
        <v>31</v>
      </c>
      <c r="F135" s="55" t="s">
        <v>1076</v>
      </c>
      <c r="G135" s="55" t="s">
        <v>1079</v>
      </c>
      <c r="H135" s="56">
        <v>369635</v>
      </c>
      <c r="I135" s="56">
        <v>402019</v>
      </c>
      <c r="J135" s="57">
        <v>53.513966000000003</v>
      </c>
      <c r="K135" s="57">
        <v>-2.4593774000000002</v>
      </c>
      <c r="L135" s="56" t="s">
        <v>33</v>
      </c>
      <c r="M135" s="4" t="s">
        <v>1078</v>
      </c>
      <c r="N135" s="4">
        <v>0</v>
      </c>
      <c r="O135" s="4">
        <v>2</v>
      </c>
      <c r="P135" s="4" t="s">
        <v>1078</v>
      </c>
      <c r="Q135" s="4">
        <v>2</v>
      </c>
      <c r="R135" s="19" t="s">
        <v>36</v>
      </c>
      <c r="S135" s="19" t="s">
        <v>1079</v>
      </c>
      <c r="T135" s="19" t="s">
        <v>36</v>
      </c>
      <c r="U135" s="19" t="s">
        <v>1079</v>
      </c>
      <c r="V135" s="19" t="s">
        <v>36</v>
      </c>
      <c r="W135" s="19" t="s">
        <v>1079</v>
      </c>
      <c r="X135" s="20" t="s">
        <v>36</v>
      </c>
      <c r="Y135" s="20" t="s">
        <v>1079</v>
      </c>
      <c r="Z135" s="21" t="s">
        <v>36</v>
      </c>
      <c r="AA135" s="35" t="s">
        <v>1084</v>
      </c>
      <c r="AB135" s="2" t="s">
        <v>1084</v>
      </c>
      <c r="AC135" s="33" t="s">
        <v>1084</v>
      </c>
      <c r="AD135" s="2" t="s">
        <v>1084</v>
      </c>
      <c r="AE135" s="33" t="s">
        <v>1084</v>
      </c>
      <c r="AF135" s="62">
        <v>26.438333333333333</v>
      </c>
      <c r="AG135" s="63">
        <v>0.75</v>
      </c>
      <c r="AH135" s="62">
        <v>28.233250000000002</v>
      </c>
      <c r="AI135" s="63">
        <v>1</v>
      </c>
      <c r="AJ135" s="62">
        <v>21.249999999999996</v>
      </c>
      <c r="AK135" s="64">
        <v>0.91666666666666663</v>
      </c>
      <c r="AL135" s="80">
        <v>22.510500000000008</v>
      </c>
      <c r="AM135" s="122">
        <v>1</v>
      </c>
      <c r="AN135" s="80">
        <v>22.873090909090909</v>
      </c>
      <c r="AO135" s="120">
        <v>0.92307692307692302</v>
      </c>
      <c r="AP135" s="132" t="s">
        <v>1079</v>
      </c>
      <c r="AQ135" s="2">
        <f>AN135-AL135</f>
        <v>0.36259090909090119</v>
      </c>
      <c r="AR135" s="1" t="str">
        <f>IF(AN135&gt;AL135,"Higher","Lower")</f>
        <v>Higher</v>
      </c>
      <c r="AS135" s="1">
        <v>21.9</v>
      </c>
      <c r="AT135" s="145">
        <v>1</v>
      </c>
      <c r="AU135" s="1" t="s">
        <v>36</v>
      </c>
      <c r="AV135" s="2">
        <f>SUM(AS135-AN135)</f>
        <v>-0.97309090909091012</v>
      </c>
      <c r="AW135" s="1" t="str">
        <f>IF(AS135&gt;AN135,"Higher","Lower")</f>
        <v>Lower</v>
      </c>
    </row>
    <row r="136" spans="1:49">
      <c r="A136" s="17" t="s">
        <v>148</v>
      </c>
      <c r="B136" s="17" t="s">
        <v>1468</v>
      </c>
      <c r="C136" s="55" t="s">
        <v>1469</v>
      </c>
      <c r="D136" s="55" t="s">
        <v>1470</v>
      </c>
      <c r="E136" s="55" t="s">
        <v>1170</v>
      </c>
      <c r="F136" s="55" t="s">
        <v>1076</v>
      </c>
      <c r="G136" s="55" t="s">
        <v>1079</v>
      </c>
      <c r="H136" s="56">
        <v>356881</v>
      </c>
      <c r="I136" s="56">
        <v>401314</v>
      </c>
      <c r="J136" s="57">
        <v>53.506734999999999</v>
      </c>
      <c r="K136" s="57">
        <v>-2.6516004</v>
      </c>
      <c r="L136" s="56" t="s">
        <v>33</v>
      </c>
      <c r="M136" s="4" t="s">
        <v>1078</v>
      </c>
      <c r="N136" s="4">
        <v>3</v>
      </c>
      <c r="O136" s="4">
        <v>1</v>
      </c>
      <c r="P136" s="4" t="s">
        <v>1078</v>
      </c>
      <c r="Q136" s="4">
        <v>2</v>
      </c>
      <c r="R136" s="19" t="s">
        <v>36</v>
      </c>
      <c r="S136" s="19" t="s">
        <v>1079</v>
      </c>
      <c r="T136" s="19" t="s">
        <v>36</v>
      </c>
      <c r="U136" s="19" t="s">
        <v>1079</v>
      </c>
      <c r="V136" s="19" t="s">
        <v>36</v>
      </c>
      <c r="W136" s="19" t="s">
        <v>1079</v>
      </c>
      <c r="X136" s="20" t="s">
        <v>36</v>
      </c>
      <c r="Y136" s="20" t="s">
        <v>1079</v>
      </c>
      <c r="Z136" s="21" t="s">
        <v>36</v>
      </c>
      <c r="AA136" s="35" t="s">
        <v>1084</v>
      </c>
      <c r="AB136" s="2" t="s">
        <v>1084</v>
      </c>
      <c r="AC136" s="33" t="s">
        <v>1084</v>
      </c>
      <c r="AD136" s="2" t="s">
        <v>1084</v>
      </c>
      <c r="AE136" s="33" t="s">
        <v>1084</v>
      </c>
      <c r="AF136" s="62">
        <v>32.731333333333339</v>
      </c>
      <c r="AG136" s="63">
        <v>0.75</v>
      </c>
      <c r="AH136" s="62">
        <v>32.185750000000006</v>
      </c>
      <c r="AI136" s="63">
        <v>1</v>
      </c>
      <c r="AJ136" s="62">
        <v>22.014999999999993</v>
      </c>
      <c r="AK136" s="64">
        <v>1</v>
      </c>
      <c r="AL136" s="80">
        <v>25.127636363636359</v>
      </c>
      <c r="AM136" s="122">
        <v>0.92307692307692302</v>
      </c>
      <c r="AN136" s="80">
        <v>23.855399999999999</v>
      </c>
      <c r="AO136" s="120">
        <v>0.82692307692307698</v>
      </c>
      <c r="AP136" s="132" t="s">
        <v>1079</v>
      </c>
      <c r="AQ136" s="2">
        <f>AN136-AL136</f>
        <v>-1.2722363636363596</v>
      </c>
      <c r="AR136" s="1" t="str">
        <f>IF(AN136&gt;AL136,"Higher","Lower")</f>
        <v>Lower</v>
      </c>
      <c r="AS136" s="1">
        <v>21.9</v>
      </c>
      <c r="AT136" s="145">
        <v>0.92300000000000004</v>
      </c>
      <c r="AU136" s="1" t="s">
        <v>36</v>
      </c>
      <c r="AV136" s="2">
        <f>SUM(AS136-AN136)</f>
        <v>-1.9554000000000009</v>
      </c>
      <c r="AW136" s="1" t="str">
        <f>IF(AS136&gt;AN136,"Higher","Lower")</f>
        <v>Lower</v>
      </c>
    </row>
    <row r="137" spans="1:49">
      <c r="A137" s="40" t="s">
        <v>70</v>
      </c>
      <c r="B137" s="40" t="s">
        <v>1471</v>
      </c>
      <c r="C137" s="41" t="s">
        <v>1472</v>
      </c>
      <c r="D137" s="41" t="s">
        <v>1473</v>
      </c>
      <c r="E137" s="41" t="s">
        <v>31</v>
      </c>
      <c r="F137" s="41" t="s">
        <v>1076</v>
      </c>
      <c r="G137" s="41" t="s">
        <v>1079</v>
      </c>
      <c r="H137" s="42">
        <v>370115</v>
      </c>
      <c r="I137" s="42">
        <v>405372</v>
      </c>
      <c r="J137" s="43">
        <v>53.544130000000003</v>
      </c>
      <c r="K137" s="43">
        <v>-2.4524604999999999</v>
      </c>
      <c r="L137" s="42" t="s">
        <v>33</v>
      </c>
      <c r="M137" s="41" t="s">
        <v>34</v>
      </c>
      <c r="N137" s="41">
        <v>75</v>
      </c>
      <c r="O137" s="41">
        <v>9.5</v>
      </c>
      <c r="P137" s="41" t="s">
        <v>1078</v>
      </c>
      <c r="Q137" s="41">
        <v>2.4</v>
      </c>
      <c r="R137" s="51" t="s">
        <v>36</v>
      </c>
      <c r="S137" s="51" t="s">
        <v>1079</v>
      </c>
      <c r="T137" s="51" t="s">
        <v>36</v>
      </c>
      <c r="U137" s="51" t="s">
        <v>1079</v>
      </c>
      <c r="V137" s="51" t="s">
        <v>36</v>
      </c>
      <c r="W137" s="51" t="s">
        <v>1079</v>
      </c>
      <c r="X137" s="53" t="s">
        <v>36</v>
      </c>
      <c r="Y137" s="53" t="s">
        <v>1079</v>
      </c>
      <c r="Z137" s="82" t="s">
        <v>36</v>
      </c>
      <c r="AA137" s="83" t="s">
        <v>1079</v>
      </c>
      <c r="AB137" s="44" t="s">
        <v>1084</v>
      </c>
      <c r="AC137" s="45" t="s">
        <v>1084</v>
      </c>
      <c r="AD137" s="44" t="s">
        <v>1084</v>
      </c>
      <c r="AE137" s="45" t="s">
        <v>1084</v>
      </c>
      <c r="AF137" s="44">
        <v>29.986000000000001</v>
      </c>
      <c r="AG137" s="45">
        <v>1</v>
      </c>
      <c r="AH137" s="44">
        <v>30.891500000000004</v>
      </c>
      <c r="AI137" s="47">
        <v>1</v>
      </c>
      <c r="AJ137" s="44">
        <v>25.406499999999998</v>
      </c>
      <c r="AK137" s="46">
        <v>0.83333333333333337</v>
      </c>
      <c r="AL137" s="78">
        <v>25.838222222222218</v>
      </c>
      <c r="AM137" s="123">
        <v>0.75</v>
      </c>
      <c r="AN137" s="78">
        <v>37.00691390823571</v>
      </c>
      <c r="AO137" s="123">
        <v>0.48076923076923078</v>
      </c>
      <c r="AP137" s="125" t="s">
        <v>36</v>
      </c>
      <c r="AQ137" s="44">
        <f>AN137-AL137</f>
        <v>11.168691686013492</v>
      </c>
      <c r="AR137" s="43" t="str">
        <f>IF(AN137&gt;AL137,"Higher","Lower")</f>
        <v>Higher</v>
      </c>
      <c r="AS137" s="43">
        <v>22</v>
      </c>
      <c r="AT137" s="151">
        <v>1</v>
      </c>
      <c r="AU137" s="43" t="s">
        <v>36</v>
      </c>
      <c r="AV137" s="44">
        <f>SUM(AS137-AN137)</f>
        <v>-15.00691390823571</v>
      </c>
      <c r="AW137" s="43" t="str">
        <f>IF(AS137&gt;AN137,"Higher","Lower")</f>
        <v>Lower</v>
      </c>
    </row>
    <row r="138" spans="1:49">
      <c r="A138" s="69" t="s">
        <v>148</v>
      </c>
      <c r="B138" s="55" t="s">
        <v>1474</v>
      </c>
      <c r="C138" s="69" t="s">
        <v>1475</v>
      </c>
      <c r="D138" s="69" t="s">
        <v>1476</v>
      </c>
      <c r="E138" s="69" t="s">
        <v>1170</v>
      </c>
      <c r="F138" s="55" t="s">
        <v>1076</v>
      </c>
      <c r="G138" s="55" t="s">
        <v>1079</v>
      </c>
      <c r="H138" s="69">
        <v>357780</v>
      </c>
      <c r="I138" s="69">
        <v>405306</v>
      </c>
      <c r="J138" s="69">
        <v>53.542687999999998</v>
      </c>
      <c r="K138" s="69">
        <v>-2.6385862000000002</v>
      </c>
      <c r="L138" s="70" t="s">
        <v>33</v>
      </c>
      <c r="M138" s="95" t="s">
        <v>41</v>
      </c>
      <c r="N138" s="95">
        <v>20</v>
      </c>
      <c r="O138" s="95">
        <v>0.5</v>
      </c>
      <c r="P138" s="95" t="s">
        <v>41</v>
      </c>
      <c r="Q138" s="95">
        <v>2</v>
      </c>
      <c r="R138" s="1" t="s">
        <v>1084</v>
      </c>
      <c r="S138" s="1" t="s">
        <v>1084</v>
      </c>
      <c r="T138" s="1" t="s">
        <v>1084</v>
      </c>
      <c r="U138" s="1" t="s">
        <v>1084</v>
      </c>
      <c r="V138" s="1" t="s">
        <v>1084</v>
      </c>
      <c r="W138" s="1" t="s">
        <v>1084</v>
      </c>
      <c r="X138" s="1" t="s">
        <v>1084</v>
      </c>
      <c r="Y138" s="1" t="s">
        <v>1084</v>
      </c>
      <c r="Z138" s="1" t="s">
        <v>1084</v>
      </c>
      <c r="AA138" s="1" t="s">
        <v>1084</v>
      </c>
      <c r="AB138" s="1" t="s">
        <v>1084</v>
      </c>
      <c r="AC138" s="1" t="s">
        <v>1084</v>
      </c>
      <c r="AD138" s="1" t="s">
        <v>1084</v>
      </c>
      <c r="AE138" s="1" t="s">
        <v>1084</v>
      </c>
      <c r="AF138" s="57" t="s">
        <v>1084</v>
      </c>
      <c r="AG138" s="57" t="s">
        <v>1084</v>
      </c>
      <c r="AH138" s="57" t="s">
        <v>1084</v>
      </c>
      <c r="AI138" s="57" t="s">
        <v>1084</v>
      </c>
      <c r="AJ138" s="57" t="s">
        <v>1084</v>
      </c>
      <c r="AK138" s="57" t="s">
        <v>1084</v>
      </c>
      <c r="AL138" s="80">
        <v>24.288889619969598</v>
      </c>
      <c r="AM138" s="122">
        <v>0.65384615384615385</v>
      </c>
      <c r="AN138" s="80">
        <v>21.967500000000001</v>
      </c>
      <c r="AO138" s="120">
        <v>0.84615384615384615</v>
      </c>
      <c r="AP138" s="131" t="s">
        <v>1084</v>
      </c>
      <c r="AQ138" s="2">
        <f>AN138-AL138</f>
        <v>-2.3213896199695974</v>
      </c>
      <c r="AR138" s="1" t="str">
        <f>IF(AN138&gt;AL138,"Higher","Lower")</f>
        <v>Lower</v>
      </c>
      <c r="AS138" s="1">
        <v>22.2</v>
      </c>
      <c r="AT138" s="145">
        <v>1</v>
      </c>
      <c r="AU138" s="1" t="s">
        <v>36</v>
      </c>
      <c r="AV138" s="2">
        <f>SUM(AS138-AN138)</f>
        <v>0.23249999999999815</v>
      </c>
      <c r="AW138" s="1" t="str">
        <f>IF(AS138&gt;AN138,"Higher","Lower")</f>
        <v>Higher</v>
      </c>
    </row>
    <row r="139" spans="1:49">
      <c r="A139" s="40" t="s">
        <v>42</v>
      </c>
      <c r="B139" s="40" t="s">
        <v>1477</v>
      </c>
      <c r="C139" s="41" t="s">
        <v>1478</v>
      </c>
      <c r="D139" s="41" t="s">
        <v>1479</v>
      </c>
      <c r="E139" s="41" t="s">
        <v>31</v>
      </c>
      <c r="F139" s="41" t="s">
        <v>1076</v>
      </c>
      <c r="G139" s="41" t="s">
        <v>1079</v>
      </c>
      <c r="H139" s="42">
        <v>379089</v>
      </c>
      <c r="I139" s="42">
        <v>393282</v>
      </c>
      <c r="J139" s="43">
        <v>53.435898000000002</v>
      </c>
      <c r="K139" s="43">
        <v>-2.3162280000000002</v>
      </c>
      <c r="L139" s="42" t="s">
        <v>33</v>
      </c>
      <c r="M139" s="41" t="s">
        <v>34</v>
      </c>
      <c r="N139" s="41">
        <v>350</v>
      </c>
      <c r="O139" s="41">
        <v>5</v>
      </c>
      <c r="P139" s="41" t="s">
        <v>1078</v>
      </c>
      <c r="Q139" s="41">
        <v>4</v>
      </c>
      <c r="R139" s="51" t="s">
        <v>36</v>
      </c>
      <c r="S139" s="51" t="s">
        <v>1079</v>
      </c>
      <c r="T139" s="51" t="s">
        <v>36</v>
      </c>
      <c r="U139" s="51" t="s">
        <v>1079</v>
      </c>
      <c r="V139" s="51" t="s">
        <v>36</v>
      </c>
      <c r="W139" s="51" t="s">
        <v>1079</v>
      </c>
      <c r="X139" s="53" t="s">
        <v>36</v>
      </c>
      <c r="Y139" s="53" t="s">
        <v>1079</v>
      </c>
      <c r="Z139" s="53">
        <v>28.8</v>
      </c>
      <c r="AA139" s="83">
        <v>0.91666666666666663</v>
      </c>
      <c r="AB139" s="44">
        <v>33.347363636363639</v>
      </c>
      <c r="AC139" s="45">
        <v>1</v>
      </c>
      <c r="AD139" s="44">
        <v>30.57266666666666</v>
      </c>
      <c r="AE139" s="45">
        <v>1</v>
      </c>
      <c r="AF139" s="44">
        <v>29.216181818181816</v>
      </c>
      <c r="AG139" s="45">
        <v>0.91666666666666663</v>
      </c>
      <c r="AH139" s="44">
        <v>29.860749999999996</v>
      </c>
      <c r="AI139" s="45">
        <v>1</v>
      </c>
      <c r="AJ139" s="44">
        <v>20.693636363636365</v>
      </c>
      <c r="AK139" s="46">
        <v>0.91666666666666663</v>
      </c>
      <c r="AL139" s="78">
        <v>22.863447154113668</v>
      </c>
      <c r="AM139" s="123">
        <v>0.65384615384615385</v>
      </c>
      <c r="AN139" s="78">
        <v>22.3</v>
      </c>
      <c r="AO139" s="118">
        <v>1</v>
      </c>
      <c r="AP139" s="133" t="s">
        <v>1079</v>
      </c>
      <c r="AQ139" s="44">
        <f>AN139-AL139</f>
        <v>-0.56344715411366764</v>
      </c>
      <c r="AR139" s="43" t="str">
        <f>IF(AN139&gt;AL139,"Higher","Lower")</f>
        <v>Lower</v>
      </c>
      <c r="AS139" s="43">
        <v>22.2</v>
      </c>
      <c r="AT139" s="151">
        <v>1</v>
      </c>
      <c r="AU139" s="43" t="s">
        <v>36</v>
      </c>
      <c r="AV139" s="44">
        <f>SUM(AS139-AN139)</f>
        <v>-0.10000000000000142</v>
      </c>
      <c r="AW139" s="43" t="str">
        <f>IF(AS139&gt;AN139,"Higher","Lower")</f>
        <v>Lower</v>
      </c>
    </row>
    <row r="140" spans="1:49">
      <c r="A140" s="17" t="s">
        <v>148</v>
      </c>
      <c r="B140" s="17" t="s">
        <v>1480</v>
      </c>
      <c r="C140" s="55" t="s">
        <v>1481</v>
      </c>
      <c r="D140" s="69" t="s">
        <v>1482</v>
      </c>
      <c r="E140" s="69" t="s">
        <v>31</v>
      </c>
      <c r="F140" s="69" t="s">
        <v>1076</v>
      </c>
      <c r="G140" s="69" t="s">
        <v>1079</v>
      </c>
      <c r="H140" s="70">
        <v>358341</v>
      </c>
      <c r="I140" s="70">
        <v>405539</v>
      </c>
      <c r="J140" s="69">
        <v>53.544826999999998</v>
      </c>
      <c r="K140" s="69">
        <v>-2.6301521999999999</v>
      </c>
      <c r="L140" s="70" t="s">
        <v>33</v>
      </c>
      <c r="M140" s="95" t="s">
        <v>34</v>
      </c>
      <c r="N140" s="95">
        <v>0</v>
      </c>
      <c r="O140" s="95">
        <v>8</v>
      </c>
      <c r="P140" s="95" t="s">
        <v>1078</v>
      </c>
      <c r="Q140" s="95">
        <v>2</v>
      </c>
      <c r="R140" s="13">
        <v>35.299999999999997</v>
      </c>
      <c r="S140" s="13" t="s">
        <v>1079</v>
      </c>
      <c r="T140" s="13">
        <v>33.799999999999997</v>
      </c>
      <c r="U140" s="13" t="s">
        <v>1079</v>
      </c>
      <c r="V140" s="13">
        <v>28.2</v>
      </c>
      <c r="W140" s="13" t="s">
        <v>1079</v>
      </c>
      <c r="X140" s="7">
        <v>30.1</v>
      </c>
      <c r="Y140" s="7" t="s">
        <v>1079</v>
      </c>
      <c r="Z140" s="28" t="s">
        <v>1084</v>
      </c>
      <c r="AA140" s="37">
        <v>0</v>
      </c>
      <c r="AB140" s="2">
        <v>47.32</v>
      </c>
      <c r="AC140" s="33">
        <v>8.3333333333333329E-2</v>
      </c>
      <c r="AD140" s="2">
        <v>32.552</v>
      </c>
      <c r="AE140" s="33">
        <v>0.91666666666666663</v>
      </c>
      <c r="AF140" s="62" t="s">
        <v>1084</v>
      </c>
      <c r="AG140" s="63" t="s">
        <v>1084</v>
      </c>
      <c r="AH140" s="62" t="s">
        <v>1084</v>
      </c>
      <c r="AI140" s="63" t="s">
        <v>1084</v>
      </c>
      <c r="AJ140" s="62">
        <v>20.102499999999999</v>
      </c>
      <c r="AK140" s="64">
        <v>0.83333333333333337</v>
      </c>
      <c r="AL140" s="80">
        <v>21.656363636363636</v>
      </c>
      <c r="AM140" s="122">
        <v>0.92307692307692302</v>
      </c>
      <c r="AN140" s="80">
        <v>22.311545454545456</v>
      </c>
      <c r="AO140" s="120">
        <v>0.92307692307692302</v>
      </c>
      <c r="AP140" s="126" t="s">
        <v>1079</v>
      </c>
      <c r="AQ140" s="2">
        <f>AN140-AL140</f>
        <v>0.65518181818181986</v>
      </c>
      <c r="AR140" s="1" t="str">
        <f>IF(AN140&gt;AL140,"Higher","Lower")</f>
        <v>Higher</v>
      </c>
      <c r="AS140" s="1">
        <v>22.2</v>
      </c>
      <c r="AT140" s="145">
        <v>0.92300000000000004</v>
      </c>
      <c r="AU140" s="1" t="s">
        <v>36</v>
      </c>
      <c r="AV140" s="2">
        <f>SUM(AS140-AN140)</f>
        <v>-0.11154545454545683</v>
      </c>
      <c r="AW140" s="1" t="str">
        <f>IF(AS140&gt;AN140,"Higher","Lower")</f>
        <v>Lower</v>
      </c>
    </row>
    <row r="141" spans="1:49">
      <c r="A141" s="77" t="s">
        <v>53</v>
      </c>
      <c r="B141" s="17" t="s">
        <v>1483</v>
      </c>
      <c r="C141" s="4" t="s">
        <v>1484</v>
      </c>
      <c r="D141" s="4" t="s">
        <v>1485</v>
      </c>
      <c r="E141" s="3" t="s">
        <v>31</v>
      </c>
      <c r="F141" s="4" t="s">
        <v>1076</v>
      </c>
      <c r="G141" s="4"/>
      <c r="H141" s="5">
        <v>380964</v>
      </c>
      <c r="I141" s="5">
        <v>404831</v>
      </c>
      <c r="J141" s="1">
        <v>53.539774999999999</v>
      </c>
      <c r="K141" s="1">
        <v>-2.2887097999999999</v>
      </c>
      <c r="L141" s="5" t="s">
        <v>33</v>
      </c>
      <c r="M141" s="4" t="s">
        <v>34</v>
      </c>
      <c r="N141" s="4">
        <v>8.1999999999999993</v>
      </c>
      <c r="O141" s="4">
        <v>18.2</v>
      </c>
      <c r="P141" s="4" t="s">
        <v>1078</v>
      </c>
      <c r="Q141" s="4">
        <v>2.2999999999999998</v>
      </c>
      <c r="R141" s="19">
        <v>43</v>
      </c>
      <c r="S141" s="19"/>
      <c r="T141" s="19">
        <v>39.5</v>
      </c>
      <c r="U141" s="19"/>
      <c r="V141" s="19">
        <v>39.700000000000003</v>
      </c>
      <c r="W141" s="19"/>
      <c r="X141" s="21">
        <v>39.1</v>
      </c>
      <c r="Y141" s="20"/>
      <c r="Z141" s="21">
        <v>37.043999999999997</v>
      </c>
      <c r="AA141" s="35">
        <v>1</v>
      </c>
      <c r="AB141" s="2">
        <v>38.1</v>
      </c>
      <c r="AC141" s="33">
        <v>1</v>
      </c>
      <c r="AD141" s="2">
        <v>31.9</v>
      </c>
      <c r="AE141" s="33">
        <v>1</v>
      </c>
      <c r="AF141" s="2">
        <v>31.232999999999997</v>
      </c>
      <c r="AG141" s="33">
        <v>1</v>
      </c>
      <c r="AH141" s="62" t="s">
        <v>1084</v>
      </c>
      <c r="AI141" s="63" t="s">
        <v>1084</v>
      </c>
      <c r="AJ141" s="62" t="s">
        <v>1084</v>
      </c>
      <c r="AK141" s="63" t="s">
        <v>1084</v>
      </c>
      <c r="AL141" s="62" t="s">
        <v>1084</v>
      </c>
      <c r="AM141" s="62" t="s">
        <v>1084</v>
      </c>
      <c r="AN141" s="62" t="s">
        <v>1084</v>
      </c>
      <c r="AO141" s="117" t="s">
        <v>1084</v>
      </c>
      <c r="AP141" s="128" t="s">
        <v>1084</v>
      </c>
      <c r="AQ141" s="1"/>
      <c r="AR141" s="87"/>
      <c r="AS141" s="1">
        <v>22.2</v>
      </c>
      <c r="AT141" s="159"/>
      <c r="AU141" s="1"/>
      <c r="AV141" s="1"/>
      <c r="AW141" s="1"/>
    </row>
    <row r="142" spans="1:49">
      <c r="A142" s="17" t="s">
        <v>148</v>
      </c>
      <c r="B142" s="17" t="s">
        <v>1486</v>
      </c>
      <c r="C142" s="55" t="s">
        <v>1487</v>
      </c>
      <c r="D142" s="56" t="s">
        <v>1488</v>
      </c>
      <c r="E142" s="67" t="s">
        <v>31</v>
      </c>
      <c r="F142" s="55" t="s">
        <v>1076</v>
      </c>
      <c r="G142" s="55" t="s">
        <v>1097</v>
      </c>
      <c r="H142" s="55">
        <v>365687</v>
      </c>
      <c r="I142" s="55">
        <v>400238</v>
      </c>
      <c r="J142" s="57">
        <v>53.497714000000002</v>
      </c>
      <c r="K142" s="57">
        <v>-2.5187156000000002</v>
      </c>
      <c r="L142" s="56" t="s">
        <v>33</v>
      </c>
      <c r="M142" s="3" t="s">
        <v>1078</v>
      </c>
      <c r="N142" s="3">
        <v>23</v>
      </c>
      <c r="O142" s="3">
        <v>2</v>
      </c>
      <c r="P142" s="3" t="s">
        <v>34</v>
      </c>
      <c r="Q142" s="3">
        <v>2</v>
      </c>
      <c r="R142" s="19" t="s">
        <v>36</v>
      </c>
      <c r="S142" s="19" t="s">
        <v>1079</v>
      </c>
      <c r="T142" s="19" t="s">
        <v>36</v>
      </c>
      <c r="U142" s="19" t="s">
        <v>1079</v>
      </c>
      <c r="V142" s="19" t="s">
        <v>36</v>
      </c>
      <c r="W142" s="19" t="s">
        <v>1079</v>
      </c>
      <c r="X142" s="20" t="s">
        <v>36</v>
      </c>
      <c r="Y142" s="20" t="s">
        <v>1079</v>
      </c>
      <c r="Z142" s="21" t="s">
        <v>36</v>
      </c>
      <c r="AA142" s="35" t="s">
        <v>1084</v>
      </c>
      <c r="AB142" s="2" t="s">
        <v>1084</v>
      </c>
      <c r="AC142" s="33" t="s">
        <v>1084</v>
      </c>
      <c r="AD142" s="2" t="s">
        <v>1084</v>
      </c>
      <c r="AE142" s="33" t="s">
        <v>1084</v>
      </c>
      <c r="AF142" s="62" t="s">
        <v>1084</v>
      </c>
      <c r="AG142" s="63" t="s">
        <v>1084</v>
      </c>
      <c r="AH142" s="62" t="s">
        <v>1084</v>
      </c>
      <c r="AI142" s="63" t="s">
        <v>1084</v>
      </c>
      <c r="AJ142" s="62">
        <v>21.8</v>
      </c>
      <c r="AK142" s="66">
        <v>0.33333333333333331</v>
      </c>
      <c r="AL142" s="80">
        <v>23.961749999999999</v>
      </c>
      <c r="AM142" s="122">
        <v>1</v>
      </c>
      <c r="AN142" s="80">
        <v>23.740124999999999</v>
      </c>
      <c r="AO142" s="122">
        <v>1</v>
      </c>
      <c r="AP142" s="132" t="s">
        <v>1079</v>
      </c>
      <c r="AQ142" s="2">
        <f>AN142-AL142</f>
        <v>-0.22162499999999952</v>
      </c>
      <c r="AR142" s="1" t="str">
        <f>IF(AN142&gt;AL142,"Higher","Lower")</f>
        <v>Lower</v>
      </c>
      <c r="AS142" s="1">
        <v>22.3</v>
      </c>
      <c r="AT142" s="145">
        <v>1</v>
      </c>
      <c r="AU142" s="1" t="s">
        <v>36</v>
      </c>
      <c r="AV142" s="2">
        <f>SUM(AS142-AN142)</f>
        <v>-1.4401249999999983</v>
      </c>
      <c r="AW142" s="1" t="str">
        <f>IF(AS142&gt;AN142,"Higher","Lower")</f>
        <v>Lower</v>
      </c>
    </row>
    <row r="143" spans="1:49">
      <c r="A143" s="17" t="s">
        <v>148</v>
      </c>
      <c r="B143" s="17" t="s">
        <v>1489</v>
      </c>
      <c r="C143" s="55" t="s">
        <v>1490</v>
      </c>
      <c r="D143" s="56" t="s">
        <v>1488</v>
      </c>
      <c r="E143" s="67" t="s">
        <v>31</v>
      </c>
      <c r="F143" s="55" t="s">
        <v>1076</v>
      </c>
      <c r="G143" s="55" t="s">
        <v>1097</v>
      </c>
      <c r="H143" s="55">
        <v>365687</v>
      </c>
      <c r="I143" s="55">
        <v>400238</v>
      </c>
      <c r="J143" s="57">
        <v>53.497714000000002</v>
      </c>
      <c r="K143" s="57">
        <v>-2.5187156000000002</v>
      </c>
      <c r="L143" s="56" t="s">
        <v>33</v>
      </c>
      <c r="M143" s="3" t="s">
        <v>1078</v>
      </c>
      <c r="N143" s="3">
        <v>23</v>
      </c>
      <c r="O143" s="3">
        <v>2</v>
      </c>
      <c r="P143" s="3" t="s">
        <v>34</v>
      </c>
      <c r="Q143" s="3">
        <v>2</v>
      </c>
      <c r="R143" s="19" t="s">
        <v>36</v>
      </c>
      <c r="S143" s="19" t="s">
        <v>1079</v>
      </c>
      <c r="T143" s="19" t="s">
        <v>36</v>
      </c>
      <c r="U143" s="19" t="s">
        <v>1079</v>
      </c>
      <c r="V143" s="19" t="s">
        <v>36</v>
      </c>
      <c r="W143" s="19" t="s">
        <v>1079</v>
      </c>
      <c r="X143" s="20" t="s">
        <v>36</v>
      </c>
      <c r="Y143" s="20" t="s">
        <v>1079</v>
      </c>
      <c r="Z143" s="21" t="s">
        <v>36</v>
      </c>
      <c r="AA143" s="35" t="s">
        <v>1084</v>
      </c>
      <c r="AB143" s="2" t="s">
        <v>1084</v>
      </c>
      <c r="AC143" s="33" t="s">
        <v>1084</v>
      </c>
      <c r="AD143" s="2" t="s">
        <v>1084</v>
      </c>
      <c r="AE143" s="33" t="s">
        <v>1084</v>
      </c>
      <c r="AF143" s="62" t="s">
        <v>1084</v>
      </c>
      <c r="AG143" s="63" t="s">
        <v>1084</v>
      </c>
      <c r="AH143" s="62" t="s">
        <v>1084</v>
      </c>
      <c r="AI143" s="63" t="s">
        <v>1084</v>
      </c>
      <c r="AJ143" s="62">
        <v>21.8</v>
      </c>
      <c r="AK143" s="66">
        <v>0.33333333333333331</v>
      </c>
      <c r="AL143" s="80">
        <v>23.961749999999999</v>
      </c>
      <c r="AM143" s="122">
        <v>1</v>
      </c>
      <c r="AN143" s="80">
        <v>23.740124999999999</v>
      </c>
      <c r="AO143" s="120">
        <v>1</v>
      </c>
      <c r="AP143" s="132" t="s">
        <v>1079</v>
      </c>
      <c r="AQ143" s="2" t="s">
        <v>1079</v>
      </c>
      <c r="AR143" s="1" t="s">
        <v>1079</v>
      </c>
      <c r="AS143" s="1">
        <v>22.3</v>
      </c>
      <c r="AT143" s="145">
        <v>1</v>
      </c>
      <c r="AU143" s="1" t="s">
        <v>36</v>
      </c>
      <c r="AV143" s="2">
        <f>SUM(AS143-AN143)</f>
        <v>-1.4401249999999983</v>
      </c>
      <c r="AW143" s="1" t="str">
        <f>IF(AS143&gt;AN143,"Higher","Lower")</f>
        <v>Lower</v>
      </c>
    </row>
    <row r="144" spans="1:49">
      <c r="A144" s="17" t="s">
        <v>148</v>
      </c>
      <c r="B144" s="17" t="s">
        <v>1491</v>
      </c>
      <c r="C144" s="55" t="s">
        <v>1492</v>
      </c>
      <c r="D144" s="56" t="s">
        <v>1488</v>
      </c>
      <c r="E144" s="67" t="s">
        <v>31</v>
      </c>
      <c r="F144" s="55" t="s">
        <v>1076</v>
      </c>
      <c r="G144" s="55" t="s">
        <v>1097</v>
      </c>
      <c r="H144" s="55">
        <v>365687</v>
      </c>
      <c r="I144" s="55">
        <v>400238</v>
      </c>
      <c r="J144" s="57">
        <v>53.497714000000002</v>
      </c>
      <c r="K144" s="57">
        <v>-2.5187156000000002</v>
      </c>
      <c r="L144" s="56" t="s">
        <v>33</v>
      </c>
      <c r="M144" s="3" t="s">
        <v>1078</v>
      </c>
      <c r="N144" s="3">
        <v>23</v>
      </c>
      <c r="O144" s="3">
        <v>2</v>
      </c>
      <c r="P144" s="3" t="s">
        <v>34</v>
      </c>
      <c r="Q144" s="3">
        <v>2</v>
      </c>
      <c r="R144" s="19" t="s">
        <v>36</v>
      </c>
      <c r="S144" s="19" t="s">
        <v>1079</v>
      </c>
      <c r="T144" s="19" t="s">
        <v>36</v>
      </c>
      <c r="U144" s="19" t="s">
        <v>1079</v>
      </c>
      <c r="V144" s="19" t="s">
        <v>36</v>
      </c>
      <c r="W144" s="19" t="s">
        <v>1079</v>
      </c>
      <c r="X144" s="20" t="s">
        <v>36</v>
      </c>
      <c r="Y144" s="20" t="s">
        <v>1079</v>
      </c>
      <c r="Z144" s="21" t="s">
        <v>36</v>
      </c>
      <c r="AA144" s="35" t="s">
        <v>1084</v>
      </c>
      <c r="AB144" s="2" t="s">
        <v>1084</v>
      </c>
      <c r="AC144" s="33" t="s">
        <v>1084</v>
      </c>
      <c r="AD144" s="2" t="s">
        <v>1084</v>
      </c>
      <c r="AE144" s="33" t="s">
        <v>1084</v>
      </c>
      <c r="AF144" s="62" t="s">
        <v>1084</v>
      </c>
      <c r="AG144" s="63" t="s">
        <v>1084</v>
      </c>
      <c r="AH144" s="62" t="s">
        <v>1084</v>
      </c>
      <c r="AI144" s="63" t="s">
        <v>1084</v>
      </c>
      <c r="AJ144" s="62">
        <v>21.8</v>
      </c>
      <c r="AK144" s="66">
        <v>0.33333333333333331</v>
      </c>
      <c r="AL144" s="80">
        <v>23.961749999999999</v>
      </c>
      <c r="AM144" s="122">
        <v>1</v>
      </c>
      <c r="AN144" s="80">
        <v>23.740124999999999</v>
      </c>
      <c r="AO144" s="120">
        <v>1</v>
      </c>
      <c r="AP144" s="132" t="s">
        <v>1079</v>
      </c>
      <c r="AQ144" s="2" t="s">
        <v>1079</v>
      </c>
      <c r="AR144" s="1" t="s">
        <v>1079</v>
      </c>
      <c r="AS144" s="1">
        <v>22.3</v>
      </c>
      <c r="AT144" s="145">
        <v>1</v>
      </c>
      <c r="AU144" s="1" t="s">
        <v>36</v>
      </c>
      <c r="AV144" s="2">
        <f>SUM(AS144-AN144)</f>
        <v>-1.4401249999999983</v>
      </c>
      <c r="AW144" s="1" t="str">
        <f>IF(AS144&gt;AN144,"Higher","Lower")</f>
        <v>Lower</v>
      </c>
    </row>
    <row r="145" spans="1:49">
      <c r="A145" s="40" t="s">
        <v>70</v>
      </c>
      <c r="B145" s="40" t="s">
        <v>1493</v>
      </c>
      <c r="C145" s="41" t="s">
        <v>1494</v>
      </c>
      <c r="D145" s="41" t="s">
        <v>1495</v>
      </c>
      <c r="E145" s="41" t="s">
        <v>31</v>
      </c>
      <c r="F145" s="41" t="s">
        <v>1076</v>
      </c>
      <c r="G145" s="41" t="s">
        <v>1079</v>
      </c>
      <c r="H145" s="42">
        <v>371965</v>
      </c>
      <c r="I145" s="42">
        <v>409907</v>
      </c>
      <c r="J145" s="43">
        <v>53.584994000000002</v>
      </c>
      <c r="K145" s="43">
        <v>-2.4249518999999999</v>
      </c>
      <c r="L145" s="42" t="s">
        <v>33</v>
      </c>
      <c r="M145" s="41" t="s">
        <v>34</v>
      </c>
      <c r="N145" s="41">
        <v>30</v>
      </c>
      <c r="O145" s="41">
        <v>2</v>
      </c>
      <c r="P145" s="41" t="s">
        <v>1078</v>
      </c>
      <c r="Q145" s="41">
        <v>2.4</v>
      </c>
      <c r="R145" s="51">
        <v>36.4</v>
      </c>
      <c r="S145" s="51" t="s">
        <v>1079</v>
      </c>
      <c r="T145" s="51">
        <v>33.9</v>
      </c>
      <c r="U145" s="51" t="s">
        <v>1079</v>
      </c>
      <c r="V145" s="51">
        <v>29.8</v>
      </c>
      <c r="W145" s="51" t="s">
        <v>1079</v>
      </c>
      <c r="X145" s="82">
        <v>32</v>
      </c>
      <c r="Y145" s="53" t="s">
        <v>1079</v>
      </c>
      <c r="Z145" s="82">
        <v>25.08</v>
      </c>
      <c r="AA145" s="83">
        <v>0.58333333333333337</v>
      </c>
      <c r="AB145" s="44">
        <v>33.8065</v>
      </c>
      <c r="AC145" s="45">
        <v>0.75</v>
      </c>
      <c r="AD145" s="44">
        <v>31.160800000000009</v>
      </c>
      <c r="AE145" s="45">
        <v>0.83333333333333337</v>
      </c>
      <c r="AF145" s="44">
        <v>27.84</v>
      </c>
      <c r="AG145" s="45">
        <v>1</v>
      </c>
      <c r="AH145" s="44">
        <v>28.613</v>
      </c>
      <c r="AI145" s="47">
        <v>1</v>
      </c>
      <c r="AJ145" s="44">
        <v>21.845000000000002</v>
      </c>
      <c r="AK145" s="46">
        <v>1</v>
      </c>
      <c r="AL145" s="78">
        <v>21.132545454545454</v>
      </c>
      <c r="AM145" s="123">
        <v>0.90384615384615385</v>
      </c>
      <c r="AN145" s="78">
        <v>23.948879578918326</v>
      </c>
      <c r="AO145" s="118">
        <v>0.67307692307692302</v>
      </c>
      <c r="AP145" s="125" t="s">
        <v>1084</v>
      </c>
      <c r="AQ145" s="44">
        <f>AN145-AL145</f>
        <v>2.8163341243728723</v>
      </c>
      <c r="AR145" s="43" t="str">
        <f>IF(AN145&gt;AL145,"Higher","Lower")</f>
        <v>Higher</v>
      </c>
      <c r="AS145" s="43">
        <v>22.3</v>
      </c>
      <c r="AT145" s="151">
        <v>1</v>
      </c>
      <c r="AU145" s="43" t="s">
        <v>36</v>
      </c>
      <c r="AV145" s="44">
        <f>SUM(AS145-AN145)</f>
        <v>-1.6488795789183257</v>
      </c>
      <c r="AW145" s="43" t="str">
        <f>IF(AS145&gt;AN145,"Higher","Lower")</f>
        <v>Lower</v>
      </c>
    </row>
    <row r="146" spans="1:49">
      <c r="A146" s="40" t="s">
        <v>70</v>
      </c>
      <c r="B146" s="40" t="s">
        <v>1496</v>
      </c>
      <c r="C146" s="41" t="s">
        <v>1497</v>
      </c>
      <c r="D146" s="41" t="s">
        <v>1498</v>
      </c>
      <c r="E146" s="41" t="s">
        <v>1083</v>
      </c>
      <c r="F146" s="41" t="s">
        <v>1076</v>
      </c>
      <c r="G146" s="41" t="s">
        <v>1079</v>
      </c>
      <c r="H146" s="42">
        <v>367672</v>
      </c>
      <c r="I146" s="42">
        <v>406910</v>
      </c>
      <c r="J146" s="43">
        <v>53.557808999999999</v>
      </c>
      <c r="K146" s="43">
        <v>-2.4894856000000001</v>
      </c>
      <c r="L146" s="42" t="s">
        <v>33</v>
      </c>
      <c r="M146" s="41" t="s">
        <v>34</v>
      </c>
      <c r="N146" s="41">
        <v>13</v>
      </c>
      <c r="O146" s="41">
        <v>1.5</v>
      </c>
      <c r="P146" s="41" t="s">
        <v>1078</v>
      </c>
      <c r="Q146" s="41">
        <v>2.4</v>
      </c>
      <c r="R146" s="51">
        <v>38.4</v>
      </c>
      <c r="S146" s="51" t="s">
        <v>1079</v>
      </c>
      <c r="T146" s="51">
        <v>34.700000000000003</v>
      </c>
      <c r="U146" s="51" t="s">
        <v>1079</v>
      </c>
      <c r="V146" s="51">
        <v>37.700000000000003</v>
      </c>
      <c r="W146" s="51" t="s">
        <v>1079</v>
      </c>
      <c r="X146" s="82">
        <v>34.4</v>
      </c>
      <c r="Y146" s="53" t="s">
        <v>1079</v>
      </c>
      <c r="Z146" s="82">
        <v>27.824999999999999</v>
      </c>
      <c r="AA146" s="83">
        <v>0.66666666666666663</v>
      </c>
      <c r="AB146" s="44">
        <v>36.889125</v>
      </c>
      <c r="AC146" s="45">
        <v>0.75</v>
      </c>
      <c r="AD146" s="44">
        <v>32.295999999999999</v>
      </c>
      <c r="AE146" s="45">
        <v>0.83333333333333337</v>
      </c>
      <c r="AF146" s="44">
        <v>30.297749999999997</v>
      </c>
      <c r="AG146" s="45">
        <v>1</v>
      </c>
      <c r="AH146" s="44">
        <v>31.131750000000004</v>
      </c>
      <c r="AI146" s="47">
        <v>1</v>
      </c>
      <c r="AJ146" s="44">
        <v>22.574583333333333</v>
      </c>
      <c r="AK146" s="46">
        <v>1</v>
      </c>
      <c r="AL146" s="78">
        <v>23.700166666666668</v>
      </c>
      <c r="AM146" s="123">
        <v>1</v>
      </c>
      <c r="AN146" s="78">
        <v>24.077249999999999</v>
      </c>
      <c r="AO146" s="118">
        <v>1</v>
      </c>
      <c r="AP146" s="125" t="s">
        <v>1084</v>
      </c>
      <c r="AQ146" s="44">
        <f>AN146-AL146</f>
        <v>0.37708333333333144</v>
      </c>
      <c r="AR146" s="43" t="str">
        <f>IF(AN146&gt;AL146,"Higher","Lower")</f>
        <v>Higher</v>
      </c>
      <c r="AS146" s="43">
        <v>22.3</v>
      </c>
      <c r="AT146" s="151">
        <v>1</v>
      </c>
      <c r="AU146" s="43" t="s">
        <v>36</v>
      </c>
      <c r="AV146" s="44">
        <f>SUM(AS146-AN146)</f>
        <v>-1.7772499999999987</v>
      </c>
      <c r="AW146" s="43" t="str">
        <f>IF(AS146&gt;AN146,"Higher","Lower")</f>
        <v>Lower</v>
      </c>
    </row>
    <row r="147" spans="1:49">
      <c r="A147" s="40" t="s">
        <v>70</v>
      </c>
      <c r="B147" s="40" t="s">
        <v>1499</v>
      </c>
      <c r="C147" s="41" t="s">
        <v>1500</v>
      </c>
      <c r="D147" s="41" t="s">
        <v>1501</v>
      </c>
      <c r="E147" s="41" t="s">
        <v>31</v>
      </c>
      <c r="F147" s="41" t="s">
        <v>1076</v>
      </c>
      <c r="G147" s="41" t="s">
        <v>1079</v>
      </c>
      <c r="H147" s="42">
        <v>374561</v>
      </c>
      <c r="I147" s="42">
        <v>405364</v>
      </c>
      <c r="J147" s="43">
        <v>53.544294000000001</v>
      </c>
      <c r="K147" s="43">
        <v>-2.3853678</v>
      </c>
      <c r="L147" s="42" t="s">
        <v>33</v>
      </c>
      <c r="M147" s="41" t="s">
        <v>34</v>
      </c>
      <c r="N147" s="41">
        <v>0.5</v>
      </c>
      <c r="O147" s="41">
        <v>0.5</v>
      </c>
      <c r="P147" s="41" t="s">
        <v>1078</v>
      </c>
      <c r="Q147" s="41">
        <v>2.4</v>
      </c>
      <c r="R147" s="51" t="s">
        <v>36</v>
      </c>
      <c r="S147" s="51" t="s">
        <v>1079</v>
      </c>
      <c r="T147" s="51" t="s">
        <v>36</v>
      </c>
      <c r="U147" s="51" t="s">
        <v>1079</v>
      </c>
      <c r="V147" s="51" t="s">
        <v>36</v>
      </c>
      <c r="W147" s="51" t="s">
        <v>1079</v>
      </c>
      <c r="X147" s="53" t="s">
        <v>36</v>
      </c>
      <c r="Y147" s="53" t="s">
        <v>1079</v>
      </c>
      <c r="Z147" s="82" t="s">
        <v>36</v>
      </c>
      <c r="AA147" s="83" t="s">
        <v>1079</v>
      </c>
      <c r="AB147" s="44" t="s">
        <v>1084</v>
      </c>
      <c r="AC147" s="45" t="s">
        <v>1084</v>
      </c>
      <c r="AD147" s="44" t="s">
        <v>1084</v>
      </c>
      <c r="AE147" s="45" t="s">
        <v>1084</v>
      </c>
      <c r="AF147" s="44" t="s">
        <v>1084</v>
      </c>
      <c r="AG147" s="45" t="s">
        <v>1084</v>
      </c>
      <c r="AH147" s="44" t="s">
        <v>1084</v>
      </c>
      <c r="AI147" s="44" t="s">
        <v>1084</v>
      </c>
      <c r="AJ147" s="44">
        <v>23.568181818181813</v>
      </c>
      <c r="AK147" s="46">
        <v>0.91666666666666663</v>
      </c>
      <c r="AL147" s="78">
        <v>25.262499999999996</v>
      </c>
      <c r="AM147" s="123">
        <v>1</v>
      </c>
      <c r="AN147" s="78">
        <v>25.83175</v>
      </c>
      <c r="AO147" s="118">
        <v>1</v>
      </c>
      <c r="AP147" s="125" t="s">
        <v>1084</v>
      </c>
      <c r="AQ147" s="44">
        <f>AN147-AL147</f>
        <v>0.56925000000000381</v>
      </c>
      <c r="AR147" s="43" t="str">
        <f>IF(AN147&gt;AL147,"Higher","Lower")</f>
        <v>Higher</v>
      </c>
      <c r="AS147" s="43">
        <v>22.5</v>
      </c>
      <c r="AT147" s="150">
        <v>0.90400000000000003</v>
      </c>
      <c r="AU147" s="43" t="s">
        <v>36</v>
      </c>
      <c r="AV147" s="44">
        <f>SUM(AS147-AN147)</f>
        <v>-3.3317499999999995</v>
      </c>
      <c r="AW147" s="43" t="str">
        <f>IF(AS147&gt;AN147,"Higher","Lower")</f>
        <v>Lower</v>
      </c>
    </row>
    <row r="148" spans="1:49">
      <c r="A148" s="40" t="s">
        <v>114</v>
      </c>
      <c r="B148" s="40" t="s">
        <v>1502</v>
      </c>
      <c r="C148" s="41" t="s">
        <v>1503</v>
      </c>
      <c r="D148" s="41" t="s">
        <v>1504</v>
      </c>
      <c r="E148" s="41" t="s">
        <v>1083</v>
      </c>
      <c r="F148" s="41" t="s">
        <v>1076</v>
      </c>
      <c r="G148" s="41" t="s">
        <v>1079</v>
      </c>
      <c r="H148" s="42">
        <v>392871</v>
      </c>
      <c r="I148" s="42">
        <v>415127</v>
      </c>
      <c r="J148" s="43">
        <v>53.632618000000001</v>
      </c>
      <c r="K148" s="43">
        <v>-2.1092816000000001</v>
      </c>
      <c r="L148" s="42" t="s">
        <v>33</v>
      </c>
      <c r="M148" s="41" t="s">
        <v>1078</v>
      </c>
      <c r="N148" s="41">
        <v>1</v>
      </c>
      <c r="O148" s="41">
        <v>2</v>
      </c>
      <c r="P148" s="41" t="s">
        <v>1078</v>
      </c>
      <c r="Q148" s="41">
        <v>3</v>
      </c>
      <c r="R148" s="51" t="s">
        <v>36</v>
      </c>
      <c r="S148" s="51" t="s">
        <v>1079</v>
      </c>
      <c r="T148" s="51" t="s">
        <v>36</v>
      </c>
      <c r="U148" s="51" t="s">
        <v>1079</v>
      </c>
      <c r="V148" s="51" t="s">
        <v>36</v>
      </c>
      <c r="W148" s="51" t="s">
        <v>1079</v>
      </c>
      <c r="X148" s="53" t="s">
        <v>36</v>
      </c>
      <c r="Y148" s="53" t="s">
        <v>1079</v>
      </c>
      <c r="Z148" s="82" t="s">
        <v>36</v>
      </c>
      <c r="AA148" s="83" t="s">
        <v>1084</v>
      </c>
      <c r="AB148" s="44" t="s">
        <v>1084</v>
      </c>
      <c r="AC148" s="45" t="s">
        <v>1084</v>
      </c>
      <c r="AD148" s="44" t="s">
        <v>1084</v>
      </c>
      <c r="AE148" s="45" t="s">
        <v>1084</v>
      </c>
      <c r="AF148" s="44" t="s">
        <v>1084</v>
      </c>
      <c r="AG148" s="45">
        <v>0</v>
      </c>
      <c r="AH148" s="44">
        <v>29.5</v>
      </c>
      <c r="AI148" s="45">
        <v>0.66666666666666663</v>
      </c>
      <c r="AJ148" s="44">
        <v>21.299583333333334</v>
      </c>
      <c r="AK148" s="46">
        <v>1</v>
      </c>
      <c r="AL148" s="78">
        <v>22.813454545454544</v>
      </c>
      <c r="AM148" s="123">
        <v>0.92307692307692302</v>
      </c>
      <c r="AN148" s="78">
        <v>23.281200000000002</v>
      </c>
      <c r="AO148" s="118">
        <v>0.84615384615384615</v>
      </c>
      <c r="AP148" s="133" t="s">
        <v>1079</v>
      </c>
      <c r="AQ148" s="44">
        <f>AN148-AL148</f>
        <v>0.46774545454545802</v>
      </c>
      <c r="AR148" s="43" t="str">
        <f>IF(AN148&gt;AL148,"Higher","Lower")</f>
        <v>Higher</v>
      </c>
      <c r="AS148" s="43">
        <v>22.6</v>
      </c>
      <c r="AT148" s="151">
        <v>0.92300000000000004</v>
      </c>
      <c r="AU148" s="43" t="s">
        <v>36</v>
      </c>
      <c r="AV148" s="44">
        <f>SUM(AS148-AN148)</f>
        <v>-0.68120000000000047</v>
      </c>
      <c r="AW148" s="43" t="str">
        <f>IF(AS148&gt;AN148,"Higher","Lower")</f>
        <v>Lower</v>
      </c>
    </row>
    <row r="149" spans="1:49">
      <c r="A149" s="17" t="s">
        <v>148</v>
      </c>
      <c r="B149" s="17" t="s">
        <v>1505</v>
      </c>
      <c r="C149" s="55" t="s">
        <v>1506</v>
      </c>
      <c r="D149" s="55" t="s">
        <v>1507</v>
      </c>
      <c r="E149" s="55" t="s">
        <v>1170</v>
      </c>
      <c r="F149" s="55" t="s">
        <v>1076</v>
      </c>
      <c r="G149" s="55" t="s">
        <v>1079</v>
      </c>
      <c r="H149" s="56">
        <v>361247</v>
      </c>
      <c r="I149" s="56">
        <v>404576</v>
      </c>
      <c r="J149" s="57">
        <v>53.536394999999999</v>
      </c>
      <c r="K149" s="57">
        <v>-2.5861803000000001</v>
      </c>
      <c r="L149" s="56" t="s">
        <v>33</v>
      </c>
      <c r="M149" s="4" t="s">
        <v>1078</v>
      </c>
      <c r="N149" s="4">
        <v>5</v>
      </c>
      <c r="O149" s="4">
        <v>1</v>
      </c>
      <c r="P149" s="4" t="s">
        <v>1078</v>
      </c>
      <c r="Q149" s="4">
        <v>2</v>
      </c>
      <c r="R149" s="19" t="s">
        <v>36</v>
      </c>
      <c r="S149" s="19" t="s">
        <v>1079</v>
      </c>
      <c r="T149" s="19" t="s">
        <v>36</v>
      </c>
      <c r="U149" s="19" t="s">
        <v>1079</v>
      </c>
      <c r="V149" s="19" t="s">
        <v>36</v>
      </c>
      <c r="W149" s="19" t="s">
        <v>1079</v>
      </c>
      <c r="X149" s="20" t="s">
        <v>36</v>
      </c>
      <c r="Y149" s="20" t="s">
        <v>1079</v>
      </c>
      <c r="Z149" s="21" t="s">
        <v>36</v>
      </c>
      <c r="AA149" s="35" t="s">
        <v>1084</v>
      </c>
      <c r="AB149" s="2" t="s">
        <v>1084</v>
      </c>
      <c r="AC149" s="33" t="s">
        <v>1084</v>
      </c>
      <c r="AD149" s="2" t="s">
        <v>1084</v>
      </c>
      <c r="AE149" s="33" t="s">
        <v>1084</v>
      </c>
      <c r="AF149" s="62">
        <v>27.84</v>
      </c>
      <c r="AG149" s="63">
        <v>0.75</v>
      </c>
      <c r="AH149" s="62">
        <v>29.132250000000003</v>
      </c>
      <c r="AI149" s="63">
        <v>1</v>
      </c>
      <c r="AJ149" s="62">
        <v>21.108333333333331</v>
      </c>
      <c r="AK149" s="64">
        <v>1</v>
      </c>
      <c r="AL149" s="80">
        <v>24.205090909090906</v>
      </c>
      <c r="AM149" s="122">
        <v>0.90384615384615385</v>
      </c>
      <c r="AN149" s="80">
        <v>22.762363636363638</v>
      </c>
      <c r="AO149" s="120">
        <v>0.90384615384615385</v>
      </c>
      <c r="AP149" s="132" t="s">
        <v>1079</v>
      </c>
      <c r="AQ149" s="2">
        <f>AN149-AL149</f>
        <v>-1.442727272727268</v>
      </c>
      <c r="AR149" s="1" t="str">
        <f>IF(AN149&gt;AL149,"Higher","Lower")</f>
        <v>Lower</v>
      </c>
      <c r="AS149" s="1">
        <v>22.7</v>
      </c>
      <c r="AT149" s="145">
        <v>1</v>
      </c>
      <c r="AU149" s="1" t="s">
        <v>36</v>
      </c>
      <c r="AV149" s="2">
        <f>SUM(AS149-AN149)</f>
        <v>-6.2363636363638619E-2</v>
      </c>
      <c r="AW149" s="1" t="str">
        <f>IF(AS149&gt;AN149,"Higher","Lower")</f>
        <v>Lower</v>
      </c>
    </row>
    <row r="150" spans="1:49">
      <c r="A150" s="17" t="s">
        <v>148</v>
      </c>
      <c r="B150" s="17" t="s">
        <v>1508</v>
      </c>
      <c r="C150" s="55" t="s">
        <v>1509</v>
      </c>
      <c r="D150" s="55" t="s">
        <v>1510</v>
      </c>
      <c r="E150" s="55" t="s">
        <v>31</v>
      </c>
      <c r="F150" s="55" t="s">
        <v>1076</v>
      </c>
      <c r="G150" s="55" t="s">
        <v>1079</v>
      </c>
      <c r="H150" s="56">
        <v>362557</v>
      </c>
      <c r="I150" s="56">
        <v>396906</v>
      </c>
      <c r="J150" s="57">
        <v>53.467551999999998</v>
      </c>
      <c r="K150" s="57">
        <v>-2.5654973999999999</v>
      </c>
      <c r="L150" s="56" t="s">
        <v>33</v>
      </c>
      <c r="M150" s="4" t="s">
        <v>1078</v>
      </c>
      <c r="N150" s="4">
        <v>28</v>
      </c>
      <c r="O150" s="4">
        <v>2</v>
      </c>
      <c r="P150" s="4" t="s">
        <v>1078</v>
      </c>
      <c r="Q150" s="4">
        <v>2</v>
      </c>
      <c r="R150" s="19" t="s">
        <v>36</v>
      </c>
      <c r="S150" s="19" t="s">
        <v>1079</v>
      </c>
      <c r="T150" s="19" t="s">
        <v>36</v>
      </c>
      <c r="U150" s="19" t="s">
        <v>1079</v>
      </c>
      <c r="V150" s="19" t="s">
        <v>36</v>
      </c>
      <c r="W150" s="19" t="s">
        <v>1079</v>
      </c>
      <c r="X150" s="20" t="s">
        <v>36</v>
      </c>
      <c r="Y150" s="20" t="s">
        <v>1079</v>
      </c>
      <c r="Z150" s="21" t="s">
        <v>36</v>
      </c>
      <c r="AA150" s="35" t="s">
        <v>1084</v>
      </c>
      <c r="AB150" s="2" t="s">
        <v>1084</v>
      </c>
      <c r="AC150" s="33" t="s">
        <v>1084</v>
      </c>
      <c r="AD150" s="2" t="s">
        <v>1084</v>
      </c>
      <c r="AE150" s="33" t="s">
        <v>1084</v>
      </c>
      <c r="AF150" s="62">
        <v>33.117999999999995</v>
      </c>
      <c r="AG150" s="63">
        <v>0.75</v>
      </c>
      <c r="AH150" s="62">
        <v>32.689500000000002</v>
      </c>
      <c r="AI150" s="63">
        <v>1</v>
      </c>
      <c r="AJ150" s="62">
        <v>23.913333333333334</v>
      </c>
      <c r="AK150" s="64">
        <v>1</v>
      </c>
      <c r="AL150" s="80">
        <v>26.050833333333333</v>
      </c>
      <c r="AM150" s="122">
        <v>1</v>
      </c>
      <c r="AN150" s="80">
        <v>24.077249999999996</v>
      </c>
      <c r="AO150" s="120">
        <v>1</v>
      </c>
      <c r="AP150" s="132" t="s">
        <v>1079</v>
      </c>
      <c r="AQ150" s="2">
        <f>AN150-AL150</f>
        <v>-1.9735833333333375</v>
      </c>
      <c r="AR150" s="1" t="str">
        <f>IF(AN150&gt;AL150,"Higher","Lower")</f>
        <v>Lower</v>
      </c>
      <c r="AS150" s="1">
        <v>22.8</v>
      </c>
      <c r="AT150" s="145">
        <v>1</v>
      </c>
      <c r="AU150" s="1" t="s">
        <v>36</v>
      </c>
      <c r="AV150" s="2">
        <f>SUM(AS150-AN150)</f>
        <v>-1.2772499999999951</v>
      </c>
      <c r="AW150" s="1" t="str">
        <f>IF(AS150&gt;AN150,"Higher","Lower")</f>
        <v>Lower</v>
      </c>
    </row>
    <row r="151" spans="1:49">
      <c r="A151" s="55" t="s">
        <v>37</v>
      </c>
      <c r="B151" s="55" t="s">
        <v>1511</v>
      </c>
      <c r="C151" s="68" t="s">
        <v>1512</v>
      </c>
      <c r="D151" s="55" t="s">
        <v>1513</v>
      </c>
      <c r="E151" s="55" t="s">
        <v>1083</v>
      </c>
      <c r="F151" s="55" t="s">
        <v>1076</v>
      </c>
      <c r="G151" s="55" t="s">
        <v>1079</v>
      </c>
      <c r="H151" s="56">
        <v>394066</v>
      </c>
      <c r="I151" s="56">
        <v>399314</v>
      </c>
      <c r="J151" s="57">
        <v>53.490501000000002</v>
      </c>
      <c r="K151" s="57">
        <v>-2.0909043</v>
      </c>
      <c r="L151" s="56" t="s">
        <v>33</v>
      </c>
      <c r="M151" s="4" t="s">
        <v>1078</v>
      </c>
      <c r="N151" s="7">
        <v>45</v>
      </c>
      <c r="O151" s="7">
        <v>1</v>
      </c>
      <c r="P151" s="4" t="s">
        <v>1078</v>
      </c>
      <c r="Q151" s="4">
        <v>3</v>
      </c>
      <c r="R151" s="13" t="s">
        <v>36</v>
      </c>
      <c r="S151" s="13" t="s">
        <v>1079</v>
      </c>
      <c r="T151" s="13" t="s">
        <v>36</v>
      </c>
      <c r="U151" s="13" t="s">
        <v>1079</v>
      </c>
      <c r="V151" s="13" t="s">
        <v>36</v>
      </c>
      <c r="W151" s="13" t="s">
        <v>1079</v>
      </c>
      <c r="X151" s="7" t="s">
        <v>36</v>
      </c>
      <c r="Y151" s="7" t="s">
        <v>1079</v>
      </c>
      <c r="Z151" s="27" t="s">
        <v>36</v>
      </c>
      <c r="AA151" s="36" t="s">
        <v>1084</v>
      </c>
      <c r="AB151" s="2">
        <v>36.559250000000006</v>
      </c>
      <c r="AC151" s="33">
        <v>1</v>
      </c>
      <c r="AD151" s="2">
        <v>33.520666666666671</v>
      </c>
      <c r="AE151" s="33">
        <v>1</v>
      </c>
      <c r="AF151" s="62">
        <v>29.197200000000009</v>
      </c>
      <c r="AG151" s="63">
        <v>0.83333333333333337</v>
      </c>
      <c r="AH151" s="62">
        <v>31.002818181818188</v>
      </c>
      <c r="AI151" s="63">
        <v>0.91666666666666663</v>
      </c>
      <c r="AJ151" s="62">
        <v>22.291250000000005</v>
      </c>
      <c r="AK151" s="64">
        <v>1</v>
      </c>
      <c r="AL151" s="80">
        <v>23.513833333333331</v>
      </c>
      <c r="AM151" s="122">
        <v>1</v>
      </c>
      <c r="AN151" s="80">
        <v>24.251249999999999</v>
      </c>
      <c r="AO151" s="120">
        <v>1</v>
      </c>
      <c r="AP151" s="126" t="s">
        <v>1079</v>
      </c>
      <c r="AQ151" s="2">
        <f>AN151-AL151</f>
        <v>0.73741666666666816</v>
      </c>
      <c r="AR151" s="1" t="str">
        <f>IF(AN151&gt;AL151,"Higher","Lower")</f>
        <v>Higher</v>
      </c>
      <c r="AS151" s="1">
        <v>22.9</v>
      </c>
      <c r="AT151" s="145">
        <v>1</v>
      </c>
      <c r="AU151" s="1" t="s">
        <v>36</v>
      </c>
      <c r="AV151" s="2">
        <f>SUM(AS151-AN151)</f>
        <v>-1.3512500000000003</v>
      </c>
      <c r="AW151" s="1" t="str">
        <f>IF(AS151&gt;AN151,"Higher","Lower")</f>
        <v>Lower</v>
      </c>
    </row>
    <row r="152" spans="1:49">
      <c r="A152" s="17" t="s">
        <v>67</v>
      </c>
      <c r="B152" s="17" t="s">
        <v>1514</v>
      </c>
      <c r="C152" s="55" t="s">
        <v>1515</v>
      </c>
      <c r="D152" s="55" t="s">
        <v>1516</v>
      </c>
      <c r="E152" s="55" t="s">
        <v>1083</v>
      </c>
      <c r="F152" s="55" t="s">
        <v>1076</v>
      </c>
      <c r="G152" s="55" t="s">
        <v>1079</v>
      </c>
      <c r="H152" s="56">
        <v>374757</v>
      </c>
      <c r="I152" s="56">
        <v>399891</v>
      </c>
      <c r="J152" s="57">
        <v>53.495111000000001</v>
      </c>
      <c r="K152" s="57">
        <v>-2.3819669999999999</v>
      </c>
      <c r="L152" s="56" t="s">
        <v>33</v>
      </c>
      <c r="M152" s="4" t="s">
        <v>1078</v>
      </c>
      <c r="N152" s="4">
        <v>5</v>
      </c>
      <c r="O152" s="4">
        <v>3.5</v>
      </c>
      <c r="P152" s="4" t="s">
        <v>1078</v>
      </c>
      <c r="Q152" s="4">
        <v>3</v>
      </c>
      <c r="R152" s="22" t="s">
        <v>36</v>
      </c>
      <c r="S152" s="22" t="s">
        <v>1079</v>
      </c>
      <c r="T152" s="22" t="s">
        <v>36</v>
      </c>
      <c r="U152" s="22" t="s">
        <v>1079</v>
      </c>
      <c r="V152" s="25" t="s">
        <v>36</v>
      </c>
      <c r="W152" s="25" t="s">
        <v>1079</v>
      </c>
      <c r="X152" s="23">
        <v>36.1</v>
      </c>
      <c r="Y152" s="23" t="s">
        <v>1079</v>
      </c>
      <c r="Z152" s="23">
        <v>36.299999999999997</v>
      </c>
      <c r="AA152" s="29">
        <v>1</v>
      </c>
      <c r="AB152" s="2">
        <v>36.506166666666665</v>
      </c>
      <c r="AC152" s="33">
        <v>1</v>
      </c>
      <c r="AD152" s="2">
        <v>34.165999999999997</v>
      </c>
      <c r="AE152" s="33">
        <v>1</v>
      </c>
      <c r="AF152" s="62">
        <v>29.667000000000002</v>
      </c>
      <c r="AG152" s="63">
        <v>0.91666666666666663</v>
      </c>
      <c r="AH152" s="62">
        <v>31.596750000000004</v>
      </c>
      <c r="AI152" s="63">
        <v>1</v>
      </c>
      <c r="AJ152" s="62">
        <v>23.686666666666664</v>
      </c>
      <c r="AK152" s="64">
        <v>1</v>
      </c>
      <c r="AL152" s="79">
        <v>25.477499999999996</v>
      </c>
      <c r="AM152" s="121">
        <v>1</v>
      </c>
      <c r="AN152" s="79">
        <v>25.585249999999998</v>
      </c>
      <c r="AO152" s="121">
        <v>1</v>
      </c>
      <c r="AP152" s="127" t="s">
        <v>1079</v>
      </c>
      <c r="AQ152" s="2">
        <f>AN152-AL152</f>
        <v>0.1077500000000029</v>
      </c>
      <c r="AR152" s="1" t="str">
        <f>IF(AN152&gt;AL152,"Higher","Lower")</f>
        <v>Higher</v>
      </c>
      <c r="AS152" s="1">
        <v>22.9</v>
      </c>
      <c r="AT152" s="145">
        <v>1</v>
      </c>
      <c r="AU152" s="1" t="s">
        <v>36</v>
      </c>
      <c r="AV152" s="2">
        <f>SUM(AS152-AN152)</f>
        <v>-2.6852499999999999</v>
      </c>
      <c r="AW152" s="1" t="str">
        <f>IF(AS152&gt;AN152,"Higher","Lower")</f>
        <v>Lower</v>
      </c>
    </row>
    <row r="153" spans="1:49">
      <c r="A153" s="40" t="s">
        <v>114</v>
      </c>
      <c r="B153" s="40" t="s">
        <v>1517</v>
      </c>
      <c r="C153" s="41" t="s">
        <v>1518</v>
      </c>
      <c r="D153" s="41" t="s">
        <v>1519</v>
      </c>
      <c r="E153" s="41" t="s">
        <v>1083</v>
      </c>
      <c r="F153" s="41" t="s">
        <v>1076</v>
      </c>
      <c r="G153" s="41" t="s">
        <v>1079</v>
      </c>
      <c r="H153" s="42">
        <v>387080</v>
      </c>
      <c r="I153" s="42">
        <v>406278</v>
      </c>
      <c r="J153" s="43">
        <v>53.552968999999997</v>
      </c>
      <c r="K153" s="43">
        <v>-2.1964849000000002</v>
      </c>
      <c r="L153" s="42" t="s">
        <v>33</v>
      </c>
      <c r="M153" s="41" t="s">
        <v>34</v>
      </c>
      <c r="N153" s="41">
        <v>0</v>
      </c>
      <c r="O153" s="41">
        <v>5</v>
      </c>
      <c r="P153" s="41" t="s">
        <v>1078</v>
      </c>
      <c r="Q153" s="41">
        <v>2</v>
      </c>
      <c r="R153" s="51">
        <v>35.4</v>
      </c>
      <c r="S153" s="51" t="s">
        <v>1079</v>
      </c>
      <c r="T153" s="51">
        <v>33.4</v>
      </c>
      <c r="U153" s="51" t="s">
        <v>1079</v>
      </c>
      <c r="V153" s="51">
        <v>30.8</v>
      </c>
      <c r="W153" s="51" t="s">
        <v>1079</v>
      </c>
      <c r="X153" s="82">
        <v>32.299999999999997</v>
      </c>
      <c r="Y153" s="53" t="s">
        <v>1079</v>
      </c>
      <c r="Z153" s="82">
        <v>26.459999999999997</v>
      </c>
      <c r="AA153" s="83">
        <v>0.66666666666666663</v>
      </c>
      <c r="AB153" s="44">
        <v>30.917250000000003</v>
      </c>
      <c r="AC153" s="45">
        <v>1</v>
      </c>
      <c r="AD153" s="44">
        <v>29.479999999999993</v>
      </c>
      <c r="AE153" s="45">
        <v>1</v>
      </c>
      <c r="AF153" s="44">
        <v>26.669454545454542</v>
      </c>
      <c r="AG153" s="45">
        <v>0.91666666666666663</v>
      </c>
      <c r="AH153" s="44">
        <v>33.216500000000003</v>
      </c>
      <c r="AI153" s="45">
        <v>1</v>
      </c>
      <c r="AJ153" s="44">
        <v>22.206250000000001</v>
      </c>
      <c r="AK153" s="46">
        <v>1</v>
      </c>
      <c r="AL153" s="78">
        <v>22.782833333333329</v>
      </c>
      <c r="AM153" s="123">
        <v>1</v>
      </c>
      <c r="AN153" s="78">
        <v>22.697333333333333</v>
      </c>
      <c r="AO153" s="123">
        <v>0.76923076923076938</v>
      </c>
      <c r="AP153" s="133" t="s">
        <v>1079</v>
      </c>
      <c r="AQ153" s="44">
        <f>AN153-AL153</f>
        <v>-8.5499999999996135E-2</v>
      </c>
      <c r="AR153" s="43" t="str">
        <f>IF(AN153&gt;AL153,"Higher","Lower")</f>
        <v>Lower</v>
      </c>
      <c r="AS153" s="43">
        <v>23</v>
      </c>
      <c r="AT153" s="151">
        <v>0.82699999999999996</v>
      </c>
      <c r="AU153" s="43" t="s">
        <v>36</v>
      </c>
      <c r="AV153" s="44">
        <f>SUM(AS153-AN153)</f>
        <v>0.30266666666666708</v>
      </c>
      <c r="AW153" s="43" t="str">
        <f>IF(AS153&gt;AN153,"Higher","Lower")</f>
        <v>Higher</v>
      </c>
    </row>
    <row r="154" spans="1:49">
      <c r="A154" s="69" t="s">
        <v>173</v>
      </c>
      <c r="B154" s="69" t="s">
        <v>1520</v>
      </c>
      <c r="C154" s="69" t="s">
        <v>1521</v>
      </c>
      <c r="D154" s="69" t="s">
        <v>1522</v>
      </c>
      <c r="E154" s="69" t="s">
        <v>1083</v>
      </c>
      <c r="F154" s="55" t="s">
        <v>1076</v>
      </c>
      <c r="G154" s="55" t="s">
        <v>1079</v>
      </c>
      <c r="H154" s="69">
        <v>393097</v>
      </c>
      <c r="I154" s="69">
        <v>406897</v>
      </c>
      <c r="J154" s="69">
        <v>53.558647999999998</v>
      </c>
      <c r="K154" s="69">
        <v>-2.1056788000000002</v>
      </c>
      <c r="L154" s="56" t="s">
        <v>33</v>
      </c>
      <c r="M154" s="95" t="s">
        <v>1266</v>
      </c>
      <c r="N154" s="95">
        <v>5.0999999999999996</v>
      </c>
      <c r="O154" s="95">
        <v>7.2</v>
      </c>
      <c r="P154" s="95" t="s">
        <v>1266</v>
      </c>
      <c r="Q154" s="95">
        <v>2</v>
      </c>
      <c r="R154" s="1" t="s">
        <v>1084</v>
      </c>
      <c r="S154" s="1" t="s">
        <v>1084</v>
      </c>
      <c r="T154" s="1" t="s">
        <v>1084</v>
      </c>
      <c r="U154" s="1" t="s">
        <v>1084</v>
      </c>
      <c r="V154" s="1" t="s">
        <v>1084</v>
      </c>
      <c r="W154" s="1" t="s">
        <v>1084</v>
      </c>
      <c r="X154" s="1" t="s">
        <v>1084</v>
      </c>
      <c r="Y154" s="1" t="s">
        <v>1084</v>
      </c>
      <c r="Z154" s="1" t="s">
        <v>1084</v>
      </c>
      <c r="AA154" s="1" t="s">
        <v>1084</v>
      </c>
      <c r="AB154" s="1" t="s">
        <v>1084</v>
      </c>
      <c r="AC154" s="1" t="s">
        <v>1084</v>
      </c>
      <c r="AD154" s="1" t="s">
        <v>1084</v>
      </c>
      <c r="AE154" s="1" t="s">
        <v>1084</v>
      </c>
      <c r="AF154" s="57" t="s">
        <v>1084</v>
      </c>
      <c r="AG154" s="57" t="s">
        <v>1084</v>
      </c>
      <c r="AH154" s="57" t="s">
        <v>1084</v>
      </c>
      <c r="AI154" s="57" t="s">
        <v>1084</v>
      </c>
      <c r="AJ154" s="57" t="s">
        <v>1084</v>
      </c>
      <c r="AK154" s="57" t="s">
        <v>1084</v>
      </c>
      <c r="AL154" s="79">
        <v>24.158181818181816</v>
      </c>
      <c r="AM154" s="121">
        <v>0.92307692307692302</v>
      </c>
      <c r="AN154" s="79">
        <v>23.36675</v>
      </c>
      <c r="AO154" s="121">
        <v>1</v>
      </c>
      <c r="AP154" s="127" t="s">
        <v>1084</v>
      </c>
      <c r="AQ154" s="2">
        <f>AN154-AL154</f>
        <v>-0.79143181818181674</v>
      </c>
      <c r="AR154" s="1" t="str">
        <f>IF(AN154&gt;AL154,"Higher","Lower")</f>
        <v>Lower</v>
      </c>
      <c r="AS154" s="1">
        <v>23</v>
      </c>
      <c r="AT154" s="145">
        <v>0.92300000000000004</v>
      </c>
      <c r="AU154" s="1" t="s">
        <v>36</v>
      </c>
      <c r="AV154" s="2">
        <f>SUM(AS154-AN154)</f>
        <v>-0.36674999999999969</v>
      </c>
      <c r="AW154" s="1" t="str">
        <f>IF(AS154&gt;AN154,"Higher","Lower")</f>
        <v>Lower</v>
      </c>
    </row>
    <row r="155" spans="1:49">
      <c r="A155" s="55" t="s">
        <v>37</v>
      </c>
      <c r="B155" s="55" t="s">
        <v>1523</v>
      </c>
      <c r="C155" s="68" t="s">
        <v>1524</v>
      </c>
      <c r="D155" s="55" t="s">
        <v>1525</v>
      </c>
      <c r="E155" s="55" t="s">
        <v>1083</v>
      </c>
      <c r="F155" s="55" t="s">
        <v>1076</v>
      </c>
      <c r="G155" s="55" t="s">
        <v>1079</v>
      </c>
      <c r="H155" s="56">
        <v>394494</v>
      </c>
      <c r="I155" s="56">
        <v>399010</v>
      </c>
      <c r="J155" s="57">
        <v>53.487772999999997</v>
      </c>
      <c r="K155" s="57">
        <v>-2.0844482000000002</v>
      </c>
      <c r="L155" s="56" t="s">
        <v>33</v>
      </c>
      <c r="M155" s="4" t="s">
        <v>1078</v>
      </c>
      <c r="N155" s="7">
        <v>6</v>
      </c>
      <c r="O155" s="7">
        <v>2</v>
      </c>
      <c r="P155" s="4" t="s">
        <v>1078</v>
      </c>
      <c r="Q155" s="4">
        <v>3</v>
      </c>
      <c r="R155" s="13" t="s">
        <v>36</v>
      </c>
      <c r="S155" s="13" t="s">
        <v>1079</v>
      </c>
      <c r="T155" s="13" t="s">
        <v>36</v>
      </c>
      <c r="U155" s="13" t="s">
        <v>1079</v>
      </c>
      <c r="V155" s="13" t="s">
        <v>36</v>
      </c>
      <c r="W155" s="13" t="s">
        <v>1079</v>
      </c>
      <c r="X155" s="7" t="s">
        <v>36</v>
      </c>
      <c r="Y155" s="7" t="s">
        <v>1079</v>
      </c>
      <c r="Z155" s="27" t="s">
        <v>36</v>
      </c>
      <c r="AA155" s="36" t="s">
        <v>1084</v>
      </c>
      <c r="AB155" s="2">
        <v>33.093666666666671</v>
      </c>
      <c r="AC155" s="33">
        <v>1</v>
      </c>
      <c r="AD155" s="2">
        <v>32.794666666666657</v>
      </c>
      <c r="AE155" s="33">
        <v>1</v>
      </c>
      <c r="AF155" s="62">
        <v>29.801454545454547</v>
      </c>
      <c r="AG155" s="63">
        <v>0.91666666666666663</v>
      </c>
      <c r="AH155" s="62">
        <v>30.148909090909097</v>
      </c>
      <c r="AI155" s="63">
        <v>0.91666666666666663</v>
      </c>
      <c r="AJ155" s="62">
        <v>21.285416666666666</v>
      </c>
      <c r="AK155" s="64">
        <v>1</v>
      </c>
      <c r="AL155" s="80">
        <v>24.459833333333329</v>
      </c>
      <c r="AM155" s="122">
        <v>1</v>
      </c>
      <c r="AN155" s="80">
        <v>23.511750000000003</v>
      </c>
      <c r="AO155" s="120">
        <v>1</v>
      </c>
      <c r="AP155" s="126" t="s">
        <v>1079</v>
      </c>
      <c r="AQ155" s="2">
        <f>AN155-AL155</f>
        <v>-0.94808333333332584</v>
      </c>
      <c r="AR155" s="1" t="str">
        <f>IF(AN155&gt;AL155,"Higher","Lower")</f>
        <v>Lower</v>
      </c>
      <c r="AS155" s="1">
        <v>23</v>
      </c>
      <c r="AT155" s="145">
        <v>1</v>
      </c>
      <c r="AU155" s="1" t="s">
        <v>36</v>
      </c>
      <c r="AV155" s="2">
        <f>SUM(AS155-AN155)</f>
        <v>-0.51175000000000281</v>
      </c>
      <c r="AW155" s="1" t="str">
        <f>IF(AS155&gt;AN155,"Higher","Lower")</f>
        <v>Lower</v>
      </c>
    </row>
    <row r="156" spans="1:49">
      <c r="A156" s="69" t="s">
        <v>67</v>
      </c>
      <c r="B156" s="55" t="s">
        <v>1526</v>
      </c>
      <c r="C156" s="69" t="s">
        <v>1527</v>
      </c>
      <c r="D156" s="69" t="s">
        <v>1133</v>
      </c>
      <c r="E156" s="95" t="s">
        <v>31</v>
      </c>
      <c r="F156" s="4" t="s">
        <v>1076</v>
      </c>
      <c r="G156" s="4" t="s">
        <v>1079</v>
      </c>
      <c r="H156" s="95">
        <v>377469</v>
      </c>
      <c r="I156" s="95">
        <v>398745</v>
      </c>
      <c r="J156" s="154">
        <v>53.484934000000003</v>
      </c>
      <c r="K156" s="155">
        <v>-2.3410061</v>
      </c>
      <c r="L156" s="5" t="s">
        <v>33</v>
      </c>
      <c r="M156" s="95" t="s">
        <v>1078</v>
      </c>
      <c r="N156" s="95">
        <v>5</v>
      </c>
      <c r="O156" s="95">
        <v>2</v>
      </c>
      <c r="P156" s="95" t="s">
        <v>1078</v>
      </c>
      <c r="Q156" s="95">
        <v>2.5</v>
      </c>
      <c r="R156" s="1" t="s">
        <v>1084</v>
      </c>
      <c r="S156" s="1" t="s">
        <v>1084</v>
      </c>
      <c r="T156" s="1" t="s">
        <v>1084</v>
      </c>
      <c r="U156" s="1" t="s">
        <v>1084</v>
      </c>
      <c r="V156" s="1" t="s">
        <v>1084</v>
      </c>
      <c r="W156" s="1" t="s">
        <v>1084</v>
      </c>
      <c r="X156" s="1" t="s">
        <v>1084</v>
      </c>
      <c r="Y156" s="1" t="s">
        <v>1084</v>
      </c>
      <c r="Z156" s="1" t="s">
        <v>1084</v>
      </c>
      <c r="AA156" s="1" t="s">
        <v>1084</v>
      </c>
      <c r="AB156" s="1" t="s">
        <v>1084</v>
      </c>
      <c r="AC156" s="1" t="s">
        <v>1084</v>
      </c>
      <c r="AD156" s="1" t="s">
        <v>1084</v>
      </c>
      <c r="AE156" s="1" t="s">
        <v>1084</v>
      </c>
      <c r="AF156" s="1" t="s">
        <v>1084</v>
      </c>
      <c r="AG156" s="1" t="s">
        <v>1079</v>
      </c>
      <c r="AH156" s="1" t="s">
        <v>1084</v>
      </c>
      <c r="AI156" s="1" t="s">
        <v>1079</v>
      </c>
      <c r="AJ156" s="1" t="s">
        <v>1084</v>
      </c>
      <c r="AK156" s="1" t="s">
        <v>1079</v>
      </c>
      <c r="AL156" s="1" t="s">
        <v>1084</v>
      </c>
      <c r="AM156" s="121">
        <v>0</v>
      </c>
      <c r="AN156" s="79">
        <v>24.9</v>
      </c>
      <c r="AO156" s="119">
        <v>1</v>
      </c>
      <c r="AP156" s="127" t="s">
        <v>1079</v>
      </c>
      <c r="AQ156" s="2" t="s">
        <v>1079</v>
      </c>
      <c r="AR156" s="1" t="s">
        <v>1079</v>
      </c>
      <c r="AS156" s="1">
        <v>23</v>
      </c>
      <c r="AT156" s="145">
        <v>1</v>
      </c>
      <c r="AU156" s="1" t="s">
        <v>36</v>
      </c>
      <c r="AV156" s="2">
        <f>SUM(AS156-AN156)</f>
        <v>-1.8999999999999986</v>
      </c>
      <c r="AW156" s="1" t="str">
        <f>IF(AS156&gt;AN156,"Higher","Lower")</f>
        <v>Lower</v>
      </c>
    </row>
    <row r="157" spans="1:49">
      <c r="A157" s="69" t="s">
        <v>148</v>
      </c>
      <c r="B157" s="55" t="s">
        <v>1528</v>
      </c>
      <c r="C157" s="69" t="s">
        <v>1529</v>
      </c>
      <c r="D157" s="69" t="s">
        <v>1530</v>
      </c>
      <c r="E157" s="69" t="s">
        <v>31</v>
      </c>
      <c r="F157" s="55" t="s">
        <v>1076</v>
      </c>
      <c r="G157" s="55" t="s">
        <v>1079</v>
      </c>
      <c r="H157" s="69">
        <v>360491</v>
      </c>
      <c r="I157" s="69">
        <v>397842</v>
      </c>
      <c r="J157" s="69">
        <v>53.475814</v>
      </c>
      <c r="K157" s="69">
        <v>-2.5967351999999999</v>
      </c>
      <c r="L157" s="70" t="s">
        <v>33</v>
      </c>
      <c r="M157" s="95" t="s">
        <v>41</v>
      </c>
      <c r="N157" s="95">
        <v>12</v>
      </c>
      <c r="O157" s="95">
        <v>2</v>
      </c>
      <c r="P157" s="95" t="s">
        <v>41</v>
      </c>
      <c r="Q157" s="95">
        <v>2</v>
      </c>
      <c r="R157" s="1" t="s">
        <v>1084</v>
      </c>
      <c r="S157" s="1" t="s">
        <v>1084</v>
      </c>
      <c r="T157" s="1" t="s">
        <v>1084</v>
      </c>
      <c r="U157" s="1" t="s">
        <v>1084</v>
      </c>
      <c r="V157" s="1" t="s">
        <v>1084</v>
      </c>
      <c r="W157" s="1" t="s">
        <v>1084</v>
      </c>
      <c r="X157" s="1" t="s">
        <v>1084</v>
      </c>
      <c r="Y157" s="1" t="s">
        <v>1084</v>
      </c>
      <c r="Z157" s="1" t="s">
        <v>1084</v>
      </c>
      <c r="AA157" s="1" t="s">
        <v>1084</v>
      </c>
      <c r="AB157" s="1" t="s">
        <v>1084</v>
      </c>
      <c r="AC157" s="1" t="s">
        <v>1084</v>
      </c>
      <c r="AD157" s="1" t="s">
        <v>1084</v>
      </c>
      <c r="AE157" s="1" t="s">
        <v>1084</v>
      </c>
      <c r="AF157" s="57" t="s">
        <v>1084</v>
      </c>
      <c r="AG157" s="57" t="s">
        <v>1084</v>
      </c>
      <c r="AH157" s="57" t="s">
        <v>1084</v>
      </c>
      <c r="AI157" s="57" t="s">
        <v>1084</v>
      </c>
      <c r="AJ157" s="57" t="s">
        <v>1084</v>
      </c>
      <c r="AK157" s="57" t="s">
        <v>1084</v>
      </c>
      <c r="AL157" s="80">
        <v>22.092444444444443</v>
      </c>
      <c r="AM157" s="122">
        <v>0.76923076923076938</v>
      </c>
      <c r="AN157" s="80">
        <v>24.932750000000002</v>
      </c>
      <c r="AO157" s="120">
        <v>1</v>
      </c>
      <c r="AP157" s="131" t="s">
        <v>1084</v>
      </c>
      <c r="AQ157" s="2">
        <f>AN157-AL157</f>
        <v>2.8403055555555596</v>
      </c>
      <c r="AR157" s="1" t="str">
        <f>IF(AN157&gt;AL157,"Higher","Lower")</f>
        <v>Higher</v>
      </c>
      <c r="AS157" s="1">
        <v>23</v>
      </c>
      <c r="AT157" s="145">
        <v>1</v>
      </c>
      <c r="AU157" s="1" t="s">
        <v>36</v>
      </c>
      <c r="AV157" s="2">
        <f>SUM(AS157-AN157)</f>
        <v>-1.9327500000000022</v>
      </c>
      <c r="AW157" s="1" t="str">
        <f>IF(AS157&gt;AN157,"Higher","Lower")</f>
        <v>Lower</v>
      </c>
    </row>
    <row r="158" spans="1:49">
      <c r="A158" s="40" t="s">
        <v>70</v>
      </c>
      <c r="B158" s="71" t="s">
        <v>1531</v>
      </c>
      <c r="C158" s="71" t="s">
        <v>1532</v>
      </c>
      <c r="D158" s="71" t="s">
        <v>1533</v>
      </c>
      <c r="E158" s="71" t="s">
        <v>31</v>
      </c>
      <c r="F158" s="41" t="s">
        <v>1076</v>
      </c>
      <c r="G158" s="41" t="s">
        <v>1097</v>
      </c>
      <c r="H158" s="71">
        <v>371296</v>
      </c>
      <c r="I158" s="71">
        <v>408600</v>
      </c>
      <c r="J158" s="71">
        <v>53.573210000000003</v>
      </c>
      <c r="K158" s="71">
        <v>-2.4349363999999998</v>
      </c>
      <c r="L158" s="42" t="s">
        <v>33</v>
      </c>
      <c r="M158" s="71" t="s">
        <v>34</v>
      </c>
      <c r="N158" s="71">
        <v>26</v>
      </c>
      <c r="O158" s="71">
        <v>3</v>
      </c>
      <c r="P158" s="71" t="s">
        <v>34</v>
      </c>
      <c r="Q158" s="71">
        <v>2</v>
      </c>
      <c r="R158" s="43" t="s">
        <v>1084</v>
      </c>
      <c r="S158" s="43" t="s">
        <v>1084</v>
      </c>
      <c r="T158" s="43" t="s">
        <v>1084</v>
      </c>
      <c r="U158" s="43" t="s">
        <v>1084</v>
      </c>
      <c r="V158" s="43" t="s">
        <v>1084</v>
      </c>
      <c r="W158" s="43" t="s">
        <v>1084</v>
      </c>
      <c r="X158" s="43" t="s">
        <v>1084</v>
      </c>
      <c r="Y158" s="43" t="s">
        <v>1084</v>
      </c>
      <c r="Z158" s="43" t="s">
        <v>1084</v>
      </c>
      <c r="AA158" s="43" t="s">
        <v>1084</v>
      </c>
      <c r="AB158" s="43" t="s">
        <v>1084</v>
      </c>
      <c r="AC158" s="43" t="s">
        <v>1084</v>
      </c>
      <c r="AD158" s="43" t="s">
        <v>1084</v>
      </c>
      <c r="AE158" s="43" t="s">
        <v>1084</v>
      </c>
      <c r="AF158" s="43" t="s">
        <v>1084</v>
      </c>
      <c r="AG158" s="43" t="s">
        <v>1084</v>
      </c>
      <c r="AH158" s="43" t="s">
        <v>1084</v>
      </c>
      <c r="AI158" s="43" t="s">
        <v>1084</v>
      </c>
      <c r="AJ158" s="43" t="s">
        <v>1084</v>
      </c>
      <c r="AK158" s="43" t="s">
        <v>1084</v>
      </c>
      <c r="AL158" s="78">
        <v>18.725703703703708</v>
      </c>
      <c r="AM158" s="123">
        <v>0.76923076923076938</v>
      </c>
      <c r="AN158" s="78">
        <v>25.2</v>
      </c>
      <c r="AO158" s="118">
        <v>0.84599999999999997</v>
      </c>
      <c r="AP158" s="125" t="s">
        <v>1084</v>
      </c>
      <c r="AQ158" s="44">
        <f>AN158-AL158</f>
        <v>6.4742962962962913</v>
      </c>
      <c r="AR158" s="43" t="str">
        <f>IF(AN158&gt;AL158,"Higher","Lower")</f>
        <v>Higher</v>
      </c>
      <c r="AS158" s="43">
        <v>23</v>
      </c>
      <c r="AT158" s="151">
        <v>1</v>
      </c>
      <c r="AU158" s="43" t="s">
        <v>36</v>
      </c>
      <c r="AV158" s="44">
        <f>SUM(AS158-AN158)</f>
        <v>-2.1999999999999993</v>
      </c>
      <c r="AW158" s="43" t="str">
        <f>IF(AS158&gt;AN158,"Higher","Lower")</f>
        <v>Lower</v>
      </c>
    </row>
    <row r="159" spans="1:49">
      <c r="A159" s="40" t="s">
        <v>70</v>
      </c>
      <c r="B159" s="71" t="s">
        <v>1534</v>
      </c>
      <c r="C159" s="71" t="s">
        <v>1535</v>
      </c>
      <c r="D159" s="71" t="s">
        <v>1536</v>
      </c>
      <c r="E159" s="71" t="s">
        <v>31</v>
      </c>
      <c r="F159" s="41" t="s">
        <v>1076</v>
      </c>
      <c r="G159" s="41" t="s">
        <v>1097</v>
      </c>
      <c r="H159" s="71">
        <v>371296</v>
      </c>
      <c r="I159" s="71">
        <v>408600</v>
      </c>
      <c r="J159" s="71">
        <v>53.573210000000003</v>
      </c>
      <c r="K159" s="71">
        <v>-2.4349363999999998</v>
      </c>
      <c r="L159" s="42" t="s">
        <v>33</v>
      </c>
      <c r="M159" s="71" t="s">
        <v>34</v>
      </c>
      <c r="N159" s="71">
        <v>26</v>
      </c>
      <c r="O159" s="71">
        <v>3</v>
      </c>
      <c r="P159" s="71" t="s">
        <v>34</v>
      </c>
      <c r="Q159" s="71">
        <v>2</v>
      </c>
      <c r="R159" s="43" t="s">
        <v>1084</v>
      </c>
      <c r="S159" s="43" t="s">
        <v>1084</v>
      </c>
      <c r="T159" s="43" t="s">
        <v>1084</v>
      </c>
      <c r="U159" s="43" t="s">
        <v>1084</v>
      </c>
      <c r="V159" s="43" t="s">
        <v>1084</v>
      </c>
      <c r="W159" s="43" t="s">
        <v>1084</v>
      </c>
      <c r="X159" s="43" t="s">
        <v>1084</v>
      </c>
      <c r="Y159" s="43" t="s">
        <v>1084</v>
      </c>
      <c r="Z159" s="43" t="s">
        <v>1084</v>
      </c>
      <c r="AA159" s="43" t="s">
        <v>1084</v>
      </c>
      <c r="AB159" s="43" t="s">
        <v>1084</v>
      </c>
      <c r="AC159" s="43" t="s">
        <v>1084</v>
      </c>
      <c r="AD159" s="43" t="s">
        <v>1084</v>
      </c>
      <c r="AE159" s="43" t="s">
        <v>1084</v>
      </c>
      <c r="AF159" s="43" t="s">
        <v>1084</v>
      </c>
      <c r="AG159" s="43" t="s">
        <v>1084</v>
      </c>
      <c r="AH159" s="43" t="s">
        <v>1084</v>
      </c>
      <c r="AI159" s="43" t="s">
        <v>1084</v>
      </c>
      <c r="AJ159" s="43" t="s">
        <v>1084</v>
      </c>
      <c r="AK159" s="43" t="s">
        <v>1084</v>
      </c>
      <c r="AL159" s="78">
        <v>18.725703703703708</v>
      </c>
      <c r="AM159" s="123">
        <v>0.76923076923076938</v>
      </c>
      <c r="AN159" s="78">
        <v>25.2</v>
      </c>
      <c r="AO159" s="118">
        <v>0.84599999999999997</v>
      </c>
      <c r="AP159" s="125" t="s">
        <v>1084</v>
      </c>
      <c r="AQ159" s="44" t="s">
        <v>1079</v>
      </c>
      <c r="AR159" s="43" t="s">
        <v>1079</v>
      </c>
      <c r="AS159" s="43">
        <v>23</v>
      </c>
      <c r="AT159" s="151">
        <v>1</v>
      </c>
      <c r="AU159" s="43" t="s">
        <v>36</v>
      </c>
      <c r="AV159" s="44">
        <f>SUM(AS159-AN159)</f>
        <v>-2.1999999999999993</v>
      </c>
      <c r="AW159" s="43" t="str">
        <f>IF(AS159&gt;AN159,"Higher","Lower")</f>
        <v>Lower</v>
      </c>
    </row>
    <row r="160" spans="1:49">
      <c r="A160" s="40" t="s">
        <v>70</v>
      </c>
      <c r="B160" s="71" t="s">
        <v>1537</v>
      </c>
      <c r="C160" s="71" t="s">
        <v>1538</v>
      </c>
      <c r="D160" s="71" t="s">
        <v>1539</v>
      </c>
      <c r="E160" s="71" t="s">
        <v>31</v>
      </c>
      <c r="F160" s="41" t="s">
        <v>1076</v>
      </c>
      <c r="G160" s="41" t="s">
        <v>1097</v>
      </c>
      <c r="H160" s="71">
        <v>371296</v>
      </c>
      <c r="I160" s="71">
        <v>408600</v>
      </c>
      <c r="J160" s="71">
        <v>53.573210000000003</v>
      </c>
      <c r="K160" s="71">
        <v>-2.4349363999999998</v>
      </c>
      <c r="L160" s="42" t="s">
        <v>33</v>
      </c>
      <c r="M160" s="71" t="s">
        <v>34</v>
      </c>
      <c r="N160" s="71">
        <v>26</v>
      </c>
      <c r="O160" s="71">
        <v>3</v>
      </c>
      <c r="P160" s="71" t="s">
        <v>34</v>
      </c>
      <c r="Q160" s="71">
        <v>2</v>
      </c>
      <c r="R160" s="43" t="s">
        <v>1084</v>
      </c>
      <c r="S160" s="43" t="s">
        <v>1084</v>
      </c>
      <c r="T160" s="43" t="s">
        <v>1084</v>
      </c>
      <c r="U160" s="43" t="s">
        <v>1084</v>
      </c>
      <c r="V160" s="43" t="s">
        <v>1084</v>
      </c>
      <c r="W160" s="43" t="s">
        <v>1084</v>
      </c>
      <c r="X160" s="43" t="s">
        <v>1084</v>
      </c>
      <c r="Y160" s="43" t="s">
        <v>1084</v>
      </c>
      <c r="Z160" s="43" t="s">
        <v>1084</v>
      </c>
      <c r="AA160" s="43" t="s">
        <v>1084</v>
      </c>
      <c r="AB160" s="43" t="s">
        <v>1084</v>
      </c>
      <c r="AC160" s="43" t="s">
        <v>1084</v>
      </c>
      <c r="AD160" s="43" t="s">
        <v>1084</v>
      </c>
      <c r="AE160" s="43" t="s">
        <v>1084</v>
      </c>
      <c r="AF160" s="43" t="s">
        <v>1084</v>
      </c>
      <c r="AG160" s="43" t="s">
        <v>1084</v>
      </c>
      <c r="AH160" s="43" t="s">
        <v>1084</v>
      </c>
      <c r="AI160" s="43" t="s">
        <v>1084</v>
      </c>
      <c r="AJ160" s="43" t="s">
        <v>1084</v>
      </c>
      <c r="AK160" s="43" t="s">
        <v>1084</v>
      </c>
      <c r="AL160" s="78">
        <v>18.725703703703708</v>
      </c>
      <c r="AM160" s="123">
        <v>0.76923076923076938</v>
      </c>
      <c r="AN160" s="78">
        <v>25.2</v>
      </c>
      <c r="AO160" s="123">
        <v>0.84599999999999997</v>
      </c>
      <c r="AP160" s="125" t="s">
        <v>1084</v>
      </c>
      <c r="AQ160" s="44" t="s">
        <v>1079</v>
      </c>
      <c r="AR160" s="43" t="s">
        <v>1079</v>
      </c>
      <c r="AS160" s="43">
        <v>23</v>
      </c>
      <c r="AT160" s="151">
        <v>1</v>
      </c>
      <c r="AU160" s="43" t="s">
        <v>36</v>
      </c>
      <c r="AV160" s="44">
        <f>SUM(AS160-AN160)</f>
        <v>-2.1999999999999993</v>
      </c>
      <c r="AW160" s="43" t="str">
        <f>IF(AS160&gt;AN160,"Higher","Lower")</f>
        <v>Lower</v>
      </c>
    </row>
    <row r="161" spans="1:49">
      <c r="A161" s="69" t="s">
        <v>148</v>
      </c>
      <c r="B161" s="55" t="s">
        <v>1540</v>
      </c>
      <c r="C161" s="69" t="s">
        <v>1541</v>
      </c>
      <c r="D161" s="69" t="s">
        <v>1542</v>
      </c>
      <c r="E161" s="69" t="s">
        <v>1170</v>
      </c>
      <c r="F161" s="55" t="s">
        <v>1076</v>
      </c>
      <c r="G161" s="55" t="s">
        <v>1079</v>
      </c>
      <c r="H161" s="69">
        <v>358025</v>
      </c>
      <c r="I161" s="69">
        <v>406658</v>
      </c>
      <c r="J161" s="69">
        <v>53.554859</v>
      </c>
      <c r="K161" s="69">
        <v>-2.6350712999999999</v>
      </c>
      <c r="L161" s="70" t="s">
        <v>33</v>
      </c>
      <c r="M161" s="95" t="s">
        <v>41</v>
      </c>
      <c r="N161" s="95">
        <v>8</v>
      </c>
      <c r="O161" s="95">
        <v>0.5</v>
      </c>
      <c r="P161" s="95" t="s">
        <v>41</v>
      </c>
      <c r="Q161" s="95">
        <v>2</v>
      </c>
      <c r="R161" s="1" t="s">
        <v>1084</v>
      </c>
      <c r="S161" s="1" t="s">
        <v>1084</v>
      </c>
      <c r="T161" s="1" t="s">
        <v>1084</v>
      </c>
      <c r="U161" s="1" t="s">
        <v>1084</v>
      </c>
      <c r="V161" s="1" t="s">
        <v>1084</v>
      </c>
      <c r="W161" s="1" t="s">
        <v>1084</v>
      </c>
      <c r="X161" s="1" t="s">
        <v>1084</v>
      </c>
      <c r="Y161" s="1" t="s">
        <v>1084</v>
      </c>
      <c r="Z161" s="1" t="s">
        <v>1084</v>
      </c>
      <c r="AA161" s="1" t="s">
        <v>1084</v>
      </c>
      <c r="AB161" s="1" t="s">
        <v>1084</v>
      </c>
      <c r="AC161" s="1" t="s">
        <v>1084</v>
      </c>
      <c r="AD161" s="1" t="s">
        <v>1084</v>
      </c>
      <c r="AE161" s="1" t="s">
        <v>1084</v>
      </c>
      <c r="AF161" s="57" t="s">
        <v>1084</v>
      </c>
      <c r="AG161" s="57" t="s">
        <v>1084</v>
      </c>
      <c r="AH161" s="57" t="s">
        <v>1084</v>
      </c>
      <c r="AI161" s="57" t="s">
        <v>1084</v>
      </c>
      <c r="AJ161" s="57" t="s">
        <v>1084</v>
      </c>
      <c r="AK161" s="57" t="s">
        <v>1084</v>
      </c>
      <c r="AL161" s="80">
        <v>24.317478413513605</v>
      </c>
      <c r="AM161" s="122">
        <v>0.34615384615384615</v>
      </c>
      <c r="AN161" s="80">
        <v>23.333400000000005</v>
      </c>
      <c r="AO161" s="122">
        <v>0.80769230769230771</v>
      </c>
      <c r="AP161" s="131" t="s">
        <v>1084</v>
      </c>
      <c r="AQ161" s="2">
        <f>AN161-AL161</f>
        <v>-0.98407841351360048</v>
      </c>
      <c r="AR161" s="1" t="str">
        <f>IF(AN161&gt;AL161,"Higher","Lower")</f>
        <v>Lower</v>
      </c>
      <c r="AS161" s="1">
        <v>23.1</v>
      </c>
      <c r="AT161" s="145">
        <v>0.92300000000000004</v>
      </c>
      <c r="AU161" s="1" t="s">
        <v>36</v>
      </c>
      <c r="AV161" s="2">
        <f>SUM(AS161-AN161)</f>
        <v>-0.23340000000000316</v>
      </c>
      <c r="AW161" s="1" t="str">
        <f>IF(AS161&gt;AN161,"Higher","Lower")</f>
        <v>Lower</v>
      </c>
    </row>
    <row r="162" spans="1:49">
      <c r="A162" s="40" t="s">
        <v>70</v>
      </c>
      <c r="B162" s="40" t="s">
        <v>1543</v>
      </c>
      <c r="C162" s="41" t="s">
        <v>1544</v>
      </c>
      <c r="D162" s="41" t="s">
        <v>1545</v>
      </c>
      <c r="E162" s="41" t="s">
        <v>31</v>
      </c>
      <c r="F162" s="41" t="s">
        <v>1076</v>
      </c>
      <c r="G162" s="41" t="s">
        <v>1079</v>
      </c>
      <c r="H162" s="42">
        <v>373287</v>
      </c>
      <c r="I162" s="42">
        <v>405061</v>
      </c>
      <c r="J162" s="43">
        <v>53.541507000000003</v>
      </c>
      <c r="K162" s="43">
        <v>-2.4045671</v>
      </c>
      <c r="L162" s="42" t="s">
        <v>33</v>
      </c>
      <c r="M162" s="41" t="s">
        <v>34</v>
      </c>
      <c r="N162" s="41">
        <v>3</v>
      </c>
      <c r="O162" s="41">
        <v>1.5</v>
      </c>
      <c r="P162" s="41" t="s">
        <v>1078</v>
      </c>
      <c r="Q162" s="41">
        <v>2.4</v>
      </c>
      <c r="R162" s="51">
        <v>37.799999999999997</v>
      </c>
      <c r="S162" s="51" t="s">
        <v>1079</v>
      </c>
      <c r="T162" s="51">
        <v>36.1</v>
      </c>
      <c r="U162" s="51" t="s">
        <v>1079</v>
      </c>
      <c r="V162" s="51">
        <v>32.700000000000003</v>
      </c>
      <c r="W162" s="51" t="s">
        <v>1079</v>
      </c>
      <c r="X162" s="82">
        <v>33.1</v>
      </c>
      <c r="Y162" s="53" t="s">
        <v>1079</v>
      </c>
      <c r="Z162" s="82">
        <v>27.533333333333331</v>
      </c>
      <c r="AA162" s="83">
        <v>0.75</v>
      </c>
      <c r="AB162" s="44">
        <v>34.166363636363641</v>
      </c>
      <c r="AC162" s="45">
        <v>1</v>
      </c>
      <c r="AD162" s="44">
        <v>30.807333333333332</v>
      </c>
      <c r="AE162" s="45">
        <v>1</v>
      </c>
      <c r="AF162" s="44">
        <v>36.873500000000007</v>
      </c>
      <c r="AG162" s="45">
        <v>1</v>
      </c>
      <c r="AH162" s="44">
        <v>31.999750000000006</v>
      </c>
      <c r="AI162" s="47">
        <v>1</v>
      </c>
      <c r="AJ162" s="44">
        <v>23.764583333333331</v>
      </c>
      <c r="AK162" s="46">
        <v>1</v>
      </c>
      <c r="AL162" s="78">
        <v>25.59933333333333</v>
      </c>
      <c r="AM162" s="123">
        <v>1</v>
      </c>
      <c r="AN162" s="78">
        <v>26.604600000000001</v>
      </c>
      <c r="AO162" s="118">
        <v>0.84615384615384615</v>
      </c>
      <c r="AP162" s="125" t="s">
        <v>1084</v>
      </c>
      <c r="AQ162" s="44">
        <f>AN162-AL162</f>
        <v>1.005266666666671</v>
      </c>
      <c r="AR162" s="43" t="str">
        <f>IF(AN162&gt;AL162,"Higher","Lower")</f>
        <v>Higher</v>
      </c>
      <c r="AS162" s="43">
        <v>23.1</v>
      </c>
      <c r="AT162" s="151">
        <v>1</v>
      </c>
      <c r="AU162" s="43" t="s">
        <v>36</v>
      </c>
      <c r="AV162" s="44">
        <f>SUM(AS162-AN162)</f>
        <v>-3.5045999999999999</v>
      </c>
      <c r="AW162" s="43" t="str">
        <f>IF(AS162&gt;AN162,"Higher","Lower")</f>
        <v>Lower</v>
      </c>
    </row>
    <row r="163" spans="1:49">
      <c r="A163" s="40" t="s">
        <v>114</v>
      </c>
      <c r="B163" s="41" t="s">
        <v>1546</v>
      </c>
      <c r="C163" s="71" t="s">
        <v>1547</v>
      </c>
      <c r="D163" s="71" t="s">
        <v>1548</v>
      </c>
      <c r="E163" s="53" t="s">
        <v>31</v>
      </c>
      <c r="F163" s="41" t="s">
        <v>1076</v>
      </c>
      <c r="G163" s="41" t="s">
        <v>1097</v>
      </c>
      <c r="H163" s="53">
        <v>389325</v>
      </c>
      <c r="I163" s="53" t="s">
        <v>1549</v>
      </c>
      <c r="J163" s="53">
        <v>53.599156999999998</v>
      </c>
      <c r="K163" s="53">
        <v>-2.1627765999999999</v>
      </c>
      <c r="L163" s="54" t="s">
        <v>33</v>
      </c>
      <c r="M163" s="53" t="s">
        <v>34</v>
      </c>
      <c r="N163" s="53">
        <v>17</v>
      </c>
      <c r="O163" s="53">
        <v>5</v>
      </c>
      <c r="P163" s="53" t="s">
        <v>34</v>
      </c>
      <c r="Q163" s="53">
        <v>2</v>
      </c>
      <c r="R163" s="43" t="s">
        <v>1084</v>
      </c>
      <c r="S163" s="43" t="s">
        <v>1084</v>
      </c>
      <c r="T163" s="43" t="s">
        <v>1084</v>
      </c>
      <c r="U163" s="43" t="s">
        <v>1084</v>
      </c>
      <c r="V163" s="43" t="s">
        <v>1084</v>
      </c>
      <c r="W163" s="43" t="s">
        <v>1084</v>
      </c>
      <c r="X163" s="43" t="s">
        <v>1084</v>
      </c>
      <c r="Y163" s="43" t="s">
        <v>1084</v>
      </c>
      <c r="Z163" s="43" t="s">
        <v>1084</v>
      </c>
      <c r="AA163" s="43" t="s">
        <v>1084</v>
      </c>
      <c r="AB163" s="43" t="s">
        <v>1084</v>
      </c>
      <c r="AC163" s="43" t="s">
        <v>1084</v>
      </c>
      <c r="AD163" s="43" t="s">
        <v>1084</v>
      </c>
      <c r="AE163" s="43" t="s">
        <v>1084</v>
      </c>
      <c r="AF163" s="43" t="s">
        <v>1084</v>
      </c>
      <c r="AG163" s="43" t="s">
        <v>1084</v>
      </c>
      <c r="AH163" s="43" t="s">
        <v>1084</v>
      </c>
      <c r="AI163" s="43" t="s">
        <v>1084</v>
      </c>
      <c r="AJ163" s="43" t="s">
        <v>1084</v>
      </c>
      <c r="AK163" s="43" t="s">
        <v>1084</v>
      </c>
      <c r="AL163" s="78">
        <v>31.147527777777778</v>
      </c>
      <c r="AM163" s="123">
        <v>1</v>
      </c>
      <c r="AN163" s="78">
        <v>30.6</v>
      </c>
      <c r="AO163" s="118">
        <v>0.92307692307692302</v>
      </c>
      <c r="AP163" s="130" t="s">
        <v>1084</v>
      </c>
      <c r="AQ163" s="44">
        <f>AN163-AL163</f>
        <v>-0.54752777777777695</v>
      </c>
      <c r="AR163" s="43" t="str">
        <f>IF(AN163&gt;AL163,"Higher","Lower")</f>
        <v>Lower</v>
      </c>
      <c r="AS163" s="43">
        <v>23.1</v>
      </c>
      <c r="AT163" s="151">
        <v>0.59599999999999997</v>
      </c>
      <c r="AU163" s="43" t="s">
        <v>36</v>
      </c>
      <c r="AV163" s="44">
        <f>SUM(AS163-AN163)</f>
        <v>-7.5</v>
      </c>
      <c r="AW163" s="43" t="str">
        <f>IF(AS163&gt;AN163,"Higher","Lower")</f>
        <v>Lower</v>
      </c>
    </row>
    <row r="164" spans="1:49">
      <c r="A164" s="40" t="s">
        <v>114</v>
      </c>
      <c r="B164" s="41" t="s">
        <v>1550</v>
      </c>
      <c r="C164" s="71" t="s">
        <v>1551</v>
      </c>
      <c r="D164" s="71" t="s">
        <v>1548</v>
      </c>
      <c r="E164" s="53" t="s">
        <v>31</v>
      </c>
      <c r="F164" s="41" t="s">
        <v>1076</v>
      </c>
      <c r="G164" s="41" t="s">
        <v>1097</v>
      </c>
      <c r="H164" s="53">
        <v>389325</v>
      </c>
      <c r="I164" s="53" t="s">
        <v>1549</v>
      </c>
      <c r="J164" s="53">
        <v>53.599156999999998</v>
      </c>
      <c r="K164" s="53">
        <v>-2.1627765999999999</v>
      </c>
      <c r="L164" s="54" t="s">
        <v>33</v>
      </c>
      <c r="M164" s="53" t="s">
        <v>34</v>
      </c>
      <c r="N164" s="53">
        <v>17</v>
      </c>
      <c r="O164" s="53">
        <v>5</v>
      </c>
      <c r="P164" s="53" t="s">
        <v>34</v>
      </c>
      <c r="Q164" s="53">
        <v>2</v>
      </c>
      <c r="R164" s="43" t="s">
        <v>1084</v>
      </c>
      <c r="S164" s="43" t="s">
        <v>1084</v>
      </c>
      <c r="T164" s="43" t="s">
        <v>1084</v>
      </c>
      <c r="U164" s="43" t="s">
        <v>1084</v>
      </c>
      <c r="V164" s="43" t="s">
        <v>1084</v>
      </c>
      <c r="W164" s="43" t="s">
        <v>1084</v>
      </c>
      <c r="X164" s="43" t="s">
        <v>1084</v>
      </c>
      <c r="Y164" s="43" t="s">
        <v>1084</v>
      </c>
      <c r="Z164" s="43" t="s">
        <v>1084</v>
      </c>
      <c r="AA164" s="43" t="s">
        <v>1084</v>
      </c>
      <c r="AB164" s="43" t="s">
        <v>1084</v>
      </c>
      <c r="AC164" s="43" t="s">
        <v>1084</v>
      </c>
      <c r="AD164" s="43" t="s">
        <v>1084</v>
      </c>
      <c r="AE164" s="43" t="s">
        <v>1084</v>
      </c>
      <c r="AF164" s="43" t="s">
        <v>1084</v>
      </c>
      <c r="AG164" s="43" t="s">
        <v>1084</v>
      </c>
      <c r="AH164" s="43" t="s">
        <v>1084</v>
      </c>
      <c r="AI164" s="43" t="s">
        <v>1084</v>
      </c>
      <c r="AJ164" s="43" t="s">
        <v>1084</v>
      </c>
      <c r="AK164" s="43" t="s">
        <v>1084</v>
      </c>
      <c r="AL164" s="78">
        <v>31.147527777777778</v>
      </c>
      <c r="AM164" s="123">
        <v>1</v>
      </c>
      <c r="AN164" s="78">
        <v>30.6</v>
      </c>
      <c r="AO164" s="118">
        <v>0.92307692307692302</v>
      </c>
      <c r="AP164" s="130" t="s">
        <v>1084</v>
      </c>
      <c r="AQ164" s="44" t="s">
        <v>1079</v>
      </c>
      <c r="AR164" s="43" t="s">
        <v>1079</v>
      </c>
      <c r="AS164" s="43">
        <v>23.1</v>
      </c>
      <c r="AT164" s="151">
        <v>0.59599999999999997</v>
      </c>
      <c r="AU164" s="43" t="s">
        <v>36</v>
      </c>
      <c r="AV164" s="44">
        <f>SUM(AS164-AN164)</f>
        <v>-7.5</v>
      </c>
      <c r="AW164" s="43" t="str">
        <f>IF(AS164&gt;AN164,"Higher","Lower")</f>
        <v>Lower</v>
      </c>
    </row>
    <row r="165" spans="1:49">
      <c r="A165" s="40" t="s">
        <v>114</v>
      </c>
      <c r="B165" s="41" t="s">
        <v>1552</v>
      </c>
      <c r="C165" s="71" t="s">
        <v>1553</v>
      </c>
      <c r="D165" s="71" t="s">
        <v>1548</v>
      </c>
      <c r="E165" s="53" t="s">
        <v>31</v>
      </c>
      <c r="F165" s="41" t="s">
        <v>1076</v>
      </c>
      <c r="G165" s="41" t="s">
        <v>1097</v>
      </c>
      <c r="H165" s="53">
        <v>389325</v>
      </c>
      <c r="I165" s="53" t="s">
        <v>1549</v>
      </c>
      <c r="J165" s="53">
        <v>53.599156999999998</v>
      </c>
      <c r="K165" s="53">
        <v>-2.1627765999999999</v>
      </c>
      <c r="L165" s="54" t="s">
        <v>33</v>
      </c>
      <c r="M165" s="53" t="s">
        <v>34</v>
      </c>
      <c r="N165" s="53">
        <v>17</v>
      </c>
      <c r="O165" s="53">
        <v>5</v>
      </c>
      <c r="P165" s="53" t="s">
        <v>34</v>
      </c>
      <c r="Q165" s="53">
        <v>2</v>
      </c>
      <c r="R165" s="43" t="s">
        <v>1084</v>
      </c>
      <c r="S165" s="43" t="s">
        <v>1084</v>
      </c>
      <c r="T165" s="43" t="s">
        <v>1084</v>
      </c>
      <c r="U165" s="43" t="s">
        <v>1084</v>
      </c>
      <c r="V165" s="43" t="s">
        <v>1084</v>
      </c>
      <c r="W165" s="43" t="s">
        <v>1084</v>
      </c>
      <c r="X165" s="43" t="s">
        <v>1084</v>
      </c>
      <c r="Y165" s="43" t="s">
        <v>1084</v>
      </c>
      <c r="Z165" s="43" t="s">
        <v>1084</v>
      </c>
      <c r="AA165" s="43" t="s">
        <v>1084</v>
      </c>
      <c r="AB165" s="43" t="s">
        <v>1084</v>
      </c>
      <c r="AC165" s="43" t="s">
        <v>1084</v>
      </c>
      <c r="AD165" s="43" t="s">
        <v>1084</v>
      </c>
      <c r="AE165" s="43" t="s">
        <v>1084</v>
      </c>
      <c r="AF165" s="43" t="s">
        <v>1084</v>
      </c>
      <c r="AG165" s="43" t="s">
        <v>1084</v>
      </c>
      <c r="AH165" s="43" t="s">
        <v>1084</v>
      </c>
      <c r="AI165" s="43" t="s">
        <v>1084</v>
      </c>
      <c r="AJ165" s="43" t="s">
        <v>1084</v>
      </c>
      <c r="AK165" s="43" t="s">
        <v>1084</v>
      </c>
      <c r="AL165" s="78">
        <v>31.147527777777778</v>
      </c>
      <c r="AM165" s="123">
        <v>1</v>
      </c>
      <c r="AN165" s="78">
        <v>30.6</v>
      </c>
      <c r="AO165" s="118">
        <v>0.92307692307692302</v>
      </c>
      <c r="AP165" s="130" t="s">
        <v>1084</v>
      </c>
      <c r="AQ165" s="44" t="s">
        <v>1079</v>
      </c>
      <c r="AR165" s="43" t="s">
        <v>1079</v>
      </c>
      <c r="AS165" s="43">
        <v>23.1</v>
      </c>
      <c r="AT165" s="151">
        <v>0.59599999999999997</v>
      </c>
      <c r="AU165" s="43" t="s">
        <v>36</v>
      </c>
      <c r="AV165" s="44">
        <f>SUM(AS165-AN165)</f>
        <v>-7.5</v>
      </c>
      <c r="AW165" s="43" t="str">
        <f>IF(AS165&gt;AN165,"Higher","Lower")</f>
        <v>Lower</v>
      </c>
    </row>
    <row r="166" spans="1:49">
      <c r="A166" s="69" t="s">
        <v>67</v>
      </c>
      <c r="B166" s="55" t="s">
        <v>1554</v>
      </c>
      <c r="C166" s="69" t="s">
        <v>1555</v>
      </c>
      <c r="D166" s="69" t="s">
        <v>1556</v>
      </c>
      <c r="E166" s="95" t="s">
        <v>31</v>
      </c>
      <c r="F166" s="4" t="s">
        <v>1076</v>
      </c>
      <c r="G166" s="4" t="s">
        <v>1079</v>
      </c>
      <c r="H166" s="95">
        <v>382945</v>
      </c>
      <c r="I166" s="95">
        <v>400732</v>
      </c>
      <c r="J166" s="95">
        <v>53.503000999999998</v>
      </c>
      <c r="K166" s="95">
        <v>-2.2585936000000002</v>
      </c>
      <c r="L166" s="5" t="s">
        <v>33</v>
      </c>
      <c r="M166" s="95" t="s">
        <v>34</v>
      </c>
      <c r="N166" s="95">
        <v>7.7</v>
      </c>
      <c r="O166" s="95">
        <v>3</v>
      </c>
      <c r="P166" s="95" t="s">
        <v>1078</v>
      </c>
      <c r="Q166" s="95">
        <v>2.5</v>
      </c>
      <c r="R166" s="1" t="s">
        <v>1084</v>
      </c>
      <c r="S166" s="1" t="s">
        <v>1084</v>
      </c>
      <c r="T166" s="1" t="s">
        <v>1084</v>
      </c>
      <c r="U166" s="1" t="s">
        <v>1084</v>
      </c>
      <c r="V166" s="1" t="s">
        <v>1084</v>
      </c>
      <c r="W166" s="1" t="s">
        <v>1084</v>
      </c>
      <c r="X166" s="1" t="s">
        <v>1084</v>
      </c>
      <c r="Y166" s="1" t="s">
        <v>1084</v>
      </c>
      <c r="Z166" s="1" t="s">
        <v>1084</v>
      </c>
      <c r="AA166" s="1" t="s">
        <v>1084</v>
      </c>
      <c r="AB166" s="1" t="s">
        <v>1084</v>
      </c>
      <c r="AC166" s="1" t="s">
        <v>1084</v>
      </c>
      <c r="AD166" s="1" t="s">
        <v>1084</v>
      </c>
      <c r="AE166" s="1" t="s">
        <v>1084</v>
      </c>
      <c r="AF166" s="1" t="s">
        <v>1084</v>
      </c>
      <c r="AG166" s="1" t="s">
        <v>1084</v>
      </c>
      <c r="AH166" s="1" t="s">
        <v>1084</v>
      </c>
      <c r="AI166" s="1" t="s">
        <v>1084</v>
      </c>
      <c r="AJ166" s="1" t="s">
        <v>1084</v>
      </c>
      <c r="AK166" s="1" t="s">
        <v>1084</v>
      </c>
      <c r="AL166" s="79">
        <v>25.240999999999996</v>
      </c>
      <c r="AM166" s="121">
        <v>1</v>
      </c>
      <c r="AN166" s="79">
        <v>25.548999999999996</v>
      </c>
      <c r="AO166" s="119">
        <v>1</v>
      </c>
      <c r="AP166" s="127" t="s">
        <v>1079</v>
      </c>
      <c r="AQ166" s="2">
        <f>AN166-AL166</f>
        <v>0.30799999999999983</v>
      </c>
      <c r="AR166" s="1" t="str">
        <f>IF(AN166&gt;AL166,"Higher","Lower")</f>
        <v>Higher</v>
      </c>
      <c r="AS166" s="1">
        <v>23.2</v>
      </c>
      <c r="AT166" s="145">
        <v>0.92300000000000004</v>
      </c>
      <c r="AU166" s="1" t="s">
        <v>36</v>
      </c>
      <c r="AV166" s="2">
        <f>SUM(AS166-AN166)</f>
        <v>-2.3489999999999966</v>
      </c>
      <c r="AW166" s="1" t="str">
        <f>IF(AS166&gt;AN166,"Higher","Lower")</f>
        <v>Lower</v>
      </c>
    </row>
    <row r="167" spans="1:49">
      <c r="A167" s="77" t="s">
        <v>53</v>
      </c>
      <c r="B167" s="17" t="s">
        <v>1557</v>
      </c>
      <c r="C167" s="4" t="s">
        <v>1558</v>
      </c>
      <c r="D167" s="4" t="s">
        <v>1559</v>
      </c>
      <c r="E167" s="3" t="s">
        <v>1170</v>
      </c>
      <c r="F167" s="4" t="s">
        <v>1076</v>
      </c>
      <c r="G167" s="4" t="s">
        <v>1079</v>
      </c>
      <c r="H167" s="5">
        <v>380754</v>
      </c>
      <c r="I167" s="5">
        <v>412619</v>
      </c>
      <c r="J167" s="1">
        <v>53.609768000000003</v>
      </c>
      <c r="K167" s="1">
        <v>-2.2923613999999999</v>
      </c>
      <c r="L167" s="5" t="s">
        <v>33</v>
      </c>
      <c r="M167" s="4" t="s">
        <v>1078</v>
      </c>
      <c r="N167" s="4">
        <v>6</v>
      </c>
      <c r="O167" s="4">
        <v>0.3</v>
      </c>
      <c r="P167" s="4" t="s">
        <v>1078</v>
      </c>
      <c r="Q167" s="4">
        <v>2.6</v>
      </c>
      <c r="R167" s="19" t="s">
        <v>1079</v>
      </c>
      <c r="S167" s="19" t="s">
        <v>1079</v>
      </c>
      <c r="T167" s="19" t="s">
        <v>1079</v>
      </c>
      <c r="U167" s="19" t="s">
        <v>1079</v>
      </c>
      <c r="V167" s="19" t="s">
        <v>1079</v>
      </c>
      <c r="W167" s="19" t="s">
        <v>1079</v>
      </c>
      <c r="X167" s="21" t="s">
        <v>1079</v>
      </c>
      <c r="Y167" s="20" t="s">
        <v>1079</v>
      </c>
      <c r="Z167" s="21" t="s">
        <v>1079</v>
      </c>
      <c r="AA167" s="35" t="s">
        <v>1079</v>
      </c>
      <c r="AB167" s="2" t="s">
        <v>1079</v>
      </c>
      <c r="AC167" s="33" t="s">
        <v>1079</v>
      </c>
      <c r="AD167" s="2" t="s">
        <v>1079</v>
      </c>
      <c r="AE167" s="33" t="s">
        <v>1079</v>
      </c>
      <c r="AF167" s="2" t="s">
        <v>1079</v>
      </c>
      <c r="AG167" s="33" t="s">
        <v>1079</v>
      </c>
      <c r="AH167" s="2">
        <v>34.270500000000006</v>
      </c>
      <c r="AI167" s="34">
        <v>1</v>
      </c>
      <c r="AJ167" s="2">
        <v>23.707916666666666</v>
      </c>
      <c r="AK167" s="29">
        <v>1</v>
      </c>
      <c r="AL167" s="79">
        <v>25.6065</v>
      </c>
      <c r="AM167" s="121">
        <v>1</v>
      </c>
      <c r="AN167" s="79">
        <v>25.925999999999998</v>
      </c>
      <c r="AO167" s="119">
        <v>1</v>
      </c>
      <c r="AP167" s="128" t="s">
        <v>1084</v>
      </c>
      <c r="AQ167" s="2">
        <f>AN167-AL167</f>
        <v>0.3194999999999979</v>
      </c>
      <c r="AR167" s="1" t="str">
        <f>IF(AN167&gt;AL167,"Higher","Lower")</f>
        <v>Higher</v>
      </c>
      <c r="AS167" s="1">
        <v>23.2</v>
      </c>
      <c r="AT167" s="145">
        <v>0.57699999999999996</v>
      </c>
      <c r="AU167" s="1" t="s">
        <v>36</v>
      </c>
      <c r="AV167" s="2">
        <f>SUM(AS167-AN167)</f>
        <v>-2.7259999999999991</v>
      </c>
      <c r="AW167" s="1" t="str">
        <f>IF(AS167&gt;AN167,"Higher","Lower")</f>
        <v>Lower</v>
      </c>
    </row>
    <row r="168" spans="1:49">
      <c r="A168" s="55" t="s">
        <v>37</v>
      </c>
      <c r="B168" s="55" t="s">
        <v>1560</v>
      </c>
      <c r="C168" s="68" t="s">
        <v>1561</v>
      </c>
      <c r="D168" s="55" t="s">
        <v>1562</v>
      </c>
      <c r="E168" s="55" t="s">
        <v>1083</v>
      </c>
      <c r="F168" s="55" t="s">
        <v>1076</v>
      </c>
      <c r="G168" s="55" t="s">
        <v>1079</v>
      </c>
      <c r="H168" s="56">
        <v>394006</v>
      </c>
      <c r="I168" s="56">
        <v>399392</v>
      </c>
      <c r="J168" s="57">
        <v>53.491200999999997</v>
      </c>
      <c r="K168" s="57">
        <v>-2.0918101999999998</v>
      </c>
      <c r="L168" s="56" t="s">
        <v>33</v>
      </c>
      <c r="M168" s="4" t="s">
        <v>1078</v>
      </c>
      <c r="N168" s="7">
        <v>11</v>
      </c>
      <c r="O168" s="7">
        <v>22</v>
      </c>
      <c r="P168" s="4" t="s">
        <v>1078</v>
      </c>
      <c r="Q168" s="4">
        <v>3</v>
      </c>
      <c r="R168" s="13" t="s">
        <v>36</v>
      </c>
      <c r="S168" s="13" t="s">
        <v>1079</v>
      </c>
      <c r="T168" s="13" t="s">
        <v>36</v>
      </c>
      <c r="U168" s="13" t="s">
        <v>1079</v>
      </c>
      <c r="V168" s="13" t="s">
        <v>36</v>
      </c>
      <c r="W168" s="13" t="s">
        <v>1079</v>
      </c>
      <c r="X168" s="7" t="s">
        <v>36</v>
      </c>
      <c r="Y168" s="7" t="s">
        <v>1079</v>
      </c>
      <c r="Z168" s="27" t="s">
        <v>36</v>
      </c>
      <c r="AA168" s="36" t="s">
        <v>1084</v>
      </c>
      <c r="AB168" s="2">
        <v>31.386727272727281</v>
      </c>
      <c r="AC168" s="33">
        <v>0.91666666666666663</v>
      </c>
      <c r="AD168" s="2">
        <v>32.94133333333334</v>
      </c>
      <c r="AE168" s="33">
        <v>1</v>
      </c>
      <c r="AF168" s="62">
        <v>28.644749999999998</v>
      </c>
      <c r="AG168" s="63">
        <v>1</v>
      </c>
      <c r="AH168" s="62">
        <v>31.070454545454545</v>
      </c>
      <c r="AI168" s="63">
        <v>0.91666666666666663</v>
      </c>
      <c r="AJ168" s="62">
        <v>21.972499999999997</v>
      </c>
      <c r="AK168" s="64">
        <v>1</v>
      </c>
      <c r="AL168" s="80">
        <v>23.370499999999996</v>
      </c>
      <c r="AM168" s="122">
        <v>1</v>
      </c>
      <c r="AN168" s="80">
        <v>22.983818181818183</v>
      </c>
      <c r="AO168" s="120">
        <v>0.92307692307692302</v>
      </c>
      <c r="AP168" s="126" t="s">
        <v>1079</v>
      </c>
      <c r="AQ168" s="2">
        <f>AN168-AL168</f>
        <v>-0.38668181818181324</v>
      </c>
      <c r="AR168" s="1" t="str">
        <f>IF(AN168&gt;AL168,"Higher","Lower")</f>
        <v>Lower</v>
      </c>
      <c r="AS168" s="1">
        <v>23.3</v>
      </c>
      <c r="AT168" s="145">
        <v>1</v>
      </c>
      <c r="AU168" s="1" t="s">
        <v>36</v>
      </c>
      <c r="AV168" s="2">
        <f>SUM(AS168-AN168)</f>
        <v>0.31618181818181768</v>
      </c>
      <c r="AW168" s="1" t="str">
        <f>IF(AS168&gt;AN168,"Higher","Lower")</f>
        <v>Higher</v>
      </c>
    </row>
    <row r="169" spans="1:49">
      <c r="A169" s="40" t="s">
        <v>42</v>
      </c>
      <c r="B169" s="40" t="s">
        <v>1563</v>
      </c>
      <c r="C169" s="41" t="s">
        <v>1564</v>
      </c>
      <c r="D169" s="41" t="s">
        <v>1565</v>
      </c>
      <c r="E169" s="41" t="s">
        <v>1170</v>
      </c>
      <c r="F169" s="41" t="s">
        <v>1076</v>
      </c>
      <c r="G169" s="41" t="s">
        <v>1079</v>
      </c>
      <c r="H169" s="42">
        <v>376851</v>
      </c>
      <c r="I169" s="42">
        <v>387792</v>
      </c>
      <c r="J169" s="43">
        <v>53.386457999999998</v>
      </c>
      <c r="K169" s="43">
        <v>-2.3495097</v>
      </c>
      <c r="L169" s="42" t="s">
        <v>33</v>
      </c>
      <c r="M169" s="41" t="s">
        <v>1078</v>
      </c>
      <c r="N169" s="41">
        <v>100</v>
      </c>
      <c r="O169" s="41">
        <v>1</v>
      </c>
      <c r="P169" s="41" t="s">
        <v>1078</v>
      </c>
      <c r="Q169" s="41">
        <v>2</v>
      </c>
      <c r="R169" s="51" t="s">
        <v>36</v>
      </c>
      <c r="S169" s="51" t="s">
        <v>1079</v>
      </c>
      <c r="T169" s="51" t="s">
        <v>36</v>
      </c>
      <c r="U169" s="51" t="s">
        <v>1079</v>
      </c>
      <c r="V169" s="51" t="s">
        <v>36</v>
      </c>
      <c r="W169" s="51" t="s">
        <v>1079</v>
      </c>
      <c r="X169" s="53" t="s">
        <v>36</v>
      </c>
      <c r="Y169" s="53" t="s">
        <v>1079</v>
      </c>
      <c r="Z169" s="82" t="s">
        <v>36</v>
      </c>
      <c r="AA169" s="83" t="s">
        <v>1084</v>
      </c>
      <c r="AB169" s="44" t="s">
        <v>1084</v>
      </c>
      <c r="AC169" s="45" t="s">
        <v>1084</v>
      </c>
      <c r="AD169" s="44" t="s">
        <v>1084</v>
      </c>
      <c r="AE169" s="45" t="s">
        <v>1084</v>
      </c>
      <c r="AF169" s="44" t="s">
        <v>1084</v>
      </c>
      <c r="AG169" s="45" t="s">
        <v>1084</v>
      </c>
      <c r="AH169" s="44">
        <v>29.8</v>
      </c>
      <c r="AI169" s="45">
        <v>0</v>
      </c>
      <c r="AJ169" s="44">
        <v>24.947500000000002</v>
      </c>
      <c r="AK169" s="46">
        <v>0.83333333333333337</v>
      </c>
      <c r="AL169" s="78">
        <v>26.393399999999996</v>
      </c>
      <c r="AM169" s="123">
        <v>0.80769230769230771</v>
      </c>
      <c r="AN169" s="78">
        <v>23.458363636363636</v>
      </c>
      <c r="AO169" s="118">
        <v>0.92307692307692302</v>
      </c>
      <c r="AP169" s="133" t="s">
        <v>1079</v>
      </c>
      <c r="AQ169" s="44">
        <f>AN169-AL169</f>
        <v>-2.9350363636363603</v>
      </c>
      <c r="AR169" s="43" t="str">
        <f>IF(AN169&gt;AL169,"Higher","Lower")</f>
        <v>Lower</v>
      </c>
      <c r="AS169" s="43">
        <v>23.4</v>
      </c>
      <c r="AT169" s="151">
        <v>0.73099999999999998</v>
      </c>
      <c r="AU169" s="43" t="s">
        <v>36</v>
      </c>
      <c r="AV169" s="44">
        <f>SUM(AS169-AN169)</f>
        <v>-5.8363636363637283E-2</v>
      </c>
      <c r="AW169" s="43" t="str">
        <f>IF(AS169&gt;AN169,"Higher","Lower")</f>
        <v>Lower</v>
      </c>
    </row>
    <row r="170" spans="1:49">
      <c r="A170" s="40" t="s">
        <v>27</v>
      </c>
      <c r="B170" s="40" t="s">
        <v>1566</v>
      </c>
      <c r="C170" s="41" t="s">
        <v>1567</v>
      </c>
      <c r="D170" s="41" t="s">
        <v>1568</v>
      </c>
      <c r="E170" s="41" t="s">
        <v>31</v>
      </c>
      <c r="F170" s="41" t="s">
        <v>1076</v>
      </c>
      <c r="G170" s="41" t="s">
        <v>1079</v>
      </c>
      <c r="H170" s="42">
        <v>391083.20699999999</v>
      </c>
      <c r="I170" s="42">
        <v>387938.05800000002</v>
      </c>
      <c r="J170" s="43">
        <v>53.388204999999999</v>
      </c>
      <c r="K170" s="43">
        <v>-2.1355368000000001</v>
      </c>
      <c r="L170" s="42" t="s">
        <v>33</v>
      </c>
      <c r="M170" s="41" t="s">
        <v>34</v>
      </c>
      <c r="N170" s="41">
        <v>3</v>
      </c>
      <c r="O170" s="41">
        <v>3</v>
      </c>
      <c r="P170" s="41" t="s">
        <v>1078</v>
      </c>
      <c r="Q170" s="41">
        <v>2</v>
      </c>
      <c r="R170" s="51">
        <v>47.4</v>
      </c>
      <c r="S170" s="51" t="s">
        <v>1079</v>
      </c>
      <c r="T170" s="51">
        <v>46.5</v>
      </c>
      <c r="U170" s="51" t="s">
        <v>1079</v>
      </c>
      <c r="V170" s="51">
        <v>41.5</v>
      </c>
      <c r="W170" s="51" t="s">
        <v>1079</v>
      </c>
      <c r="X170" s="82">
        <v>44.4</v>
      </c>
      <c r="Y170" s="53" t="s">
        <v>1079</v>
      </c>
      <c r="Z170" s="82">
        <v>43.021999999999991</v>
      </c>
      <c r="AA170" s="83">
        <v>1</v>
      </c>
      <c r="AB170" s="44">
        <v>43.4161</v>
      </c>
      <c r="AC170" s="45">
        <v>0.83333333333333337</v>
      </c>
      <c r="AD170" s="44">
        <v>39.658666666666669</v>
      </c>
      <c r="AE170" s="45">
        <v>1</v>
      </c>
      <c r="AF170" s="44">
        <v>38.113250000000001</v>
      </c>
      <c r="AG170" s="45">
        <v>1</v>
      </c>
      <c r="AH170" s="44">
        <v>36.208000000000006</v>
      </c>
      <c r="AI170" s="45">
        <v>1</v>
      </c>
      <c r="AJ170" s="44">
        <v>21.944166666666664</v>
      </c>
      <c r="AK170" s="46">
        <v>1</v>
      </c>
      <c r="AL170" s="78">
        <v>24.445499999999996</v>
      </c>
      <c r="AM170" s="123">
        <v>1</v>
      </c>
      <c r="AN170" s="78">
        <v>23.903249999999996</v>
      </c>
      <c r="AO170" s="118">
        <v>1</v>
      </c>
      <c r="AP170" s="143" t="s">
        <v>1079</v>
      </c>
      <c r="AQ170" s="44">
        <f>AN170-AL170</f>
        <v>-0.54224999999999923</v>
      </c>
      <c r="AR170" s="43" t="str">
        <f>IF(AN170&gt;AL170,"Higher","Lower")</f>
        <v>Lower</v>
      </c>
      <c r="AS170" s="43">
        <v>23.4</v>
      </c>
      <c r="AT170" s="151">
        <v>1</v>
      </c>
      <c r="AU170" s="43" t="s">
        <v>36</v>
      </c>
      <c r="AV170" s="44">
        <f>SUM(AS170-AN170)</f>
        <v>-0.50324999999999775</v>
      </c>
      <c r="AW170" s="43" t="str">
        <f>IF(AS170&gt;AN170,"Higher","Lower")</f>
        <v>Lower</v>
      </c>
    </row>
    <row r="171" spans="1:49">
      <c r="A171" s="17" t="s">
        <v>67</v>
      </c>
      <c r="B171" s="17" t="s">
        <v>1569</v>
      </c>
      <c r="C171" s="55" t="s">
        <v>1570</v>
      </c>
      <c r="D171" s="55" t="s">
        <v>1571</v>
      </c>
      <c r="E171" s="55" t="s">
        <v>31</v>
      </c>
      <c r="F171" s="55" t="s">
        <v>1076</v>
      </c>
      <c r="G171" s="55" t="s">
        <v>1079</v>
      </c>
      <c r="H171" s="56">
        <v>380768</v>
      </c>
      <c r="I171" s="56">
        <v>399637</v>
      </c>
      <c r="J171" s="57">
        <v>53.493082999999999</v>
      </c>
      <c r="K171" s="57">
        <v>-2.2913465</v>
      </c>
      <c r="L171" s="56" t="s">
        <v>33</v>
      </c>
      <c r="M171" s="4" t="s">
        <v>34</v>
      </c>
      <c r="N171" s="4">
        <v>5</v>
      </c>
      <c r="O171" s="4">
        <v>4</v>
      </c>
      <c r="P171" s="4" t="s">
        <v>1078</v>
      </c>
      <c r="Q171" s="4">
        <v>3</v>
      </c>
      <c r="R171" s="19" t="s">
        <v>36</v>
      </c>
      <c r="S171" s="19" t="s">
        <v>1079</v>
      </c>
      <c r="T171" s="19" t="s">
        <v>36</v>
      </c>
      <c r="U171" s="19" t="s">
        <v>1079</v>
      </c>
      <c r="V171" s="19" t="s">
        <v>36</v>
      </c>
      <c r="W171" s="19" t="s">
        <v>1079</v>
      </c>
      <c r="X171" s="20" t="s">
        <v>36</v>
      </c>
      <c r="Y171" s="20" t="s">
        <v>1079</v>
      </c>
      <c r="Z171" s="21" t="s">
        <v>36</v>
      </c>
      <c r="AA171" s="35" t="s">
        <v>1084</v>
      </c>
      <c r="AB171" s="2" t="s">
        <v>36</v>
      </c>
      <c r="AC171" s="33" t="s">
        <v>1084</v>
      </c>
      <c r="AD171" s="2" t="s">
        <v>36</v>
      </c>
      <c r="AE171" s="33" t="s">
        <v>1084</v>
      </c>
      <c r="AF171" s="62">
        <v>31.436</v>
      </c>
      <c r="AG171" s="63">
        <v>1</v>
      </c>
      <c r="AH171" s="62">
        <v>32.162499999999994</v>
      </c>
      <c r="AI171" s="63">
        <v>1</v>
      </c>
      <c r="AJ171" s="62">
        <v>23.82833333333333</v>
      </c>
      <c r="AK171" s="64">
        <v>1</v>
      </c>
      <c r="AL171" s="79">
        <v>24.603166666666667</v>
      </c>
      <c r="AM171" s="121">
        <v>1</v>
      </c>
      <c r="AN171" s="79">
        <v>25.027000000000001</v>
      </c>
      <c r="AO171" s="119">
        <v>1</v>
      </c>
      <c r="AP171" s="127" t="s">
        <v>1079</v>
      </c>
      <c r="AQ171" s="2">
        <f>AN171-AL171</f>
        <v>0.42383333333333439</v>
      </c>
      <c r="AR171" s="1" t="str">
        <f>IF(AN171&gt;AL171,"Higher","Lower")</f>
        <v>Higher</v>
      </c>
      <c r="AS171" s="1">
        <v>23.5</v>
      </c>
      <c r="AT171" s="145">
        <v>1</v>
      </c>
      <c r="AU171" s="1" t="s">
        <v>36</v>
      </c>
      <c r="AV171" s="2">
        <f>SUM(AS171-AN171)</f>
        <v>-1.527000000000001</v>
      </c>
      <c r="AW171" s="1" t="str">
        <f>IF(AS171&gt;AN171,"Higher","Lower")</f>
        <v>Lower</v>
      </c>
    </row>
    <row r="172" spans="1:49">
      <c r="A172" s="48" t="s">
        <v>27</v>
      </c>
      <c r="B172" s="40" t="s">
        <v>1572</v>
      </c>
      <c r="C172" s="49" t="s">
        <v>1573</v>
      </c>
      <c r="D172" s="49" t="s">
        <v>1574</v>
      </c>
      <c r="E172" s="49" t="s">
        <v>31</v>
      </c>
      <c r="F172" s="41" t="s">
        <v>1076</v>
      </c>
      <c r="G172" s="41" t="s">
        <v>1079</v>
      </c>
      <c r="H172" s="52">
        <v>392442</v>
      </c>
      <c r="I172" s="52">
        <v>391752</v>
      </c>
      <c r="J172" s="43">
        <v>53.422507000000003</v>
      </c>
      <c r="K172" s="43">
        <v>-2.1151936</v>
      </c>
      <c r="L172" s="42" t="s">
        <v>33</v>
      </c>
      <c r="M172" s="41" t="s">
        <v>34</v>
      </c>
      <c r="N172" s="49">
        <v>10</v>
      </c>
      <c r="O172" s="49">
        <v>2</v>
      </c>
      <c r="P172" s="41" t="s">
        <v>1078</v>
      </c>
      <c r="Q172" s="41">
        <v>2.5</v>
      </c>
      <c r="R172" s="51" t="s">
        <v>36</v>
      </c>
      <c r="S172" s="51" t="s">
        <v>1079</v>
      </c>
      <c r="T172" s="51" t="s">
        <v>36</v>
      </c>
      <c r="U172" s="51" t="s">
        <v>1079</v>
      </c>
      <c r="V172" s="51" t="s">
        <v>36</v>
      </c>
      <c r="W172" s="51" t="s">
        <v>1079</v>
      </c>
      <c r="X172" s="53" t="s">
        <v>36</v>
      </c>
      <c r="Y172" s="53" t="s">
        <v>1079</v>
      </c>
      <c r="Z172" s="82" t="s">
        <v>36</v>
      </c>
      <c r="AA172" s="83" t="s">
        <v>1084</v>
      </c>
      <c r="AB172" s="44" t="s">
        <v>1084</v>
      </c>
      <c r="AC172" s="45" t="s">
        <v>1084</v>
      </c>
      <c r="AD172" s="44" t="s">
        <v>1084</v>
      </c>
      <c r="AE172" s="45" t="s">
        <v>1084</v>
      </c>
      <c r="AF172" s="44">
        <v>24.7776</v>
      </c>
      <c r="AG172" s="45">
        <v>0.41666666666666669</v>
      </c>
      <c r="AH172" s="44">
        <v>38.172272727272734</v>
      </c>
      <c r="AI172" s="45">
        <v>0.91666666666666663</v>
      </c>
      <c r="AJ172" s="44">
        <v>30.059090909090912</v>
      </c>
      <c r="AK172" s="46">
        <v>0.91666666666666663</v>
      </c>
      <c r="AL172" s="78">
        <v>31.03166666666667</v>
      </c>
      <c r="AM172" s="123">
        <v>1</v>
      </c>
      <c r="AN172" s="78">
        <v>30.865666666666669</v>
      </c>
      <c r="AO172" s="118">
        <v>0.76923076923076938</v>
      </c>
      <c r="AP172" s="143" t="s">
        <v>1079</v>
      </c>
      <c r="AQ172" s="44">
        <f>AN172-AL172</f>
        <v>-0.16600000000000037</v>
      </c>
      <c r="AR172" s="43" t="str">
        <f>IF(AN172&gt;AL172,"Higher","Lower")</f>
        <v>Lower</v>
      </c>
      <c r="AS172" s="43">
        <v>23.5</v>
      </c>
      <c r="AT172" s="151">
        <v>0.40400000000000003</v>
      </c>
      <c r="AU172" s="43" t="s">
        <v>36</v>
      </c>
      <c r="AV172" s="44">
        <f>SUM(AS172-AN172)</f>
        <v>-7.3656666666666695</v>
      </c>
      <c r="AW172" s="43" t="str">
        <f>IF(AS172&gt;AN172,"Higher","Lower")</f>
        <v>Lower</v>
      </c>
    </row>
    <row r="173" spans="1:49">
      <c r="A173" s="40" t="s">
        <v>70</v>
      </c>
      <c r="B173" s="40" t="s">
        <v>1575</v>
      </c>
      <c r="C173" s="41" t="s">
        <v>1576</v>
      </c>
      <c r="D173" s="41" t="s">
        <v>1577</v>
      </c>
      <c r="E173" s="41" t="s">
        <v>31</v>
      </c>
      <c r="F173" s="41" t="s">
        <v>1076</v>
      </c>
      <c r="G173" s="41" t="s">
        <v>1203</v>
      </c>
      <c r="H173" s="42">
        <v>372643</v>
      </c>
      <c r="I173" s="42">
        <v>408070</v>
      </c>
      <c r="J173" s="43">
        <v>53.568519000000002</v>
      </c>
      <c r="K173" s="43">
        <v>-2.4145490999999999</v>
      </c>
      <c r="L173" s="42" t="s">
        <v>33</v>
      </c>
      <c r="M173" s="41" t="s">
        <v>34</v>
      </c>
      <c r="N173" s="41">
        <v>3</v>
      </c>
      <c r="O173" s="41">
        <v>1</v>
      </c>
      <c r="P173" s="41" t="s">
        <v>1078</v>
      </c>
      <c r="Q173" s="41">
        <v>2.4</v>
      </c>
      <c r="R173" s="51" t="s">
        <v>36</v>
      </c>
      <c r="S173" s="51" t="s">
        <v>1079</v>
      </c>
      <c r="T173" s="51" t="s">
        <v>36</v>
      </c>
      <c r="U173" s="51" t="s">
        <v>1079</v>
      </c>
      <c r="V173" s="51" t="s">
        <v>36</v>
      </c>
      <c r="W173" s="51" t="s">
        <v>1079</v>
      </c>
      <c r="X173" s="53" t="s">
        <v>36</v>
      </c>
      <c r="Y173" s="53" t="s">
        <v>1079</v>
      </c>
      <c r="Z173" s="82" t="s">
        <v>36</v>
      </c>
      <c r="AA173" s="83" t="s">
        <v>1079</v>
      </c>
      <c r="AB173" s="44" t="s">
        <v>1084</v>
      </c>
      <c r="AC173" s="45" t="s">
        <v>1084</v>
      </c>
      <c r="AD173" s="44" t="s">
        <v>1084</v>
      </c>
      <c r="AE173" s="45" t="s">
        <v>1084</v>
      </c>
      <c r="AF173" s="44" t="s">
        <v>1084</v>
      </c>
      <c r="AG173" s="45" t="s">
        <v>1084</v>
      </c>
      <c r="AH173" s="44" t="s">
        <v>1084</v>
      </c>
      <c r="AI173" s="44" t="s">
        <v>1084</v>
      </c>
      <c r="AJ173" s="44">
        <v>19.100000000000001</v>
      </c>
      <c r="AK173" s="46">
        <v>0.5</v>
      </c>
      <c r="AL173" s="78">
        <v>24.140916666666662</v>
      </c>
      <c r="AM173" s="123">
        <v>1</v>
      </c>
      <c r="AN173" s="78">
        <v>23.765499999999996</v>
      </c>
      <c r="AO173" s="118">
        <v>1</v>
      </c>
      <c r="AP173" s="125" t="s">
        <v>1084</v>
      </c>
      <c r="AQ173" s="44" t="s">
        <v>1079</v>
      </c>
      <c r="AR173" s="43" t="s">
        <v>1079</v>
      </c>
      <c r="AS173" s="43">
        <v>23.7</v>
      </c>
      <c r="AT173" s="151">
        <v>1</v>
      </c>
      <c r="AU173" s="43" t="s">
        <v>36</v>
      </c>
      <c r="AV173" s="44">
        <f>SUM(AS173-AN173)</f>
        <v>-6.5499999999996561E-2</v>
      </c>
      <c r="AW173" s="43" t="str">
        <f>IF(AS173&gt;AN173,"Higher","Lower")</f>
        <v>Lower</v>
      </c>
    </row>
    <row r="174" spans="1:49">
      <c r="A174" s="40" t="s">
        <v>70</v>
      </c>
      <c r="B174" s="40" t="s">
        <v>1578</v>
      </c>
      <c r="C174" s="41" t="s">
        <v>1579</v>
      </c>
      <c r="D174" s="41" t="s">
        <v>1580</v>
      </c>
      <c r="E174" s="41" t="s">
        <v>31</v>
      </c>
      <c r="F174" s="41" t="s">
        <v>1076</v>
      </c>
      <c r="G174" s="41" t="s">
        <v>1203</v>
      </c>
      <c r="H174" s="42">
        <v>372643</v>
      </c>
      <c r="I174" s="42">
        <v>408070</v>
      </c>
      <c r="J174" s="43">
        <v>53.568519000000002</v>
      </c>
      <c r="K174" s="43">
        <v>-2.4145490999999999</v>
      </c>
      <c r="L174" s="42" t="s">
        <v>33</v>
      </c>
      <c r="M174" s="41" t="s">
        <v>1078</v>
      </c>
      <c r="N174" s="41">
        <v>7</v>
      </c>
      <c r="O174" s="41">
        <v>1</v>
      </c>
      <c r="P174" s="41" t="s">
        <v>1078</v>
      </c>
      <c r="Q174" s="41">
        <v>2.4</v>
      </c>
      <c r="R174" s="51" t="s">
        <v>36</v>
      </c>
      <c r="S174" s="51" t="s">
        <v>1079</v>
      </c>
      <c r="T174" s="51" t="s">
        <v>36</v>
      </c>
      <c r="U174" s="51" t="s">
        <v>1079</v>
      </c>
      <c r="V174" s="51" t="s">
        <v>36</v>
      </c>
      <c r="W174" s="51" t="s">
        <v>1079</v>
      </c>
      <c r="X174" s="53" t="s">
        <v>36</v>
      </c>
      <c r="Y174" s="53" t="s">
        <v>1079</v>
      </c>
      <c r="Z174" s="82" t="s">
        <v>36</v>
      </c>
      <c r="AA174" s="83" t="s">
        <v>1079</v>
      </c>
      <c r="AB174" s="44" t="s">
        <v>1084</v>
      </c>
      <c r="AC174" s="45" t="s">
        <v>1084</v>
      </c>
      <c r="AD174" s="44" t="s">
        <v>1084</v>
      </c>
      <c r="AE174" s="45" t="s">
        <v>1084</v>
      </c>
      <c r="AF174" s="44" t="s">
        <v>1084</v>
      </c>
      <c r="AG174" s="45" t="s">
        <v>1084</v>
      </c>
      <c r="AH174" s="44" t="s">
        <v>1084</v>
      </c>
      <c r="AI174" s="44" t="s">
        <v>1084</v>
      </c>
      <c r="AJ174" s="44">
        <v>22.822500000000002</v>
      </c>
      <c r="AK174" s="46">
        <v>0.16666666666666666</v>
      </c>
      <c r="AL174" s="78">
        <v>24.140916666666662</v>
      </c>
      <c r="AM174" s="123">
        <v>1</v>
      </c>
      <c r="AN174" s="78">
        <v>23.765499999999996</v>
      </c>
      <c r="AO174" s="118">
        <v>1</v>
      </c>
      <c r="AP174" s="125" t="s">
        <v>1084</v>
      </c>
      <c r="AQ174" s="44">
        <f>AN174-AL174</f>
        <v>-0.37541666666666629</v>
      </c>
      <c r="AR174" s="43" t="str">
        <f>IF(AN174&gt;AL174,"Higher","Lower")</f>
        <v>Lower</v>
      </c>
      <c r="AS174" s="43">
        <v>23.7</v>
      </c>
      <c r="AT174" s="151">
        <v>1</v>
      </c>
      <c r="AU174" s="43" t="s">
        <v>36</v>
      </c>
      <c r="AV174" s="44">
        <f>SUM(AS174-AN174)</f>
        <v>-6.5499999999996561E-2</v>
      </c>
      <c r="AW174" s="43" t="str">
        <f>IF(AS174&gt;AN174,"Higher","Lower")</f>
        <v>Lower</v>
      </c>
    </row>
    <row r="175" spans="1:49">
      <c r="A175" s="40" t="s">
        <v>70</v>
      </c>
      <c r="B175" s="40" t="s">
        <v>1581</v>
      </c>
      <c r="C175" s="41" t="s">
        <v>1582</v>
      </c>
      <c r="D175" s="41" t="s">
        <v>1583</v>
      </c>
      <c r="E175" s="41" t="s">
        <v>31</v>
      </c>
      <c r="F175" s="41" t="s">
        <v>1076</v>
      </c>
      <c r="G175" s="41" t="s">
        <v>1079</v>
      </c>
      <c r="H175" s="42">
        <v>371832</v>
      </c>
      <c r="I175" s="42">
        <v>409625</v>
      </c>
      <c r="J175" s="43">
        <v>53.582452000000004</v>
      </c>
      <c r="K175" s="43">
        <v>-2.4269352999999998</v>
      </c>
      <c r="L175" s="42" t="s">
        <v>33</v>
      </c>
      <c r="M175" s="41" t="s">
        <v>34</v>
      </c>
      <c r="N175" s="41">
        <v>0.5</v>
      </c>
      <c r="O175" s="41">
        <v>1</v>
      </c>
      <c r="P175" s="41" t="s">
        <v>1078</v>
      </c>
      <c r="Q175" s="41">
        <v>2.4</v>
      </c>
      <c r="R175" s="51" t="s">
        <v>36</v>
      </c>
      <c r="S175" s="51" t="s">
        <v>1079</v>
      </c>
      <c r="T175" s="51" t="s">
        <v>36</v>
      </c>
      <c r="U175" s="51" t="s">
        <v>1079</v>
      </c>
      <c r="V175" s="51" t="s">
        <v>36</v>
      </c>
      <c r="W175" s="51" t="s">
        <v>1079</v>
      </c>
      <c r="X175" s="53" t="s">
        <v>36</v>
      </c>
      <c r="Y175" s="53" t="s">
        <v>1079</v>
      </c>
      <c r="Z175" s="82" t="s">
        <v>36</v>
      </c>
      <c r="AA175" s="83" t="s">
        <v>1079</v>
      </c>
      <c r="AB175" s="44" t="s">
        <v>1084</v>
      </c>
      <c r="AC175" s="45" t="s">
        <v>1084</v>
      </c>
      <c r="AD175" s="44" t="s">
        <v>1084</v>
      </c>
      <c r="AE175" s="45" t="s">
        <v>1084</v>
      </c>
      <c r="AF175" s="44" t="s">
        <v>1084</v>
      </c>
      <c r="AG175" s="45" t="s">
        <v>1084</v>
      </c>
      <c r="AH175" s="44" t="s">
        <v>1084</v>
      </c>
      <c r="AI175" s="44" t="s">
        <v>1084</v>
      </c>
      <c r="AJ175" s="44">
        <v>23.035</v>
      </c>
      <c r="AK175" s="46">
        <v>0.91666666666666663</v>
      </c>
      <c r="AL175" s="78">
        <v>24.474166666666665</v>
      </c>
      <c r="AM175" s="123">
        <v>1</v>
      </c>
      <c r="AN175" s="78">
        <v>24.823999999999998</v>
      </c>
      <c r="AO175" s="118">
        <v>1</v>
      </c>
      <c r="AP175" s="125" t="s">
        <v>1084</v>
      </c>
      <c r="AQ175" s="44">
        <f>AN175-AL175</f>
        <v>0.34983333333333277</v>
      </c>
      <c r="AR175" s="43" t="str">
        <f>IF(AN175&gt;AL175,"Higher","Lower")</f>
        <v>Higher</v>
      </c>
      <c r="AS175" s="43">
        <v>23.7</v>
      </c>
      <c r="AT175" s="151">
        <v>1</v>
      </c>
      <c r="AU175" s="43" t="s">
        <v>36</v>
      </c>
      <c r="AV175" s="44">
        <f>SUM(AS175-AN175)</f>
        <v>-1.1239999999999988</v>
      </c>
      <c r="AW175" s="43" t="str">
        <f>IF(AS175&gt;AN175,"Higher","Lower")</f>
        <v>Lower</v>
      </c>
    </row>
    <row r="176" spans="1:49">
      <c r="A176" s="17" t="s">
        <v>67</v>
      </c>
      <c r="B176" s="17" t="s">
        <v>1584</v>
      </c>
      <c r="C176" s="55" t="s">
        <v>1585</v>
      </c>
      <c r="D176" s="55" t="s">
        <v>1586</v>
      </c>
      <c r="E176" s="55" t="s">
        <v>31</v>
      </c>
      <c r="F176" s="55" t="s">
        <v>1076</v>
      </c>
      <c r="G176" s="55" t="s">
        <v>1079</v>
      </c>
      <c r="H176" s="56">
        <v>375428</v>
      </c>
      <c r="I176" s="56">
        <v>401417</v>
      </c>
      <c r="J176" s="57">
        <v>53.508859000000001</v>
      </c>
      <c r="K176" s="57">
        <v>-2.3719730999999999</v>
      </c>
      <c r="L176" s="56" t="s">
        <v>33</v>
      </c>
      <c r="M176" s="4" t="s">
        <v>34</v>
      </c>
      <c r="N176" s="4">
        <v>-9</v>
      </c>
      <c r="O176" s="4">
        <v>30.5</v>
      </c>
      <c r="P176" s="4" t="s">
        <v>1078</v>
      </c>
      <c r="Q176" s="4">
        <v>3</v>
      </c>
      <c r="R176" s="19" t="s">
        <v>36</v>
      </c>
      <c r="S176" s="19" t="s">
        <v>1079</v>
      </c>
      <c r="T176" s="19" t="s">
        <v>36</v>
      </c>
      <c r="U176" s="19" t="s">
        <v>1079</v>
      </c>
      <c r="V176" s="19" t="s">
        <v>36</v>
      </c>
      <c r="W176" s="19" t="s">
        <v>1079</v>
      </c>
      <c r="X176" s="20" t="s">
        <v>36</v>
      </c>
      <c r="Y176" s="20" t="s">
        <v>1079</v>
      </c>
      <c r="Z176" s="21" t="s">
        <v>36</v>
      </c>
      <c r="AA176" s="35" t="s">
        <v>1084</v>
      </c>
      <c r="AB176" s="2" t="s">
        <v>36</v>
      </c>
      <c r="AC176" s="33" t="s">
        <v>1084</v>
      </c>
      <c r="AD176" s="2" t="s">
        <v>36</v>
      </c>
      <c r="AE176" s="33" t="s">
        <v>1084</v>
      </c>
      <c r="AF176" s="62" t="s">
        <v>36</v>
      </c>
      <c r="AG176" s="63">
        <v>0</v>
      </c>
      <c r="AH176" s="62">
        <v>30.080333333333332</v>
      </c>
      <c r="AI176" s="63">
        <v>0.75</v>
      </c>
      <c r="AJ176" s="62">
        <v>23.559166666666666</v>
      </c>
      <c r="AK176" s="64">
        <v>1</v>
      </c>
      <c r="AL176" s="79">
        <v>25.499000000000002</v>
      </c>
      <c r="AM176" s="121">
        <v>1</v>
      </c>
      <c r="AN176" s="79">
        <v>25.649181818181813</v>
      </c>
      <c r="AO176" s="119">
        <v>0.92307692307692302</v>
      </c>
      <c r="AP176" s="127" t="s">
        <v>1079</v>
      </c>
      <c r="AQ176" s="2">
        <f>AN176-AL176</f>
        <v>0.1501818181818102</v>
      </c>
      <c r="AR176" s="1" t="str">
        <f>IF(AN176&gt;AL176,"Higher","Lower")</f>
        <v>Higher</v>
      </c>
      <c r="AS176" s="1">
        <v>23.8</v>
      </c>
      <c r="AT176" s="145">
        <v>1</v>
      </c>
      <c r="AU176" s="1">
        <v>24.5</v>
      </c>
      <c r="AV176" s="2">
        <f>SUM(AS176-AN176)</f>
        <v>-1.8491818181818118</v>
      </c>
      <c r="AW176" s="1" t="str">
        <f>IF(AS176&gt;AN176,"Higher","Lower")</f>
        <v>Lower</v>
      </c>
    </row>
    <row r="177" spans="1:49">
      <c r="A177" s="69" t="s">
        <v>67</v>
      </c>
      <c r="B177" s="55" t="s">
        <v>1587</v>
      </c>
      <c r="C177" s="69" t="s">
        <v>1588</v>
      </c>
      <c r="D177" s="69" t="s">
        <v>1589</v>
      </c>
      <c r="E177" s="95" t="s">
        <v>31</v>
      </c>
      <c r="F177" s="4" t="s">
        <v>1076</v>
      </c>
      <c r="G177" s="4" t="s">
        <v>1079</v>
      </c>
      <c r="H177" s="95">
        <v>380776</v>
      </c>
      <c r="I177" s="95">
        <v>400834</v>
      </c>
      <c r="J177" s="95">
        <v>53.503843000000003</v>
      </c>
      <c r="K177" s="95">
        <v>-2.2912998</v>
      </c>
      <c r="L177" s="5" t="s">
        <v>33</v>
      </c>
      <c r="M177" s="95" t="s">
        <v>1078</v>
      </c>
      <c r="N177" s="95">
        <v>2</v>
      </c>
      <c r="O177" s="95">
        <v>2</v>
      </c>
      <c r="P177" s="95" t="s">
        <v>1078</v>
      </c>
      <c r="Q177" s="95">
        <v>2.5</v>
      </c>
      <c r="R177" s="1" t="s">
        <v>1084</v>
      </c>
      <c r="S177" s="1" t="s">
        <v>1084</v>
      </c>
      <c r="T177" s="1" t="s">
        <v>1084</v>
      </c>
      <c r="U177" s="1" t="s">
        <v>1084</v>
      </c>
      <c r="V177" s="1" t="s">
        <v>1084</v>
      </c>
      <c r="W177" s="1" t="s">
        <v>1084</v>
      </c>
      <c r="X177" s="1" t="s">
        <v>1084</v>
      </c>
      <c r="Y177" s="1" t="s">
        <v>1084</v>
      </c>
      <c r="Z177" s="1" t="s">
        <v>1084</v>
      </c>
      <c r="AA177" s="1" t="s">
        <v>1084</v>
      </c>
      <c r="AB177" s="1" t="s">
        <v>1084</v>
      </c>
      <c r="AC177" s="1" t="s">
        <v>1084</v>
      </c>
      <c r="AD177" s="1" t="s">
        <v>1084</v>
      </c>
      <c r="AE177" s="1" t="s">
        <v>1084</v>
      </c>
      <c r="AF177" s="1" t="s">
        <v>1084</v>
      </c>
      <c r="AG177" s="1" t="s">
        <v>1084</v>
      </c>
      <c r="AH177" s="1" t="s">
        <v>1084</v>
      </c>
      <c r="AI177" s="1" t="s">
        <v>1084</v>
      </c>
      <c r="AJ177" s="1" t="s">
        <v>1084</v>
      </c>
      <c r="AK177" s="1" t="s">
        <v>1084</v>
      </c>
      <c r="AL177" s="79">
        <v>25.076166666666666</v>
      </c>
      <c r="AM177" s="121">
        <v>1</v>
      </c>
      <c r="AN177" s="79">
        <v>24.592000000000002</v>
      </c>
      <c r="AO177" s="119">
        <v>1</v>
      </c>
      <c r="AP177" s="127" t="s">
        <v>1079</v>
      </c>
      <c r="AQ177" s="2">
        <f>AN177-AL177</f>
        <v>-0.4841666666666633</v>
      </c>
      <c r="AR177" s="1" t="str">
        <f>IF(AN177&gt;AL177,"Higher","Lower")</f>
        <v>Lower</v>
      </c>
      <c r="AS177" s="1">
        <v>23.9</v>
      </c>
      <c r="AT177" s="145">
        <v>1</v>
      </c>
      <c r="AU177" s="1" t="s">
        <v>36</v>
      </c>
      <c r="AV177" s="2">
        <f>SUM(AS177-AN177)</f>
        <v>-0.69200000000000372</v>
      </c>
      <c r="AW177" s="1" t="str">
        <f>IF(AS177&gt;AN177,"Higher","Lower")</f>
        <v>Lower</v>
      </c>
    </row>
    <row r="178" spans="1:49">
      <c r="A178" s="40" t="s">
        <v>46</v>
      </c>
      <c r="B178" s="40" t="s">
        <v>1590</v>
      </c>
      <c r="C178" s="41" t="s">
        <v>1591</v>
      </c>
      <c r="D178" s="49" t="s">
        <v>1592</v>
      </c>
      <c r="E178" s="41" t="s">
        <v>1083</v>
      </c>
      <c r="F178" s="41" t="s">
        <v>1076</v>
      </c>
      <c r="G178" s="41" t="s">
        <v>1079</v>
      </c>
      <c r="H178" s="42">
        <v>386875</v>
      </c>
      <c r="I178" s="42">
        <v>395861</v>
      </c>
      <c r="J178" s="43">
        <v>53.459332000000003</v>
      </c>
      <c r="K178" s="43">
        <v>-2.1991391999999998</v>
      </c>
      <c r="L178" s="42" t="s">
        <v>33</v>
      </c>
      <c r="M178" s="41" t="s">
        <v>1078</v>
      </c>
      <c r="N178" s="41">
        <v>3</v>
      </c>
      <c r="O178" s="41">
        <v>5</v>
      </c>
      <c r="P178" s="41" t="s">
        <v>1078</v>
      </c>
      <c r="Q178" s="41">
        <v>3</v>
      </c>
      <c r="R178" s="51">
        <v>34</v>
      </c>
      <c r="S178" s="51" t="s">
        <v>1079</v>
      </c>
      <c r="T178" s="51">
        <v>33.799999999999997</v>
      </c>
      <c r="U178" s="51" t="s">
        <v>1079</v>
      </c>
      <c r="V178" s="51">
        <v>29.5</v>
      </c>
      <c r="W178" s="51" t="s">
        <v>1079</v>
      </c>
      <c r="X178" s="82">
        <v>29.7</v>
      </c>
      <c r="Y178" s="53" t="s">
        <v>1079</v>
      </c>
      <c r="Z178" s="82">
        <v>30.534000000000006</v>
      </c>
      <c r="AA178" s="83">
        <v>1</v>
      </c>
      <c r="AB178" s="44">
        <v>32.684166666666663</v>
      </c>
      <c r="AC178" s="45">
        <v>1</v>
      </c>
      <c r="AD178" s="44">
        <v>31.84866666666667</v>
      </c>
      <c r="AE178" s="45">
        <v>1</v>
      </c>
      <c r="AF178" s="44">
        <v>29.927999999999997</v>
      </c>
      <c r="AG178" s="45">
        <v>0.91666666666666663</v>
      </c>
      <c r="AH178" s="44">
        <v>29.326000000000001</v>
      </c>
      <c r="AI178" s="47">
        <v>1</v>
      </c>
      <c r="AJ178" s="44">
        <v>22.319583333333334</v>
      </c>
      <c r="AK178" s="46">
        <v>1</v>
      </c>
      <c r="AL178" s="78">
        <v>25.612363636363632</v>
      </c>
      <c r="AM178" s="123">
        <v>0.90384615384615385</v>
      </c>
      <c r="AN178" s="78">
        <v>25.360500000000002</v>
      </c>
      <c r="AO178" s="118">
        <v>1</v>
      </c>
      <c r="AP178" s="125" t="s">
        <v>1079</v>
      </c>
      <c r="AQ178" s="44">
        <f>AN178-AL178</f>
        <v>-0.25186363636363041</v>
      </c>
      <c r="AR178" s="43" t="str">
        <f>IF(AN178&gt;AL178,"Higher","Lower")</f>
        <v>Lower</v>
      </c>
      <c r="AS178" s="43">
        <v>23.9</v>
      </c>
      <c r="AT178" s="151">
        <v>1</v>
      </c>
      <c r="AU178" s="43" t="s">
        <v>36</v>
      </c>
      <c r="AV178" s="44">
        <f>SUM(AS178-AN178)</f>
        <v>-1.4605000000000032</v>
      </c>
      <c r="AW178" s="43" t="str">
        <f>IF(AS178&gt;AN178,"Higher","Lower")</f>
        <v>Lower</v>
      </c>
    </row>
    <row r="179" spans="1:49">
      <c r="A179" s="69" t="s">
        <v>173</v>
      </c>
      <c r="B179" s="69" t="s">
        <v>1593</v>
      </c>
      <c r="C179" s="69" t="s">
        <v>1594</v>
      </c>
      <c r="D179" s="69" t="s">
        <v>1595</v>
      </c>
      <c r="E179" s="69" t="s">
        <v>31</v>
      </c>
      <c r="F179" s="55" t="s">
        <v>1076</v>
      </c>
      <c r="G179" s="55" t="s">
        <v>1079</v>
      </c>
      <c r="H179" s="69">
        <v>388698</v>
      </c>
      <c r="I179" s="69">
        <v>404903</v>
      </c>
      <c r="J179" s="69">
        <v>53.540647999999997</v>
      </c>
      <c r="K179" s="69">
        <v>-2.1720128000000001</v>
      </c>
      <c r="L179" s="56" t="s">
        <v>33</v>
      </c>
      <c r="M179" s="95" t="s">
        <v>1266</v>
      </c>
      <c r="N179" s="95">
        <v>5</v>
      </c>
      <c r="O179" s="95">
        <v>2</v>
      </c>
      <c r="P179" s="95" t="s">
        <v>1266</v>
      </c>
      <c r="Q179" s="95">
        <v>2</v>
      </c>
      <c r="R179" s="1" t="s">
        <v>1084</v>
      </c>
      <c r="S179" s="1" t="s">
        <v>1084</v>
      </c>
      <c r="T179" s="1" t="s">
        <v>1084</v>
      </c>
      <c r="U179" s="1" t="s">
        <v>1084</v>
      </c>
      <c r="V179" s="1" t="s">
        <v>1084</v>
      </c>
      <c r="W179" s="1" t="s">
        <v>1084</v>
      </c>
      <c r="X179" s="1" t="s">
        <v>1084</v>
      </c>
      <c r="Y179" s="1" t="s">
        <v>1084</v>
      </c>
      <c r="Z179" s="1" t="s">
        <v>1084</v>
      </c>
      <c r="AA179" s="1" t="s">
        <v>1084</v>
      </c>
      <c r="AB179" s="1" t="s">
        <v>1084</v>
      </c>
      <c r="AC179" s="1" t="s">
        <v>1084</v>
      </c>
      <c r="AD179" s="1" t="s">
        <v>1084</v>
      </c>
      <c r="AE179" s="1" t="s">
        <v>1084</v>
      </c>
      <c r="AF179" s="57" t="s">
        <v>1084</v>
      </c>
      <c r="AG179" s="57" t="s">
        <v>1084</v>
      </c>
      <c r="AH179" s="57" t="s">
        <v>1084</v>
      </c>
      <c r="AI179" s="57" t="s">
        <v>1084</v>
      </c>
      <c r="AJ179" s="57" t="s">
        <v>1084</v>
      </c>
      <c r="AK179" s="57" t="s">
        <v>1084</v>
      </c>
      <c r="AL179" s="79">
        <v>24.137333333333331</v>
      </c>
      <c r="AM179" s="121">
        <v>1</v>
      </c>
      <c r="AN179" s="79">
        <v>26.034749999999999</v>
      </c>
      <c r="AO179" s="119">
        <v>1</v>
      </c>
      <c r="AP179" s="127" t="s">
        <v>1084</v>
      </c>
      <c r="AQ179" s="2">
        <f>AN179-AL179</f>
        <v>1.8974166666666683</v>
      </c>
      <c r="AR179" s="1" t="str">
        <f>IF(AN179&gt;AL179,"Higher","Lower")</f>
        <v>Higher</v>
      </c>
      <c r="AS179" s="1">
        <v>24</v>
      </c>
      <c r="AT179" s="145">
        <v>1</v>
      </c>
      <c r="AU179" s="1" t="s">
        <v>36</v>
      </c>
      <c r="AV179" s="2">
        <f>SUM(AS179-AN179)</f>
        <v>-2.0347499999999989</v>
      </c>
      <c r="AW179" s="1" t="str">
        <f>IF(AS179&gt;AN179,"Higher","Lower")</f>
        <v>Lower</v>
      </c>
    </row>
    <row r="180" spans="1:49">
      <c r="A180" s="69" t="s">
        <v>148</v>
      </c>
      <c r="B180" s="55" t="s">
        <v>1596</v>
      </c>
      <c r="C180" s="69" t="s">
        <v>1597</v>
      </c>
      <c r="D180" s="69" t="s">
        <v>1598</v>
      </c>
      <c r="E180" s="69" t="s">
        <v>31</v>
      </c>
      <c r="F180" s="55" t="s">
        <v>1076</v>
      </c>
      <c r="G180" s="55" t="s">
        <v>1079</v>
      </c>
      <c r="H180" s="69">
        <v>363136</v>
      </c>
      <c r="I180" s="69">
        <v>403467</v>
      </c>
      <c r="J180" s="69">
        <v>53.526563000000003</v>
      </c>
      <c r="K180" s="69">
        <v>-2.5575494000000001</v>
      </c>
      <c r="L180" s="70" t="s">
        <v>33</v>
      </c>
      <c r="M180" s="95" t="s">
        <v>41</v>
      </c>
      <c r="N180" s="95">
        <v>10</v>
      </c>
      <c r="O180" s="95">
        <v>3</v>
      </c>
      <c r="P180" s="95" t="s">
        <v>41</v>
      </c>
      <c r="Q180" s="95">
        <v>2</v>
      </c>
      <c r="R180" s="1" t="s">
        <v>1084</v>
      </c>
      <c r="S180" s="1" t="s">
        <v>1084</v>
      </c>
      <c r="T180" s="1" t="s">
        <v>1084</v>
      </c>
      <c r="U180" s="1" t="s">
        <v>1084</v>
      </c>
      <c r="V180" s="1" t="s">
        <v>1084</v>
      </c>
      <c r="W180" s="1" t="s">
        <v>1084</v>
      </c>
      <c r="X180" s="1" t="s">
        <v>1084</v>
      </c>
      <c r="Y180" s="1" t="s">
        <v>1084</v>
      </c>
      <c r="Z180" s="1" t="s">
        <v>1084</v>
      </c>
      <c r="AA180" s="1" t="s">
        <v>1084</v>
      </c>
      <c r="AB180" s="1" t="s">
        <v>1084</v>
      </c>
      <c r="AC180" s="1" t="s">
        <v>1084</v>
      </c>
      <c r="AD180" s="1" t="s">
        <v>1084</v>
      </c>
      <c r="AE180" s="1" t="s">
        <v>1084</v>
      </c>
      <c r="AF180" s="57" t="s">
        <v>1084</v>
      </c>
      <c r="AG180" s="57" t="s">
        <v>1084</v>
      </c>
      <c r="AH180" s="57" t="s">
        <v>1084</v>
      </c>
      <c r="AI180" s="57" t="s">
        <v>1084</v>
      </c>
      <c r="AJ180" s="57" t="s">
        <v>1084</v>
      </c>
      <c r="AK180" s="57" t="s">
        <v>1084</v>
      </c>
      <c r="AL180" s="80">
        <v>26.813463810618686</v>
      </c>
      <c r="AM180" s="122">
        <v>0.59615384615384615</v>
      </c>
      <c r="AN180" s="80">
        <v>26.645727272727274</v>
      </c>
      <c r="AO180" s="120">
        <v>0.92307692307692302</v>
      </c>
      <c r="AP180" s="131" t="s">
        <v>1084</v>
      </c>
      <c r="AQ180" s="2">
        <f>AN180-AL180</f>
        <v>-0.16773653789141107</v>
      </c>
      <c r="AR180" s="1" t="str">
        <f>IF(AN180&gt;AL180,"Higher","Lower")</f>
        <v>Lower</v>
      </c>
      <c r="AS180" s="1">
        <v>24</v>
      </c>
      <c r="AT180" s="145">
        <v>0.92300000000000004</v>
      </c>
      <c r="AU180" s="1" t="s">
        <v>36</v>
      </c>
      <c r="AV180" s="2">
        <f>SUM(AS180-AN180)</f>
        <v>-2.6457272727272745</v>
      </c>
      <c r="AW180" s="1" t="str">
        <f>IF(AS180&gt;AN180,"Higher","Lower")</f>
        <v>Lower</v>
      </c>
    </row>
    <row r="181" spans="1:49">
      <c r="A181" s="69" t="s">
        <v>37</v>
      </c>
      <c r="B181" s="55" t="s">
        <v>1599</v>
      </c>
      <c r="C181" s="69" t="s">
        <v>1600</v>
      </c>
      <c r="D181" s="20" t="s">
        <v>1601</v>
      </c>
      <c r="E181" s="20" t="s">
        <v>1170</v>
      </c>
      <c r="F181" s="55" t="s">
        <v>1076</v>
      </c>
      <c r="G181" s="55" t="s">
        <v>1079</v>
      </c>
      <c r="H181" s="20">
        <v>394917</v>
      </c>
      <c r="I181" s="20">
        <v>400922</v>
      </c>
      <c r="J181" s="20">
        <v>53.504962999999996</v>
      </c>
      <c r="K181" s="20">
        <v>-2.0781049</v>
      </c>
      <c r="L181" s="73" t="s">
        <v>33</v>
      </c>
      <c r="M181" s="7" t="s">
        <v>1078</v>
      </c>
      <c r="N181" s="7">
        <v>13</v>
      </c>
      <c r="O181" s="7">
        <v>0</v>
      </c>
      <c r="P181" s="7" t="s">
        <v>1078</v>
      </c>
      <c r="Q181" s="7">
        <v>3</v>
      </c>
      <c r="R181" s="1" t="s">
        <v>1084</v>
      </c>
      <c r="S181" s="1" t="s">
        <v>1084</v>
      </c>
      <c r="T181" s="1" t="s">
        <v>1084</v>
      </c>
      <c r="U181" s="1" t="s">
        <v>1084</v>
      </c>
      <c r="V181" s="1" t="s">
        <v>1084</v>
      </c>
      <c r="W181" s="1" t="s">
        <v>1084</v>
      </c>
      <c r="X181" s="1" t="s">
        <v>1084</v>
      </c>
      <c r="Y181" s="1" t="s">
        <v>1084</v>
      </c>
      <c r="Z181" s="1" t="s">
        <v>1084</v>
      </c>
      <c r="AA181" s="1" t="s">
        <v>1084</v>
      </c>
      <c r="AB181" s="1" t="s">
        <v>1084</v>
      </c>
      <c r="AC181" s="1" t="s">
        <v>1084</v>
      </c>
      <c r="AD181" s="1" t="s">
        <v>1084</v>
      </c>
      <c r="AE181" s="1" t="s">
        <v>1084</v>
      </c>
      <c r="AF181" s="57" t="s">
        <v>1084</v>
      </c>
      <c r="AG181" s="57" t="s">
        <v>1084</v>
      </c>
      <c r="AH181" s="57" t="s">
        <v>1084</v>
      </c>
      <c r="AI181" s="57" t="s">
        <v>1084</v>
      </c>
      <c r="AJ181" s="57" t="s">
        <v>1084</v>
      </c>
      <c r="AK181" s="57" t="s">
        <v>1084</v>
      </c>
      <c r="AL181" s="80">
        <v>23.80766666666667</v>
      </c>
      <c r="AM181" s="122">
        <v>1</v>
      </c>
      <c r="AN181" s="80">
        <v>24.425249999999998</v>
      </c>
      <c r="AO181" s="120">
        <v>1</v>
      </c>
      <c r="AP181" s="126" t="s">
        <v>1079</v>
      </c>
      <c r="AQ181" s="2">
        <f>AN181-AL181</f>
        <v>0.61758333333332871</v>
      </c>
      <c r="AR181" s="1" t="str">
        <f>IF(AN181&gt;AL181,"Higher","Lower")</f>
        <v>Higher</v>
      </c>
      <c r="AS181" s="1">
        <v>24.1</v>
      </c>
      <c r="AT181" s="145">
        <v>1</v>
      </c>
      <c r="AU181" s="1" t="s">
        <v>36</v>
      </c>
      <c r="AV181" s="2">
        <f>SUM(AS181-AN181)</f>
        <v>-0.32524999999999693</v>
      </c>
      <c r="AW181" s="1" t="str">
        <f>IF(AS181&gt;AN181,"Higher","Lower")</f>
        <v>Lower</v>
      </c>
    </row>
    <row r="182" spans="1:49">
      <c r="A182" s="77" t="s">
        <v>53</v>
      </c>
      <c r="B182" s="17" t="s">
        <v>1602</v>
      </c>
      <c r="C182" s="4" t="s">
        <v>1603</v>
      </c>
      <c r="D182" s="4" t="s">
        <v>1604</v>
      </c>
      <c r="E182" s="3" t="s">
        <v>31</v>
      </c>
      <c r="F182" s="4" t="s">
        <v>1076</v>
      </c>
      <c r="G182" s="4" t="s">
        <v>1079</v>
      </c>
      <c r="H182" s="5">
        <v>381984</v>
      </c>
      <c r="I182" s="5">
        <v>411866</v>
      </c>
      <c r="J182" s="1">
        <v>53.603043999999997</v>
      </c>
      <c r="K182" s="1">
        <v>-2.2737273999999998</v>
      </c>
      <c r="L182" s="5" t="s">
        <v>33</v>
      </c>
      <c r="M182" s="4" t="s">
        <v>34</v>
      </c>
      <c r="N182" s="4">
        <v>8.6</v>
      </c>
      <c r="O182" s="4">
        <v>9.5</v>
      </c>
      <c r="P182" s="4" t="s">
        <v>1078</v>
      </c>
      <c r="Q182" s="4">
        <v>2.7</v>
      </c>
      <c r="R182" s="19" t="s">
        <v>1079</v>
      </c>
      <c r="S182" s="19" t="s">
        <v>1079</v>
      </c>
      <c r="T182" s="19" t="s">
        <v>1079</v>
      </c>
      <c r="U182" s="19" t="s">
        <v>1079</v>
      </c>
      <c r="V182" s="19" t="s">
        <v>1079</v>
      </c>
      <c r="W182" s="19" t="s">
        <v>1079</v>
      </c>
      <c r="X182" s="21" t="s">
        <v>1079</v>
      </c>
      <c r="Y182" s="20" t="s">
        <v>1079</v>
      </c>
      <c r="Z182" s="21" t="s">
        <v>1079</v>
      </c>
      <c r="AA182" s="35" t="s">
        <v>1079</v>
      </c>
      <c r="AB182" s="2" t="s">
        <v>1079</v>
      </c>
      <c r="AC182" s="33" t="s">
        <v>1079</v>
      </c>
      <c r="AD182" s="2" t="s">
        <v>1079</v>
      </c>
      <c r="AE182" s="33" t="s">
        <v>1079</v>
      </c>
      <c r="AF182" s="2" t="s">
        <v>1079</v>
      </c>
      <c r="AG182" s="33" t="s">
        <v>1079</v>
      </c>
      <c r="AH182" s="2">
        <v>30.550500000000003</v>
      </c>
      <c r="AI182" s="34">
        <v>0.83333333333333337</v>
      </c>
      <c r="AJ182" s="2">
        <v>23.410416666666659</v>
      </c>
      <c r="AK182" s="29">
        <v>1</v>
      </c>
      <c r="AL182" s="79">
        <v>24.810999999999996</v>
      </c>
      <c r="AM182" s="121">
        <v>1</v>
      </c>
      <c r="AN182" s="79">
        <v>25.947750000000003</v>
      </c>
      <c r="AO182" s="119">
        <v>1</v>
      </c>
      <c r="AP182" s="128" t="s">
        <v>1084</v>
      </c>
      <c r="AQ182" s="2">
        <f>AN182-AL182</f>
        <v>1.1367500000000064</v>
      </c>
      <c r="AR182" s="1" t="str">
        <f>IF(AN182&gt;AL182,"Higher","Lower")</f>
        <v>Higher</v>
      </c>
      <c r="AS182" s="1">
        <v>24.1</v>
      </c>
      <c r="AT182" s="145">
        <v>1</v>
      </c>
      <c r="AU182" s="1" t="s">
        <v>36</v>
      </c>
      <c r="AV182" s="2">
        <f>SUM(AS182-AN182)</f>
        <v>-1.8477500000000013</v>
      </c>
      <c r="AW182" s="1" t="str">
        <f>IF(AS182&gt;AN182,"Higher","Lower")</f>
        <v>Lower</v>
      </c>
    </row>
    <row r="183" spans="1:49">
      <c r="A183" s="40" t="s">
        <v>42</v>
      </c>
      <c r="B183" s="40" t="s">
        <v>1605</v>
      </c>
      <c r="C183" s="41" t="s">
        <v>1606</v>
      </c>
      <c r="D183" s="41" t="s">
        <v>1607</v>
      </c>
      <c r="E183" s="41" t="s">
        <v>31</v>
      </c>
      <c r="F183" s="41" t="s">
        <v>1076</v>
      </c>
      <c r="G183" s="41" t="s">
        <v>1079</v>
      </c>
      <c r="H183" s="42">
        <v>376438</v>
      </c>
      <c r="I183" s="42">
        <v>396383</v>
      </c>
      <c r="J183" s="43">
        <v>53.463658000000002</v>
      </c>
      <c r="K183" s="43">
        <v>-2.3563646999999999</v>
      </c>
      <c r="L183" s="42" t="s">
        <v>33</v>
      </c>
      <c r="M183" s="41" t="s">
        <v>34</v>
      </c>
      <c r="N183" s="41">
        <v>3</v>
      </c>
      <c r="O183" s="41">
        <v>10</v>
      </c>
      <c r="P183" s="41" t="s">
        <v>1078</v>
      </c>
      <c r="Q183" s="41">
        <v>3</v>
      </c>
      <c r="R183" s="51" t="s">
        <v>36</v>
      </c>
      <c r="S183" s="51" t="s">
        <v>1079</v>
      </c>
      <c r="T183" s="51">
        <v>45.6</v>
      </c>
      <c r="U183" s="51" t="s">
        <v>1079</v>
      </c>
      <c r="V183" s="51">
        <v>38.9</v>
      </c>
      <c r="W183" s="51" t="s">
        <v>1079</v>
      </c>
      <c r="X183" s="82">
        <v>38.6</v>
      </c>
      <c r="Y183" s="53" t="s">
        <v>1079</v>
      </c>
      <c r="Z183" s="53">
        <v>38.4</v>
      </c>
      <c r="AA183" s="83">
        <v>0.91666666666666663</v>
      </c>
      <c r="AB183" s="44">
        <v>39.830700000000007</v>
      </c>
      <c r="AC183" s="45">
        <v>0.91666666666666663</v>
      </c>
      <c r="AD183" s="44">
        <v>39.622</v>
      </c>
      <c r="AE183" s="45">
        <v>1</v>
      </c>
      <c r="AF183" s="44">
        <v>36.452999999999996</v>
      </c>
      <c r="AG183" s="45">
        <v>0.66666666666666663</v>
      </c>
      <c r="AH183" s="44">
        <v>36.567599999999999</v>
      </c>
      <c r="AI183" s="45">
        <v>0.83333333333333337</v>
      </c>
      <c r="AJ183" s="44">
        <v>25.056111111111111</v>
      </c>
      <c r="AK183" s="46">
        <v>0.75</v>
      </c>
      <c r="AL183" s="78">
        <v>26.0322</v>
      </c>
      <c r="AM183" s="123">
        <v>0.82692307692307698</v>
      </c>
      <c r="AN183" s="78">
        <v>24.8</v>
      </c>
      <c r="AO183" s="118">
        <v>0.92307692307692302</v>
      </c>
      <c r="AP183" s="133" t="s">
        <v>1079</v>
      </c>
      <c r="AQ183" s="44">
        <f>AN183-AL183</f>
        <v>-1.2321999999999989</v>
      </c>
      <c r="AR183" s="43" t="str">
        <f>IF(AN183&gt;AL183,"Higher","Lower")</f>
        <v>Lower</v>
      </c>
      <c r="AS183" s="43">
        <v>24.3</v>
      </c>
      <c r="AT183" s="151">
        <v>1</v>
      </c>
      <c r="AU183" s="43" t="s">
        <v>36</v>
      </c>
      <c r="AV183" s="44">
        <f>SUM(AS183-AN183)</f>
        <v>-0.5</v>
      </c>
      <c r="AW183" s="43" t="str">
        <f>IF(AS183&gt;AN183,"Higher","Lower")</f>
        <v>Lower</v>
      </c>
    </row>
    <row r="184" spans="1:49">
      <c r="A184" s="17" t="s">
        <v>148</v>
      </c>
      <c r="B184" s="17" t="s">
        <v>1608</v>
      </c>
      <c r="C184" s="55" t="s">
        <v>1609</v>
      </c>
      <c r="D184" s="55" t="s">
        <v>1610</v>
      </c>
      <c r="E184" s="55" t="s">
        <v>1170</v>
      </c>
      <c r="F184" s="55" t="s">
        <v>1076</v>
      </c>
      <c r="G184" s="55" t="s">
        <v>1079</v>
      </c>
      <c r="H184" s="56">
        <v>362463</v>
      </c>
      <c r="I184" s="56">
        <v>397005</v>
      </c>
      <c r="J184" s="57">
        <v>53.468434999999999</v>
      </c>
      <c r="K184" s="57">
        <v>-2.5669252</v>
      </c>
      <c r="L184" s="56" t="s">
        <v>33</v>
      </c>
      <c r="M184" s="4" t="s">
        <v>34</v>
      </c>
      <c r="N184" s="4">
        <v>15</v>
      </c>
      <c r="O184" s="4">
        <v>2</v>
      </c>
      <c r="P184" s="4" t="s">
        <v>1078</v>
      </c>
      <c r="Q184" s="4">
        <v>2</v>
      </c>
      <c r="R184" s="19" t="s">
        <v>36</v>
      </c>
      <c r="S184" s="19" t="s">
        <v>1079</v>
      </c>
      <c r="T184" s="19" t="s">
        <v>36</v>
      </c>
      <c r="U184" s="19" t="s">
        <v>1079</v>
      </c>
      <c r="V184" s="19" t="s">
        <v>36</v>
      </c>
      <c r="W184" s="19" t="s">
        <v>1079</v>
      </c>
      <c r="X184" s="20" t="s">
        <v>36</v>
      </c>
      <c r="Y184" s="20" t="s">
        <v>1079</v>
      </c>
      <c r="Z184" s="21" t="s">
        <v>36</v>
      </c>
      <c r="AA184" s="35" t="s">
        <v>1084</v>
      </c>
      <c r="AB184" s="2" t="s">
        <v>1084</v>
      </c>
      <c r="AC184" s="33" t="s">
        <v>1084</v>
      </c>
      <c r="AD184" s="2" t="s">
        <v>1084</v>
      </c>
      <c r="AE184" s="33" t="s">
        <v>1084</v>
      </c>
      <c r="AF184" s="62">
        <v>32.286666666666669</v>
      </c>
      <c r="AG184" s="63">
        <v>0.75</v>
      </c>
      <c r="AH184" s="62">
        <v>35.735250000000001</v>
      </c>
      <c r="AI184" s="63">
        <v>1</v>
      </c>
      <c r="AJ184" s="62">
        <v>24.82</v>
      </c>
      <c r="AK184" s="64">
        <v>1</v>
      </c>
      <c r="AL184" s="80">
        <v>25.448833333333333</v>
      </c>
      <c r="AM184" s="122">
        <v>1</v>
      </c>
      <c r="AN184" s="80">
        <v>24.97625</v>
      </c>
      <c r="AO184" s="120">
        <v>1</v>
      </c>
      <c r="AP184" s="132" t="s">
        <v>1079</v>
      </c>
      <c r="AQ184" s="2">
        <f>AN184-AL184</f>
        <v>-0.47258333333333269</v>
      </c>
      <c r="AR184" s="1" t="str">
        <f>IF(AN184&gt;AL184,"Higher","Lower")</f>
        <v>Lower</v>
      </c>
      <c r="AS184" s="1">
        <v>24.3</v>
      </c>
      <c r="AT184" s="145">
        <v>1</v>
      </c>
      <c r="AU184" s="1" t="s">
        <v>36</v>
      </c>
      <c r="AV184" s="2">
        <f>SUM(AS184-AN184)</f>
        <v>-0.67624999999999957</v>
      </c>
      <c r="AW184" s="1" t="str">
        <f>IF(AS184&gt;AN184,"Higher","Lower")</f>
        <v>Lower</v>
      </c>
    </row>
    <row r="185" spans="1:49">
      <c r="A185" s="40" t="s">
        <v>46</v>
      </c>
      <c r="B185" s="40" t="s">
        <v>1611</v>
      </c>
      <c r="C185" s="41" t="s">
        <v>1612</v>
      </c>
      <c r="D185" s="49" t="s">
        <v>1613</v>
      </c>
      <c r="E185" s="41" t="s">
        <v>1083</v>
      </c>
      <c r="F185" s="41" t="s">
        <v>1076</v>
      </c>
      <c r="G185" s="41" t="s">
        <v>1079</v>
      </c>
      <c r="H185" s="42">
        <v>384761</v>
      </c>
      <c r="I185" s="42">
        <v>397384</v>
      </c>
      <c r="J185" s="43">
        <v>53.472963999999997</v>
      </c>
      <c r="K185" s="43">
        <v>-2.2310517000000001</v>
      </c>
      <c r="L185" s="42" t="s">
        <v>33</v>
      </c>
      <c r="M185" s="41" t="s">
        <v>34</v>
      </c>
      <c r="N185" s="41">
        <v>7</v>
      </c>
      <c r="O185" s="49">
        <v>46</v>
      </c>
      <c r="P185" s="41" t="s">
        <v>1078</v>
      </c>
      <c r="Q185" s="41">
        <v>3</v>
      </c>
      <c r="R185" s="51">
        <v>41</v>
      </c>
      <c r="S185" s="51" t="s">
        <v>1079</v>
      </c>
      <c r="T185" s="51">
        <v>39.299999999999997</v>
      </c>
      <c r="U185" s="51" t="s">
        <v>1079</v>
      </c>
      <c r="V185" s="51">
        <v>35.200000000000003</v>
      </c>
      <c r="W185" s="51" t="s">
        <v>1079</v>
      </c>
      <c r="X185" s="82">
        <v>36.1</v>
      </c>
      <c r="Y185" s="53" t="s">
        <v>1079</v>
      </c>
      <c r="Z185" s="82">
        <v>34.818000000000005</v>
      </c>
      <c r="AA185" s="83">
        <v>1</v>
      </c>
      <c r="AB185" s="44">
        <v>39.986916666666666</v>
      </c>
      <c r="AC185" s="45">
        <v>1</v>
      </c>
      <c r="AD185" s="44">
        <v>34.605999999999995</v>
      </c>
      <c r="AE185" s="45">
        <v>1</v>
      </c>
      <c r="AF185" s="44">
        <v>33.415250000000007</v>
      </c>
      <c r="AG185" s="45">
        <v>1</v>
      </c>
      <c r="AH185" s="44">
        <v>32.821250000000006</v>
      </c>
      <c r="AI185" s="47">
        <v>1</v>
      </c>
      <c r="AJ185" s="44">
        <v>24.48</v>
      </c>
      <c r="AK185" s="46">
        <v>1</v>
      </c>
      <c r="AL185" s="78">
        <v>27.469833333333334</v>
      </c>
      <c r="AM185" s="123">
        <v>1</v>
      </c>
      <c r="AN185" s="78">
        <v>26.266749999999998</v>
      </c>
      <c r="AO185" s="118">
        <v>1</v>
      </c>
      <c r="AP185" s="125" t="s">
        <v>1079</v>
      </c>
      <c r="AQ185" s="44">
        <f>AN185-AL185</f>
        <v>-1.2030833333333355</v>
      </c>
      <c r="AR185" s="43" t="str">
        <f>IF(AN185&gt;AL185,"Higher","Lower")</f>
        <v>Lower</v>
      </c>
      <c r="AS185" s="43">
        <v>24.3</v>
      </c>
      <c r="AT185" s="151">
        <v>1</v>
      </c>
      <c r="AU185" s="43" t="s">
        <v>36</v>
      </c>
      <c r="AV185" s="44">
        <f>SUM(AS185-AN185)</f>
        <v>-1.9667499999999976</v>
      </c>
      <c r="AW185" s="43" t="str">
        <f>IF(AS185&gt;AN185,"Higher","Lower")</f>
        <v>Lower</v>
      </c>
    </row>
    <row r="186" spans="1:49">
      <c r="A186" s="40" t="s">
        <v>46</v>
      </c>
      <c r="B186" s="40" t="s">
        <v>1614</v>
      </c>
      <c r="C186" s="41" t="s">
        <v>1615</v>
      </c>
      <c r="D186" s="49" t="s">
        <v>1616</v>
      </c>
      <c r="E186" s="41" t="s">
        <v>1083</v>
      </c>
      <c r="F186" s="41" t="s">
        <v>1076</v>
      </c>
      <c r="G186" s="41" t="s">
        <v>1097</v>
      </c>
      <c r="H186" s="42">
        <v>384310</v>
      </c>
      <c r="I186" s="42">
        <v>398337</v>
      </c>
      <c r="J186" s="43">
        <v>53.481516999999997</v>
      </c>
      <c r="K186" s="43">
        <v>-2.2378941999999999</v>
      </c>
      <c r="L186" s="42" t="s">
        <v>33</v>
      </c>
      <c r="M186" s="41" t="s">
        <v>34</v>
      </c>
      <c r="N186" s="41">
        <v>45</v>
      </c>
      <c r="O186" s="41">
        <v>56</v>
      </c>
      <c r="P186" s="41" t="s">
        <v>34</v>
      </c>
      <c r="Q186" s="41">
        <v>4</v>
      </c>
      <c r="R186" s="51">
        <v>41</v>
      </c>
      <c r="S186" s="51" t="s">
        <v>1079</v>
      </c>
      <c r="T186" s="51">
        <v>39.6</v>
      </c>
      <c r="U186" s="51" t="s">
        <v>1079</v>
      </c>
      <c r="V186" s="51">
        <v>35.5</v>
      </c>
      <c r="W186" s="51" t="s">
        <v>1079</v>
      </c>
      <c r="X186" s="53" t="s">
        <v>36</v>
      </c>
      <c r="Y186" s="53" t="s">
        <v>1079</v>
      </c>
      <c r="Z186" s="82">
        <v>34.873999999999995</v>
      </c>
      <c r="AA186" s="83">
        <v>1</v>
      </c>
      <c r="AB186" s="44">
        <v>40.821083333333327</v>
      </c>
      <c r="AC186" s="45">
        <v>1</v>
      </c>
      <c r="AD186" s="44">
        <v>35.698666666666668</v>
      </c>
      <c r="AE186" s="45">
        <v>0.91666666666666663</v>
      </c>
      <c r="AF186" s="44">
        <v>31.559249999999999</v>
      </c>
      <c r="AG186" s="45">
        <v>1</v>
      </c>
      <c r="AH186" s="44">
        <v>33.053750000000001</v>
      </c>
      <c r="AI186" s="47">
        <v>1</v>
      </c>
      <c r="AJ186" s="44">
        <v>21.894583333333337</v>
      </c>
      <c r="AK186" s="46">
        <v>1</v>
      </c>
      <c r="AL186" s="78">
        <v>24.553000000000001</v>
      </c>
      <c r="AM186" s="123">
        <v>1</v>
      </c>
      <c r="AN186" s="78">
        <v>25.285583333333339</v>
      </c>
      <c r="AO186" s="118">
        <v>1</v>
      </c>
      <c r="AP186" s="125" t="s">
        <v>1079</v>
      </c>
      <c r="AQ186" s="44" t="s">
        <v>1079</v>
      </c>
      <c r="AR186" s="43" t="s">
        <v>1079</v>
      </c>
      <c r="AS186" s="43">
        <v>24.4</v>
      </c>
      <c r="AT186" s="151">
        <v>1</v>
      </c>
      <c r="AU186" s="43" t="s">
        <v>36</v>
      </c>
      <c r="AV186" s="44">
        <f>SUM(AS186-AN186)</f>
        <v>-0.88558333333334005</v>
      </c>
      <c r="AW186" s="43" t="str">
        <f>IF(AS186&gt;AN186,"Higher","Lower")</f>
        <v>Lower</v>
      </c>
    </row>
    <row r="187" spans="1:49">
      <c r="A187" s="40" t="s">
        <v>46</v>
      </c>
      <c r="B187" s="40" t="s">
        <v>1617</v>
      </c>
      <c r="C187" s="41" t="s">
        <v>1618</v>
      </c>
      <c r="D187" s="49" t="s">
        <v>1616</v>
      </c>
      <c r="E187" s="41" t="s">
        <v>1083</v>
      </c>
      <c r="F187" s="41" t="s">
        <v>1076</v>
      </c>
      <c r="G187" s="41" t="s">
        <v>1097</v>
      </c>
      <c r="H187" s="42">
        <v>384310</v>
      </c>
      <c r="I187" s="42">
        <v>398337</v>
      </c>
      <c r="J187" s="43">
        <v>53.481516999999997</v>
      </c>
      <c r="K187" s="43">
        <v>-2.2378941999999999</v>
      </c>
      <c r="L187" s="42" t="s">
        <v>33</v>
      </c>
      <c r="M187" s="41" t="s">
        <v>34</v>
      </c>
      <c r="N187" s="41">
        <v>45</v>
      </c>
      <c r="O187" s="41">
        <v>56</v>
      </c>
      <c r="P187" s="41" t="s">
        <v>34</v>
      </c>
      <c r="Q187" s="41">
        <v>4</v>
      </c>
      <c r="R187" s="51">
        <v>43</v>
      </c>
      <c r="S187" s="51" t="s">
        <v>1079</v>
      </c>
      <c r="T187" s="51">
        <v>39.4</v>
      </c>
      <c r="U187" s="51" t="s">
        <v>1079</v>
      </c>
      <c r="V187" s="51">
        <v>37</v>
      </c>
      <c r="W187" s="51" t="s">
        <v>1079</v>
      </c>
      <c r="X187" s="82">
        <v>36.1</v>
      </c>
      <c r="Y187" s="53" t="s">
        <v>1079</v>
      </c>
      <c r="Z187" s="82">
        <v>35.853999999999999</v>
      </c>
      <c r="AA187" s="83">
        <v>1</v>
      </c>
      <c r="AB187" s="44">
        <v>38.477833333333336</v>
      </c>
      <c r="AC187" s="45">
        <v>1</v>
      </c>
      <c r="AD187" s="44">
        <v>35.92</v>
      </c>
      <c r="AE187" s="45">
        <v>0.91666666666666663</v>
      </c>
      <c r="AF187" s="44">
        <v>32.182749999999999</v>
      </c>
      <c r="AG187" s="45">
        <v>1</v>
      </c>
      <c r="AH187" s="44">
        <v>31.627750000000002</v>
      </c>
      <c r="AI187" s="47">
        <v>1</v>
      </c>
      <c r="AJ187" s="44">
        <v>22.447083333333335</v>
      </c>
      <c r="AK187" s="46">
        <v>1</v>
      </c>
      <c r="AL187" s="78">
        <v>24.553000000000001</v>
      </c>
      <c r="AM187" s="123">
        <v>1</v>
      </c>
      <c r="AN187" s="78">
        <v>25.285583333333339</v>
      </c>
      <c r="AO187" s="118">
        <v>1</v>
      </c>
      <c r="AP187" s="125" t="s">
        <v>1079</v>
      </c>
      <c r="AQ187" s="44">
        <f>AN187-AL187</f>
        <v>0.73258333333333781</v>
      </c>
      <c r="AR187" s="43" t="str">
        <f>IF(AN187&gt;AL187,"Higher","Lower")</f>
        <v>Higher</v>
      </c>
      <c r="AS187" s="43">
        <v>24.4</v>
      </c>
      <c r="AT187" s="151">
        <v>1</v>
      </c>
      <c r="AU187" s="43" t="s">
        <v>36</v>
      </c>
      <c r="AV187" s="44">
        <f>SUM(AS187-AN187)</f>
        <v>-0.88558333333334005</v>
      </c>
      <c r="AW187" s="43" t="str">
        <f>IF(AS187&gt;AN187,"Higher","Lower")</f>
        <v>Lower</v>
      </c>
    </row>
    <row r="188" spans="1:49">
      <c r="A188" s="40" t="s">
        <v>46</v>
      </c>
      <c r="B188" s="40" t="s">
        <v>1619</v>
      </c>
      <c r="C188" s="41" t="s">
        <v>1620</v>
      </c>
      <c r="D188" s="49" t="s">
        <v>1616</v>
      </c>
      <c r="E188" s="41" t="s">
        <v>1083</v>
      </c>
      <c r="F188" s="41" t="s">
        <v>1076</v>
      </c>
      <c r="G188" s="41" t="s">
        <v>1097</v>
      </c>
      <c r="H188" s="42">
        <v>384310</v>
      </c>
      <c r="I188" s="42">
        <v>398337</v>
      </c>
      <c r="J188" s="43">
        <v>53.481516999999997</v>
      </c>
      <c r="K188" s="43">
        <v>-2.2378941999999999</v>
      </c>
      <c r="L188" s="42" t="s">
        <v>33</v>
      </c>
      <c r="M188" s="41" t="s">
        <v>34</v>
      </c>
      <c r="N188" s="41">
        <v>45</v>
      </c>
      <c r="O188" s="41">
        <v>56</v>
      </c>
      <c r="P188" s="41" t="s">
        <v>34</v>
      </c>
      <c r="Q188" s="41">
        <v>4</v>
      </c>
      <c r="R188" s="51">
        <v>42</v>
      </c>
      <c r="S188" s="51" t="s">
        <v>1079</v>
      </c>
      <c r="T188" s="51">
        <v>39.200000000000003</v>
      </c>
      <c r="U188" s="51" t="s">
        <v>1079</v>
      </c>
      <c r="V188" s="51">
        <v>35.200000000000003</v>
      </c>
      <c r="W188" s="51" t="s">
        <v>1079</v>
      </c>
      <c r="X188" s="53" t="s">
        <v>36</v>
      </c>
      <c r="Y188" s="53" t="s">
        <v>1079</v>
      </c>
      <c r="Z188" s="82">
        <v>35.811999999999998</v>
      </c>
      <c r="AA188" s="83">
        <v>1</v>
      </c>
      <c r="AB188" s="44">
        <v>37.962166666666668</v>
      </c>
      <c r="AC188" s="45">
        <v>1</v>
      </c>
      <c r="AD188" s="44">
        <v>36.336000000000006</v>
      </c>
      <c r="AE188" s="45">
        <v>1</v>
      </c>
      <c r="AF188" s="44">
        <v>32.131999999999998</v>
      </c>
      <c r="AG188" s="45">
        <v>1</v>
      </c>
      <c r="AH188" s="44">
        <v>32.60425</v>
      </c>
      <c r="AI188" s="47">
        <v>1</v>
      </c>
      <c r="AJ188" s="44">
        <v>22.567499999999999</v>
      </c>
      <c r="AK188" s="46">
        <v>1</v>
      </c>
      <c r="AL188" s="78">
        <v>24.553000000000001</v>
      </c>
      <c r="AM188" s="123">
        <v>1</v>
      </c>
      <c r="AN188" s="78">
        <v>25.285583333333339</v>
      </c>
      <c r="AO188" s="118">
        <v>1</v>
      </c>
      <c r="AP188" s="125" t="s">
        <v>1079</v>
      </c>
      <c r="AQ188" s="44" t="s">
        <v>1079</v>
      </c>
      <c r="AR188" s="43" t="s">
        <v>1079</v>
      </c>
      <c r="AS188" s="43">
        <v>24.4</v>
      </c>
      <c r="AT188" s="151">
        <v>1</v>
      </c>
      <c r="AU188" s="43" t="s">
        <v>36</v>
      </c>
      <c r="AV188" s="44">
        <f>SUM(AS188-AN188)</f>
        <v>-0.88558333333334005</v>
      </c>
      <c r="AW188" s="43" t="str">
        <f>IF(AS188&gt;AN188,"Higher","Lower")</f>
        <v>Lower</v>
      </c>
    </row>
    <row r="189" spans="1:49">
      <c r="A189" s="40" t="s">
        <v>70</v>
      </c>
      <c r="B189" s="40" t="s">
        <v>1621</v>
      </c>
      <c r="C189" s="41" t="s">
        <v>1622</v>
      </c>
      <c r="D189" s="41" t="s">
        <v>1623</v>
      </c>
      <c r="E189" s="41" t="s">
        <v>31</v>
      </c>
      <c r="F189" s="41" t="s">
        <v>1076</v>
      </c>
      <c r="G189" s="41" t="s">
        <v>1097</v>
      </c>
      <c r="H189" s="42">
        <v>373491</v>
      </c>
      <c r="I189" s="42">
        <v>404836</v>
      </c>
      <c r="J189" s="43">
        <v>53.539495000000002</v>
      </c>
      <c r="K189" s="43">
        <v>-2.4014696999999998</v>
      </c>
      <c r="L189" s="42" t="s">
        <v>33</v>
      </c>
      <c r="M189" s="41" t="s">
        <v>1078</v>
      </c>
      <c r="N189" s="41">
        <v>1</v>
      </c>
      <c r="O189" s="41">
        <v>3</v>
      </c>
      <c r="P189" s="41" t="s">
        <v>41</v>
      </c>
      <c r="Q189" s="41">
        <v>2</v>
      </c>
      <c r="R189" s="51" t="s">
        <v>36</v>
      </c>
      <c r="S189" s="51" t="s">
        <v>1079</v>
      </c>
      <c r="T189" s="51" t="s">
        <v>36</v>
      </c>
      <c r="U189" s="51" t="s">
        <v>1079</v>
      </c>
      <c r="V189" s="51" t="s">
        <v>36</v>
      </c>
      <c r="W189" s="51" t="s">
        <v>1079</v>
      </c>
      <c r="X189" s="53" t="s">
        <v>36</v>
      </c>
      <c r="Y189" s="53" t="s">
        <v>1079</v>
      </c>
      <c r="Z189" s="82" t="s">
        <v>36</v>
      </c>
      <c r="AA189" s="83" t="s">
        <v>1079</v>
      </c>
      <c r="AB189" s="44" t="s">
        <v>1084</v>
      </c>
      <c r="AC189" s="45" t="s">
        <v>1084</v>
      </c>
      <c r="AD189" s="44" t="s">
        <v>1084</v>
      </c>
      <c r="AE189" s="45" t="s">
        <v>1084</v>
      </c>
      <c r="AF189" s="44" t="s">
        <v>1084</v>
      </c>
      <c r="AG189" s="45" t="s">
        <v>1084</v>
      </c>
      <c r="AH189" s="44" t="s">
        <v>1084</v>
      </c>
      <c r="AI189" s="44" t="s">
        <v>1084</v>
      </c>
      <c r="AJ189" s="44">
        <v>22.121249999999996</v>
      </c>
      <c r="AK189" s="46">
        <v>1</v>
      </c>
      <c r="AL189" s="78">
        <v>24.691555555555553</v>
      </c>
      <c r="AM189" s="123">
        <v>1</v>
      </c>
      <c r="AN189" s="78">
        <v>26</v>
      </c>
      <c r="AO189" s="118">
        <v>1</v>
      </c>
      <c r="AP189" s="125" t="s">
        <v>1084</v>
      </c>
      <c r="AQ189" s="44" t="s">
        <v>1079</v>
      </c>
      <c r="AR189" s="43" t="s">
        <v>1079</v>
      </c>
      <c r="AS189" s="43">
        <v>24.4</v>
      </c>
      <c r="AT189" s="151">
        <v>1</v>
      </c>
      <c r="AU189" s="43" t="s">
        <v>36</v>
      </c>
      <c r="AV189" s="44">
        <f>SUM(AS189-AN189)</f>
        <v>-1.6000000000000014</v>
      </c>
      <c r="AW189" s="43" t="str">
        <f>IF(AS189&gt;AN189,"Higher","Lower")</f>
        <v>Lower</v>
      </c>
    </row>
    <row r="190" spans="1:49">
      <c r="A190" s="40" t="s">
        <v>70</v>
      </c>
      <c r="B190" s="40" t="s">
        <v>1624</v>
      </c>
      <c r="C190" s="41" t="s">
        <v>1625</v>
      </c>
      <c r="D190" s="41" t="s">
        <v>1626</v>
      </c>
      <c r="E190" s="41" t="s">
        <v>31</v>
      </c>
      <c r="F190" s="41" t="s">
        <v>1076</v>
      </c>
      <c r="G190" s="41" t="s">
        <v>1097</v>
      </c>
      <c r="H190" s="42">
        <v>373491</v>
      </c>
      <c r="I190" s="42">
        <v>404836</v>
      </c>
      <c r="J190" s="43">
        <v>53.539495000000002</v>
      </c>
      <c r="K190" s="43">
        <v>-2.4014696999999998</v>
      </c>
      <c r="L190" s="42" t="s">
        <v>33</v>
      </c>
      <c r="M190" s="41" t="s">
        <v>1078</v>
      </c>
      <c r="N190" s="41">
        <v>1</v>
      </c>
      <c r="O190" s="41">
        <v>3</v>
      </c>
      <c r="P190" s="41" t="s">
        <v>41</v>
      </c>
      <c r="Q190" s="41">
        <v>2</v>
      </c>
      <c r="R190" s="51" t="s">
        <v>36</v>
      </c>
      <c r="S190" s="51" t="s">
        <v>1079</v>
      </c>
      <c r="T190" s="51" t="s">
        <v>36</v>
      </c>
      <c r="U190" s="51" t="s">
        <v>1079</v>
      </c>
      <c r="V190" s="51" t="s">
        <v>36</v>
      </c>
      <c r="W190" s="51" t="s">
        <v>1079</v>
      </c>
      <c r="X190" s="53" t="s">
        <v>36</v>
      </c>
      <c r="Y190" s="53" t="s">
        <v>1079</v>
      </c>
      <c r="Z190" s="82" t="s">
        <v>36</v>
      </c>
      <c r="AA190" s="83" t="s">
        <v>1079</v>
      </c>
      <c r="AB190" s="44" t="s">
        <v>1084</v>
      </c>
      <c r="AC190" s="45" t="s">
        <v>1084</v>
      </c>
      <c r="AD190" s="44" t="s">
        <v>1084</v>
      </c>
      <c r="AE190" s="45" t="s">
        <v>1084</v>
      </c>
      <c r="AF190" s="44" t="s">
        <v>1084</v>
      </c>
      <c r="AG190" s="45" t="s">
        <v>1084</v>
      </c>
      <c r="AH190" s="44" t="s">
        <v>1084</v>
      </c>
      <c r="AI190" s="44" t="s">
        <v>1084</v>
      </c>
      <c r="AJ190" s="44">
        <v>23.212083333333332</v>
      </c>
      <c r="AK190" s="46">
        <v>1</v>
      </c>
      <c r="AL190" s="78">
        <v>24.691555555555553</v>
      </c>
      <c r="AM190" s="123">
        <v>1</v>
      </c>
      <c r="AN190" s="78">
        <v>26</v>
      </c>
      <c r="AO190" s="118">
        <v>1</v>
      </c>
      <c r="AP190" s="125" t="s">
        <v>1084</v>
      </c>
      <c r="AQ190" s="44">
        <f>AN190-AL190</f>
        <v>1.3084444444444472</v>
      </c>
      <c r="AR190" s="43" t="str">
        <f>IF(AN190&gt;AL190,"Higher","Lower")</f>
        <v>Higher</v>
      </c>
      <c r="AS190" s="43">
        <v>24.4</v>
      </c>
      <c r="AT190" s="151">
        <v>1</v>
      </c>
      <c r="AU190" s="43" t="s">
        <v>36</v>
      </c>
      <c r="AV190" s="44">
        <f>SUM(AS190-AN190)</f>
        <v>-1.6000000000000014</v>
      </c>
      <c r="AW190" s="43" t="str">
        <f>IF(AS190&gt;AN190,"Higher","Lower")</f>
        <v>Lower</v>
      </c>
    </row>
    <row r="191" spans="1:49">
      <c r="A191" s="40" t="s">
        <v>70</v>
      </c>
      <c r="B191" s="40" t="s">
        <v>1627</v>
      </c>
      <c r="C191" s="41" t="s">
        <v>1628</v>
      </c>
      <c r="D191" s="41" t="s">
        <v>1629</v>
      </c>
      <c r="E191" s="41" t="s">
        <v>31</v>
      </c>
      <c r="F191" s="41" t="s">
        <v>1076</v>
      </c>
      <c r="G191" s="41" t="s">
        <v>1097</v>
      </c>
      <c r="H191" s="42">
        <v>373491</v>
      </c>
      <c r="I191" s="42">
        <v>404836</v>
      </c>
      <c r="J191" s="43">
        <v>53.539495000000002</v>
      </c>
      <c r="K191" s="43">
        <v>-2.4014696999999998</v>
      </c>
      <c r="L191" s="42" t="s">
        <v>33</v>
      </c>
      <c r="M191" s="41" t="s">
        <v>1078</v>
      </c>
      <c r="N191" s="41">
        <v>1</v>
      </c>
      <c r="O191" s="41">
        <v>3</v>
      </c>
      <c r="P191" s="41" t="s">
        <v>41</v>
      </c>
      <c r="Q191" s="41">
        <v>2</v>
      </c>
      <c r="R191" s="51" t="s">
        <v>36</v>
      </c>
      <c r="S191" s="51" t="s">
        <v>1079</v>
      </c>
      <c r="T191" s="51" t="s">
        <v>36</v>
      </c>
      <c r="U191" s="51" t="s">
        <v>1079</v>
      </c>
      <c r="V191" s="51" t="s">
        <v>36</v>
      </c>
      <c r="W191" s="51" t="s">
        <v>1079</v>
      </c>
      <c r="X191" s="53" t="s">
        <v>36</v>
      </c>
      <c r="Y191" s="53" t="s">
        <v>1079</v>
      </c>
      <c r="Z191" s="82" t="s">
        <v>36</v>
      </c>
      <c r="AA191" s="83" t="s">
        <v>1079</v>
      </c>
      <c r="AB191" s="44" t="s">
        <v>1084</v>
      </c>
      <c r="AC191" s="45" t="s">
        <v>1084</v>
      </c>
      <c r="AD191" s="44" t="s">
        <v>1084</v>
      </c>
      <c r="AE191" s="45" t="s">
        <v>1084</v>
      </c>
      <c r="AF191" s="44" t="s">
        <v>1084</v>
      </c>
      <c r="AG191" s="45" t="s">
        <v>1084</v>
      </c>
      <c r="AH191" s="44" t="s">
        <v>1084</v>
      </c>
      <c r="AI191" s="44" t="s">
        <v>1084</v>
      </c>
      <c r="AJ191" s="44">
        <v>23.424583333333334</v>
      </c>
      <c r="AK191" s="46">
        <v>1</v>
      </c>
      <c r="AL191" s="78">
        <v>24.691555555555553</v>
      </c>
      <c r="AM191" s="123">
        <v>1</v>
      </c>
      <c r="AN191" s="78">
        <v>26</v>
      </c>
      <c r="AO191" s="118">
        <v>1</v>
      </c>
      <c r="AP191" s="125" t="s">
        <v>36</v>
      </c>
      <c r="AQ191" s="44" t="s">
        <v>1079</v>
      </c>
      <c r="AR191" s="43" t="s">
        <v>1079</v>
      </c>
      <c r="AS191" s="43">
        <v>24.4</v>
      </c>
      <c r="AT191" s="151">
        <v>1</v>
      </c>
      <c r="AU191" s="43" t="s">
        <v>36</v>
      </c>
      <c r="AV191" s="44">
        <f>SUM(AS191-AN191)</f>
        <v>-1.6000000000000014</v>
      </c>
      <c r="AW191" s="43" t="str">
        <f>IF(AS191&gt;AN191,"Higher","Lower")</f>
        <v>Lower</v>
      </c>
    </row>
    <row r="192" spans="1:49">
      <c r="A192" s="17" t="s">
        <v>67</v>
      </c>
      <c r="B192" s="17" t="s">
        <v>1630</v>
      </c>
      <c r="C192" s="55" t="s">
        <v>1631</v>
      </c>
      <c r="D192" s="55" t="s">
        <v>1632</v>
      </c>
      <c r="E192" s="55" t="s">
        <v>31</v>
      </c>
      <c r="F192" s="55" t="s">
        <v>1076</v>
      </c>
      <c r="G192" s="55" t="s">
        <v>1079</v>
      </c>
      <c r="H192" s="56">
        <v>375118</v>
      </c>
      <c r="I192" s="56">
        <v>398502</v>
      </c>
      <c r="J192" s="57">
        <v>53.482644000000001</v>
      </c>
      <c r="K192" s="57">
        <v>-2.3764150000000002</v>
      </c>
      <c r="L192" s="56" t="s">
        <v>33</v>
      </c>
      <c r="M192" s="4" t="s">
        <v>34</v>
      </c>
      <c r="N192" s="4">
        <v>5</v>
      </c>
      <c r="O192" s="4">
        <v>12.5</v>
      </c>
      <c r="P192" s="4" t="s">
        <v>1078</v>
      </c>
      <c r="Q192" s="4">
        <v>3</v>
      </c>
      <c r="R192" s="19" t="s">
        <v>36</v>
      </c>
      <c r="S192" s="19" t="s">
        <v>1079</v>
      </c>
      <c r="T192" s="19" t="s">
        <v>36</v>
      </c>
      <c r="U192" s="19" t="s">
        <v>1079</v>
      </c>
      <c r="V192" s="19" t="s">
        <v>36</v>
      </c>
      <c r="W192" s="19" t="s">
        <v>1079</v>
      </c>
      <c r="X192" s="20" t="s">
        <v>36</v>
      </c>
      <c r="Y192" s="20" t="s">
        <v>1079</v>
      </c>
      <c r="Z192" s="21" t="s">
        <v>36</v>
      </c>
      <c r="AA192" s="35" t="s">
        <v>1084</v>
      </c>
      <c r="AB192" s="2" t="s">
        <v>36</v>
      </c>
      <c r="AC192" s="33" t="s">
        <v>1084</v>
      </c>
      <c r="AD192" s="2" t="s">
        <v>36</v>
      </c>
      <c r="AE192" s="33" t="s">
        <v>1084</v>
      </c>
      <c r="AF192" s="62">
        <v>32.868600000000008</v>
      </c>
      <c r="AG192" s="63">
        <v>0.83333333333333337</v>
      </c>
      <c r="AH192" s="62">
        <v>32.059636363636372</v>
      </c>
      <c r="AI192" s="63">
        <v>0.91666666666666663</v>
      </c>
      <c r="AJ192" s="62">
        <v>23.876499999999997</v>
      </c>
      <c r="AK192" s="64">
        <v>0.83333333333333337</v>
      </c>
      <c r="AL192" s="79">
        <v>25.749833333333331</v>
      </c>
      <c r="AM192" s="121">
        <v>1</v>
      </c>
      <c r="AN192" s="79">
        <v>25.273500000000002</v>
      </c>
      <c r="AO192" s="119">
        <v>1</v>
      </c>
      <c r="AP192" s="127" t="s">
        <v>1079</v>
      </c>
      <c r="AQ192" s="2">
        <f>AN192-AL192</f>
        <v>-0.47633333333332928</v>
      </c>
      <c r="AR192" s="1" t="str">
        <f>IF(AN192&gt;AL192,"Higher","Lower")</f>
        <v>Lower</v>
      </c>
      <c r="AS192" s="1">
        <v>24.5</v>
      </c>
      <c r="AT192" s="145">
        <v>0.84599999999999997</v>
      </c>
      <c r="AU192" s="1" t="s">
        <v>36</v>
      </c>
      <c r="AV192" s="2">
        <f>SUM(AS192-AN192)</f>
        <v>-0.77350000000000207</v>
      </c>
      <c r="AW192" s="1" t="str">
        <f>IF(AS192&gt;AN192,"Higher","Lower")</f>
        <v>Lower</v>
      </c>
    </row>
    <row r="193" spans="1:49">
      <c r="A193" s="17" t="s">
        <v>67</v>
      </c>
      <c r="B193" s="17" t="s">
        <v>1633</v>
      </c>
      <c r="C193" s="55" t="s">
        <v>1634</v>
      </c>
      <c r="D193" s="55" t="s">
        <v>1635</v>
      </c>
      <c r="E193" s="55" t="s">
        <v>31</v>
      </c>
      <c r="F193" s="55" t="s">
        <v>1076</v>
      </c>
      <c r="G193" s="55" t="s">
        <v>1079</v>
      </c>
      <c r="H193" s="56">
        <v>380718</v>
      </c>
      <c r="I193" s="56">
        <v>399597</v>
      </c>
      <c r="J193" s="57">
        <v>53.492722000000001</v>
      </c>
      <c r="K193" s="57">
        <v>-2.2920976999999998</v>
      </c>
      <c r="L193" s="56" t="s">
        <v>33</v>
      </c>
      <c r="M193" s="4" t="s">
        <v>34</v>
      </c>
      <c r="N193" s="4">
        <v>8</v>
      </c>
      <c r="O193" s="4">
        <v>6</v>
      </c>
      <c r="P193" s="4" t="s">
        <v>1078</v>
      </c>
      <c r="Q193" s="4">
        <v>2</v>
      </c>
      <c r="R193" s="22">
        <v>37.799999999999997</v>
      </c>
      <c r="S193" s="22" t="s">
        <v>1079</v>
      </c>
      <c r="T193" s="22">
        <v>40.9</v>
      </c>
      <c r="U193" s="22" t="s">
        <v>1079</v>
      </c>
      <c r="V193" s="22">
        <v>34.9</v>
      </c>
      <c r="W193" s="22" t="s">
        <v>1079</v>
      </c>
      <c r="X193" s="23">
        <v>34.1</v>
      </c>
      <c r="Y193" s="23" t="s">
        <v>1079</v>
      </c>
      <c r="Z193" s="23">
        <v>32.5</v>
      </c>
      <c r="AA193" s="29">
        <v>0.91666666666666663</v>
      </c>
      <c r="AB193" s="2">
        <v>38.970749999999995</v>
      </c>
      <c r="AC193" s="33">
        <v>1</v>
      </c>
      <c r="AD193" s="2">
        <v>34.55466666666667</v>
      </c>
      <c r="AE193" s="33">
        <v>1</v>
      </c>
      <c r="AF193" s="62">
        <v>33.937909090909095</v>
      </c>
      <c r="AG193" s="63">
        <v>0.91666666666666663</v>
      </c>
      <c r="AH193" s="62">
        <v>32.34075</v>
      </c>
      <c r="AI193" s="63">
        <v>1</v>
      </c>
      <c r="AJ193" s="62">
        <v>23.934583333333332</v>
      </c>
      <c r="AK193" s="64">
        <v>1</v>
      </c>
      <c r="AL193" s="79">
        <v>25.821499999999993</v>
      </c>
      <c r="AM193" s="121">
        <v>1</v>
      </c>
      <c r="AN193" s="79">
        <v>25.396750000000001</v>
      </c>
      <c r="AO193" s="119">
        <v>1</v>
      </c>
      <c r="AP193" s="127" t="s">
        <v>1079</v>
      </c>
      <c r="AQ193" s="2">
        <f>AN193-AL193</f>
        <v>-0.42474999999999241</v>
      </c>
      <c r="AR193" s="1" t="str">
        <f>IF(AN193&gt;AL193,"Higher","Lower")</f>
        <v>Lower</v>
      </c>
      <c r="AS193" s="1">
        <v>24.5</v>
      </c>
      <c r="AT193" s="145">
        <v>1</v>
      </c>
      <c r="AU193" s="1" t="s">
        <v>36</v>
      </c>
      <c r="AV193" s="2">
        <f>SUM(AS193-AN193)</f>
        <v>-0.89675000000000082</v>
      </c>
      <c r="AW193" s="1" t="str">
        <f>IF(AS193&gt;AN193,"Higher","Lower")</f>
        <v>Lower</v>
      </c>
    </row>
    <row r="194" spans="1:49">
      <c r="A194" s="17" t="s">
        <v>67</v>
      </c>
      <c r="B194" s="17" t="s">
        <v>1636</v>
      </c>
      <c r="C194" s="55" t="s">
        <v>1637</v>
      </c>
      <c r="D194" s="55" t="s">
        <v>1638</v>
      </c>
      <c r="E194" s="55" t="s">
        <v>31</v>
      </c>
      <c r="F194" s="55" t="s">
        <v>1076</v>
      </c>
      <c r="G194" s="55" t="s">
        <v>1079</v>
      </c>
      <c r="H194" s="56">
        <v>381822</v>
      </c>
      <c r="I194" s="56">
        <v>397895</v>
      </c>
      <c r="J194" s="57">
        <v>53.477463</v>
      </c>
      <c r="K194" s="57">
        <v>-2.2753586000000001</v>
      </c>
      <c r="L194" s="56" t="s">
        <v>33</v>
      </c>
      <c r="M194" s="4" t="s">
        <v>34</v>
      </c>
      <c r="N194" s="4">
        <v>11</v>
      </c>
      <c r="O194" s="4">
        <v>2</v>
      </c>
      <c r="P194" s="4" t="s">
        <v>1078</v>
      </c>
      <c r="Q194" s="4">
        <v>3</v>
      </c>
      <c r="R194" s="19" t="s">
        <v>36</v>
      </c>
      <c r="S194" s="19" t="s">
        <v>1079</v>
      </c>
      <c r="T194" s="19" t="s">
        <v>36</v>
      </c>
      <c r="U194" s="19" t="s">
        <v>1079</v>
      </c>
      <c r="V194" s="19" t="s">
        <v>36</v>
      </c>
      <c r="W194" s="19" t="s">
        <v>1079</v>
      </c>
      <c r="X194" s="20" t="s">
        <v>36</v>
      </c>
      <c r="Y194" s="20" t="s">
        <v>1079</v>
      </c>
      <c r="Z194" s="21" t="s">
        <v>36</v>
      </c>
      <c r="AA194" s="35" t="s">
        <v>1084</v>
      </c>
      <c r="AB194" s="2" t="s">
        <v>36</v>
      </c>
      <c r="AC194" s="33" t="s">
        <v>1084</v>
      </c>
      <c r="AD194" s="2">
        <v>36.666666666666671</v>
      </c>
      <c r="AE194" s="33">
        <v>0.75</v>
      </c>
      <c r="AF194" s="62">
        <v>33.313749999999999</v>
      </c>
      <c r="AG194" s="63">
        <v>1</v>
      </c>
      <c r="AH194" s="62">
        <v>32.448545454545453</v>
      </c>
      <c r="AI194" s="63">
        <v>0.91666666666666663</v>
      </c>
      <c r="AJ194" s="62">
        <v>23.020833333333332</v>
      </c>
      <c r="AK194" s="64">
        <v>1</v>
      </c>
      <c r="AL194" s="79">
        <v>27.512833333333337</v>
      </c>
      <c r="AM194" s="121">
        <v>1</v>
      </c>
      <c r="AN194" s="79">
        <v>26.242363636363635</v>
      </c>
      <c r="AO194" s="119">
        <v>0.90384615384615385</v>
      </c>
      <c r="AP194" s="127" t="s">
        <v>1079</v>
      </c>
      <c r="AQ194" s="2">
        <f>AN194-AL194</f>
        <v>-1.2704696969697018</v>
      </c>
      <c r="AR194" s="1" t="str">
        <f>IF(AN194&gt;AL194,"Higher","Lower")</f>
        <v>Lower</v>
      </c>
      <c r="AS194" s="1">
        <v>24.5</v>
      </c>
      <c r="AT194" s="145">
        <v>1</v>
      </c>
      <c r="AU194" s="1" t="s">
        <v>36</v>
      </c>
      <c r="AV194" s="2">
        <f>SUM(AS194-AN194)</f>
        <v>-1.7423636363636348</v>
      </c>
      <c r="AW194" s="1" t="str">
        <f>IF(AS194&gt;AN194,"Higher","Lower")</f>
        <v>Lower</v>
      </c>
    </row>
    <row r="195" spans="1:49">
      <c r="A195" s="40" t="s">
        <v>46</v>
      </c>
      <c r="B195" s="40" t="s">
        <v>1639</v>
      </c>
      <c r="C195" s="41" t="s">
        <v>1640</v>
      </c>
      <c r="D195" s="49" t="s">
        <v>1641</v>
      </c>
      <c r="E195" s="41" t="s">
        <v>1083</v>
      </c>
      <c r="F195" s="41" t="s">
        <v>1076</v>
      </c>
      <c r="G195" s="41" t="s">
        <v>1079</v>
      </c>
      <c r="H195" s="42">
        <v>383973</v>
      </c>
      <c r="I195" s="42">
        <v>398874</v>
      </c>
      <c r="J195" s="43">
        <v>53.486333000000002</v>
      </c>
      <c r="K195" s="43">
        <v>-2.2429999</v>
      </c>
      <c r="L195" s="42" t="s">
        <v>33</v>
      </c>
      <c r="M195" s="41" t="s">
        <v>34</v>
      </c>
      <c r="N195" s="41">
        <v>5</v>
      </c>
      <c r="O195" s="41">
        <v>59</v>
      </c>
      <c r="P195" s="41" t="s">
        <v>1078</v>
      </c>
      <c r="Q195" s="41">
        <v>3</v>
      </c>
      <c r="R195" s="51">
        <v>37</v>
      </c>
      <c r="S195" s="51" t="s">
        <v>1079</v>
      </c>
      <c r="T195" s="51">
        <v>34.200000000000003</v>
      </c>
      <c r="U195" s="51" t="s">
        <v>1079</v>
      </c>
      <c r="V195" s="51">
        <v>33.6</v>
      </c>
      <c r="W195" s="51" t="s">
        <v>1079</v>
      </c>
      <c r="X195" s="82">
        <v>34.700000000000003</v>
      </c>
      <c r="Y195" s="53" t="s">
        <v>1079</v>
      </c>
      <c r="Z195" s="82">
        <v>33.130999999999993</v>
      </c>
      <c r="AA195" s="83">
        <v>1</v>
      </c>
      <c r="AB195" s="44">
        <v>37.105249999999998</v>
      </c>
      <c r="AC195" s="45">
        <v>1</v>
      </c>
      <c r="AD195" s="44">
        <v>35.508000000000003</v>
      </c>
      <c r="AE195" s="45">
        <v>1</v>
      </c>
      <c r="AF195" s="44">
        <v>33.429749999999999</v>
      </c>
      <c r="AG195" s="45">
        <v>1</v>
      </c>
      <c r="AH195" s="44">
        <v>32.991750000000003</v>
      </c>
      <c r="AI195" s="47">
        <v>1</v>
      </c>
      <c r="AJ195" s="44">
        <v>22.914583333333333</v>
      </c>
      <c r="AK195" s="46">
        <v>1</v>
      </c>
      <c r="AL195" s="78">
        <v>25.862545454545455</v>
      </c>
      <c r="AM195" s="123">
        <v>0.92307692307692302</v>
      </c>
      <c r="AN195" s="78">
        <v>27.484750000000002</v>
      </c>
      <c r="AO195" s="118">
        <v>1</v>
      </c>
      <c r="AP195" s="125" t="s">
        <v>1079</v>
      </c>
      <c r="AQ195" s="44">
        <f>AN195-AL195</f>
        <v>1.6222045454545473</v>
      </c>
      <c r="AR195" s="43" t="str">
        <f>IF(AN195&gt;AL195,"Higher","Lower")</f>
        <v>Higher</v>
      </c>
      <c r="AS195" s="43">
        <v>24.5</v>
      </c>
      <c r="AT195" s="151">
        <v>1</v>
      </c>
      <c r="AU195" s="43" t="s">
        <v>36</v>
      </c>
      <c r="AV195" s="44">
        <f>SUM(AS195-AN195)</f>
        <v>-2.9847500000000018</v>
      </c>
      <c r="AW195" s="43" t="str">
        <f>IF(AS195&gt;AN195,"Higher","Lower")</f>
        <v>Lower</v>
      </c>
    </row>
    <row r="196" spans="1:49">
      <c r="A196" s="40" t="s">
        <v>46</v>
      </c>
      <c r="B196" s="40" t="s">
        <v>1642</v>
      </c>
      <c r="C196" s="41" t="s">
        <v>1643</v>
      </c>
      <c r="D196" s="49" t="s">
        <v>1644</v>
      </c>
      <c r="E196" s="41" t="s">
        <v>31</v>
      </c>
      <c r="F196" s="41" t="s">
        <v>1076</v>
      </c>
      <c r="G196" s="41" t="s">
        <v>1079</v>
      </c>
      <c r="H196" s="42">
        <v>386710</v>
      </c>
      <c r="I196" s="42">
        <v>396824</v>
      </c>
      <c r="J196" s="43">
        <v>53.467984000000001</v>
      </c>
      <c r="K196" s="43">
        <v>-2.2016653000000002</v>
      </c>
      <c r="L196" s="42" t="s">
        <v>33</v>
      </c>
      <c r="M196" s="41" t="s">
        <v>34</v>
      </c>
      <c r="N196" s="41">
        <v>20</v>
      </c>
      <c r="O196" s="41">
        <v>2.5</v>
      </c>
      <c r="P196" s="41" t="s">
        <v>1078</v>
      </c>
      <c r="Q196" s="41">
        <v>3</v>
      </c>
      <c r="R196" s="53" t="s">
        <v>36</v>
      </c>
      <c r="S196" s="53" t="s">
        <v>1079</v>
      </c>
      <c r="T196" s="53" t="s">
        <v>36</v>
      </c>
      <c r="U196" s="53" t="s">
        <v>1079</v>
      </c>
      <c r="V196" s="53" t="s">
        <v>36</v>
      </c>
      <c r="W196" s="53" t="s">
        <v>1079</v>
      </c>
      <c r="X196" s="53" t="s">
        <v>36</v>
      </c>
      <c r="Y196" s="53" t="s">
        <v>1079</v>
      </c>
      <c r="Z196" s="82">
        <v>30.354545454545452</v>
      </c>
      <c r="AA196" s="83">
        <v>0.91666666666666663</v>
      </c>
      <c r="AB196" s="44">
        <v>35.709916666666672</v>
      </c>
      <c r="AC196" s="45">
        <v>1</v>
      </c>
      <c r="AD196" s="44">
        <v>34.444666666666663</v>
      </c>
      <c r="AE196" s="45">
        <v>1</v>
      </c>
      <c r="AF196" s="44">
        <v>30.312249999999995</v>
      </c>
      <c r="AG196" s="45">
        <v>1</v>
      </c>
      <c r="AH196" s="44">
        <v>30.286999999999999</v>
      </c>
      <c r="AI196" s="47">
        <v>1</v>
      </c>
      <c r="AJ196" s="44">
        <v>23.72208333333333</v>
      </c>
      <c r="AK196" s="46">
        <v>1</v>
      </c>
      <c r="AL196" s="78">
        <v>25.162166666666668</v>
      </c>
      <c r="AM196" s="123">
        <v>1</v>
      </c>
      <c r="AN196" s="78">
        <v>25.628750000000004</v>
      </c>
      <c r="AO196" s="118">
        <v>1</v>
      </c>
      <c r="AP196" s="125" t="s">
        <v>1079</v>
      </c>
      <c r="AQ196" s="44">
        <f>AN196-AL196</f>
        <v>0.46658333333333601</v>
      </c>
      <c r="AR196" s="43" t="str">
        <f>IF(AN196&gt;AL196,"Higher","Lower")</f>
        <v>Higher</v>
      </c>
      <c r="AS196" s="43">
        <v>24.6</v>
      </c>
      <c r="AT196" s="151">
        <v>1</v>
      </c>
      <c r="AU196" s="43" t="s">
        <v>36</v>
      </c>
      <c r="AV196" s="44">
        <f>SUM(AS196-AN196)</f>
        <v>-1.0287500000000023</v>
      </c>
      <c r="AW196" s="43" t="str">
        <f>IF(AS196&gt;AN196,"Higher","Lower")</f>
        <v>Lower</v>
      </c>
    </row>
    <row r="197" spans="1:49">
      <c r="A197" s="77" t="s">
        <v>53</v>
      </c>
      <c r="B197" s="17" t="s">
        <v>1645</v>
      </c>
      <c r="C197" s="4" t="s">
        <v>1646</v>
      </c>
      <c r="D197" s="4" t="s">
        <v>1647</v>
      </c>
      <c r="E197" s="3" t="s">
        <v>31</v>
      </c>
      <c r="F197" s="4" t="s">
        <v>1076</v>
      </c>
      <c r="G197" s="4" t="s">
        <v>1079</v>
      </c>
      <c r="H197" s="5">
        <v>384372</v>
      </c>
      <c r="I197" s="5">
        <v>404917</v>
      </c>
      <c r="J197" s="1">
        <v>53.540661999999998</v>
      </c>
      <c r="K197" s="1">
        <v>-2.2372904</v>
      </c>
      <c r="L197" s="5" t="s">
        <v>33</v>
      </c>
      <c r="M197" s="4" t="s">
        <v>34</v>
      </c>
      <c r="N197" s="4">
        <v>7</v>
      </c>
      <c r="O197" s="4">
        <v>1.2</v>
      </c>
      <c r="P197" s="4" t="s">
        <v>1078</v>
      </c>
      <c r="Q197" s="4">
        <v>2.6</v>
      </c>
      <c r="R197" s="19">
        <v>40</v>
      </c>
      <c r="S197" s="19" t="s">
        <v>1079</v>
      </c>
      <c r="T197" s="19">
        <v>36.6</v>
      </c>
      <c r="U197" s="19" t="s">
        <v>1079</v>
      </c>
      <c r="V197" s="19">
        <v>30.3</v>
      </c>
      <c r="W197" s="19" t="s">
        <v>1079</v>
      </c>
      <c r="X197" s="21">
        <v>34.9</v>
      </c>
      <c r="Y197" s="20" t="s">
        <v>1079</v>
      </c>
      <c r="Z197" s="21">
        <v>33.683999999999997</v>
      </c>
      <c r="AA197" s="35">
        <v>1</v>
      </c>
      <c r="AB197" s="2">
        <v>35.200000000000003</v>
      </c>
      <c r="AC197" s="33">
        <v>0.91666666666666663</v>
      </c>
      <c r="AD197" s="2">
        <v>31.9</v>
      </c>
      <c r="AE197" s="33">
        <v>0.91666666666666663</v>
      </c>
      <c r="AF197" s="2">
        <v>32.305999999999997</v>
      </c>
      <c r="AG197" s="33">
        <v>1</v>
      </c>
      <c r="AH197" s="2">
        <v>32.364000000000004</v>
      </c>
      <c r="AI197" s="34">
        <v>1</v>
      </c>
      <c r="AJ197" s="2">
        <v>24.409166666666664</v>
      </c>
      <c r="AK197" s="29">
        <v>1</v>
      </c>
      <c r="AL197" s="79">
        <v>25.330909090909088</v>
      </c>
      <c r="AM197" s="121">
        <v>0.90384615384615385</v>
      </c>
      <c r="AN197" s="79">
        <v>26.629249999999999</v>
      </c>
      <c r="AO197" s="119">
        <v>1</v>
      </c>
      <c r="AP197" s="128" t="s">
        <v>1084</v>
      </c>
      <c r="AQ197" s="2">
        <f>AN197-AL197</f>
        <v>1.2983409090909106</v>
      </c>
      <c r="AR197" s="1" t="str">
        <f>IF(AN197&gt;AL197,"Higher","Lower")</f>
        <v>Higher</v>
      </c>
      <c r="AS197" s="1">
        <v>24.6</v>
      </c>
      <c r="AT197" s="145">
        <v>1</v>
      </c>
      <c r="AU197" s="1" t="s">
        <v>36</v>
      </c>
      <c r="AV197" s="2">
        <f>SUM(AS197-AN197)</f>
        <v>-2.0292499999999976</v>
      </c>
      <c r="AW197" s="1" t="str">
        <f>IF(AS197&gt;AN197,"Higher","Lower")</f>
        <v>Lower</v>
      </c>
    </row>
    <row r="198" spans="1:49">
      <c r="A198" s="17" t="s">
        <v>67</v>
      </c>
      <c r="B198" s="17" t="s">
        <v>1648</v>
      </c>
      <c r="C198" s="55" t="s">
        <v>1649</v>
      </c>
      <c r="D198" s="55" t="s">
        <v>1650</v>
      </c>
      <c r="E198" s="55" t="s">
        <v>31</v>
      </c>
      <c r="F198" s="55" t="s">
        <v>1076</v>
      </c>
      <c r="G198" s="55" t="s">
        <v>1079</v>
      </c>
      <c r="H198" s="56">
        <v>383078</v>
      </c>
      <c r="I198" s="56">
        <v>398741</v>
      </c>
      <c r="J198" s="57">
        <v>53.485109999999999</v>
      </c>
      <c r="K198" s="57">
        <v>-2.2564804000000001</v>
      </c>
      <c r="L198" s="56" t="s">
        <v>33</v>
      </c>
      <c r="M198" s="4" t="s">
        <v>34</v>
      </c>
      <c r="N198" s="4">
        <v>2</v>
      </c>
      <c r="O198" s="4">
        <v>1.5</v>
      </c>
      <c r="P198" s="4" t="s">
        <v>1078</v>
      </c>
      <c r="Q198" s="4">
        <v>3</v>
      </c>
      <c r="R198" s="22">
        <v>36.700000000000003</v>
      </c>
      <c r="S198" s="22" t="s">
        <v>1079</v>
      </c>
      <c r="T198" s="22">
        <v>36.5</v>
      </c>
      <c r="U198" s="22" t="s">
        <v>1079</v>
      </c>
      <c r="V198" s="22">
        <v>36.5</v>
      </c>
      <c r="W198" s="22" t="s">
        <v>1079</v>
      </c>
      <c r="X198" s="23">
        <v>35.5</v>
      </c>
      <c r="Y198" s="23" t="s">
        <v>1079</v>
      </c>
      <c r="Z198" s="23">
        <v>35.4</v>
      </c>
      <c r="AA198" s="29">
        <v>1</v>
      </c>
      <c r="AB198" s="2">
        <v>39.816636363636363</v>
      </c>
      <c r="AC198" s="33">
        <v>1</v>
      </c>
      <c r="AD198" s="2">
        <v>36.757599999999996</v>
      </c>
      <c r="AE198" s="33">
        <v>0.83333333333333337</v>
      </c>
      <c r="AF198" s="62">
        <v>34.103999999999999</v>
      </c>
      <c r="AG198" s="63">
        <v>0.83333333333333337</v>
      </c>
      <c r="AH198" s="62">
        <v>37.207750000000004</v>
      </c>
      <c r="AI198" s="63">
        <v>1</v>
      </c>
      <c r="AJ198" s="62">
        <v>26.666818181818183</v>
      </c>
      <c r="AK198" s="64">
        <v>0.91666666666666663</v>
      </c>
      <c r="AL198" s="79">
        <v>28.845833333333331</v>
      </c>
      <c r="AM198" s="121">
        <v>1</v>
      </c>
      <c r="AN198" s="79">
        <v>27.2455</v>
      </c>
      <c r="AO198" s="119">
        <v>1</v>
      </c>
      <c r="AP198" s="127" t="s">
        <v>1079</v>
      </c>
      <c r="AQ198" s="2">
        <f>AN198-AL198</f>
        <v>-1.6003333333333316</v>
      </c>
      <c r="AR198" s="1" t="str">
        <f>IF(AN198&gt;AL198,"Higher","Lower")</f>
        <v>Lower</v>
      </c>
      <c r="AS198" s="1">
        <v>24.6</v>
      </c>
      <c r="AT198" s="145">
        <v>1</v>
      </c>
      <c r="AU198" s="1" t="s">
        <v>36</v>
      </c>
      <c r="AV198" s="2">
        <f>SUM(AS198-AN198)</f>
        <v>-2.6454999999999984</v>
      </c>
      <c r="AW198" s="1" t="str">
        <f>IF(AS198&gt;AN198,"Higher","Lower")</f>
        <v>Lower</v>
      </c>
    </row>
    <row r="199" spans="1:49">
      <c r="A199" s="40" t="s">
        <v>70</v>
      </c>
      <c r="B199" s="40" t="s">
        <v>1651</v>
      </c>
      <c r="C199" s="41" t="s">
        <v>1652</v>
      </c>
      <c r="D199" s="41" t="s">
        <v>1653</v>
      </c>
      <c r="E199" s="41" t="s">
        <v>31</v>
      </c>
      <c r="F199" s="41" t="s">
        <v>1076</v>
      </c>
      <c r="G199" s="41" t="s">
        <v>1079</v>
      </c>
      <c r="H199" s="42">
        <v>372122</v>
      </c>
      <c r="I199" s="42">
        <v>409347</v>
      </c>
      <c r="J199" s="43">
        <v>53.579968999999998</v>
      </c>
      <c r="K199" s="43">
        <v>-2.4225302000000002</v>
      </c>
      <c r="L199" s="42" t="s">
        <v>33</v>
      </c>
      <c r="M199" s="41" t="s">
        <v>34</v>
      </c>
      <c r="N199" s="41">
        <v>100</v>
      </c>
      <c r="O199" s="41">
        <v>0.5</v>
      </c>
      <c r="P199" s="41" t="s">
        <v>1078</v>
      </c>
      <c r="Q199" s="41">
        <v>2.4</v>
      </c>
      <c r="R199" s="51" t="s">
        <v>36</v>
      </c>
      <c r="S199" s="51" t="s">
        <v>1079</v>
      </c>
      <c r="T199" s="51" t="s">
        <v>36</v>
      </c>
      <c r="U199" s="51" t="s">
        <v>1079</v>
      </c>
      <c r="V199" s="51" t="s">
        <v>36</v>
      </c>
      <c r="W199" s="51" t="s">
        <v>1079</v>
      </c>
      <c r="X199" s="53" t="s">
        <v>36</v>
      </c>
      <c r="Y199" s="53" t="s">
        <v>1079</v>
      </c>
      <c r="Z199" s="82" t="s">
        <v>36</v>
      </c>
      <c r="AA199" s="83" t="s">
        <v>1079</v>
      </c>
      <c r="AB199" s="44" t="s">
        <v>1084</v>
      </c>
      <c r="AC199" s="45" t="s">
        <v>1084</v>
      </c>
      <c r="AD199" s="44" t="s">
        <v>1084</v>
      </c>
      <c r="AE199" s="45" t="s">
        <v>1084</v>
      </c>
      <c r="AF199" s="44" t="s">
        <v>1084</v>
      </c>
      <c r="AG199" s="45" t="s">
        <v>1084</v>
      </c>
      <c r="AH199" s="44" t="s">
        <v>1084</v>
      </c>
      <c r="AI199" s="44" t="s">
        <v>1084</v>
      </c>
      <c r="AJ199" s="44">
        <v>25.639090909090907</v>
      </c>
      <c r="AK199" s="46">
        <v>0.91666666666666663</v>
      </c>
      <c r="AL199" s="78">
        <v>26.120545454545454</v>
      </c>
      <c r="AM199" s="123">
        <v>0.92307692307692302</v>
      </c>
      <c r="AN199" s="78">
        <v>26.194909090909093</v>
      </c>
      <c r="AO199" s="118">
        <v>0.92307692307692302</v>
      </c>
      <c r="AP199" s="125" t="s">
        <v>1084</v>
      </c>
      <c r="AQ199" s="44">
        <f>AN199-AL199</f>
        <v>7.4363636363639074E-2</v>
      </c>
      <c r="AR199" s="43" t="str">
        <f>IF(AN199&gt;AL199,"Higher","Lower")</f>
        <v>Higher</v>
      </c>
      <c r="AS199" s="43">
        <v>24.7</v>
      </c>
      <c r="AT199" s="151">
        <v>1</v>
      </c>
      <c r="AU199" s="43" t="s">
        <v>36</v>
      </c>
      <c r="AV199" s="44">
        <f>SUM(AS199-AN199)</f>
        <v>-1.4949090909090934</v>
      </c>
      <c r="AW199" s="43" t="str">
        <f>IF(AS199&gt;AN199,"Higher","Lower")</f>
        <v>Lower</v>
      </c>
    </row>
    <row r="200" spans="1:49">
      <c r="A200" s="40" t="s">
        <v>70</v>
      </c>
      <c r="B200" s="40" t="s">
        <v>1654</v>
      </c>
      <c r="C200" s="41" t="s">
        <v>1655</v>
      </c>
      <c r="D200" s="41" t="s">
        <v>1656</v>
      </c>
      <c r="E200" s="41" t="s">
        <v>31</v>
      </c>
      <c r="F200" s="41" t="s">
        <v>1076</v>
      </c>
      <c r="G200" s="41" t="s">
        <v>1079</v>
      </c>
      <c r="H200" s="42">
        <v>374584</v>
      </c>
      <c r="I200" s="42">
        <v>405525</v>
      </c>
      <c r="J200" s="43">
        <v>53.545741999999997</v>
      </c>
      <c r="K200" s="43">
        <v>-2.3850338</v>
      </c>
      <c r="L200" s="42" t="s">
        <v>33</v>
      </c>
      <c r="M200" s="41" t="s">
        <v>34</v>
      </c>
      <c r="N200" s="41">
        <v>0.5</v>
      </c>
      <c r="O200" s="41">
        <v>0.5</v>
      </c>
      <c r="P200" s="41" t="s">
        <v>1078</v>
      </c>
      <c r="Q200" s="41">
        <v>2.4</v>
      </c>
      <c r="R200" s="51" t="s">
        <v>36</v>
      </c>
      <c r="S200" s="51" t="s">
        <v>1079</v>
      </c>
      <c r="T200" s="51" t="s">
        <v>36</v>
      </c>
      <c r="U200" s="51" t="s">
        <v>1079</v>
      </c>
      <c r="V200" s="51" t="s">
        <v>36</v>
      </c>
      <c r="W200" s="51" t="s">
        <v>1079</v>
      </c>
      <c r="X200" s="53" t="s">
        <v>36</v>
      </c>
      <c r="Y200" s="53" t="s">
        <v>1079</v>
      </c>
      <c r="Z200" s="82" t="s">
        <v>36</v>
      </c>
      <c r="AA200" s="83" t="s">
        <v>1079</v>
      </c>
      <c r="AB200" s="44" t="s">
        <v>1084</v>
      </c>
      <c r="AC200" s="45" t="s">
        <v>1084</v>
      </c>
      <c r="AD200" s="44" t="s">
        <v>1084</v>
      </c>
      <c r="AE200" s="45" t="s">
        <v>1084</v>
      </c>
      <c r="AF200" s="44" t="s">
        <v>1084</v>
      </c>
      <c r="AG200" s="45" t="s">
        <v>1084</v>
      </c>
      <c r="AH200" s="44" t="s">
        <v>1084</v>
      </c>
      <c r="AI200" s="44" t="s">
        <v>1084</v>
      </c>
      <c r="AJ200" s="44">
        <v>25.159999999999997</v>
      </c>
      <c r="AK200" s="46">
        <v>0.75</v>
      </c>
      <c r="AL200" s="78">
        <v>24.948599999999999</v>
      </c>
      <c r="AM200" s="123">
        <v>0.84615384615384615</v>
      </c>
      <c r="AN200" s="78">
        <v>26.917800000000003</v>
      </c>
      <c r="AO200" s="118">
        <v>0.84615384615384615</v>
      </c>
      <c r="AP200" s="125" t="s">
        <v>1079</v>
      </c>
      <c r="AQ200" s="44">
        <f>AN200-AL200</f>
        <v>1.9692000000000043</v>
      </c>
      <c r="AR200" s="43" t="str">
        <f>IF(AN200&gt;AL200,"Higher","Lower")</f>
        <v>Higher</v>
      </c>
      <c r="AS200" s="43">
        <v>24.7</v>
      </c>
      <c r="AT200" s="150">
        <v>1</v>
      </c>
      <c r="AU200" s="43" t="s">
        <v>36</v>
      </c>
      <c r="AV200" s="44">
        <f>SUM(AS200-AN200)</f>
        <v>-2.217800000000004</v>
      </c>
      <c r="AW200" s="43" t="str">
        <f>IF(AS200&gt;AN200,"Higher","Lower")</f>
        <v>Lower</v>
      </c>
    </row>
    <row r="201" spans="1:49">
      <c r="A201" s="17" t="s">
        <v>67</v>
      </c>
      <c r="B201" s="17" t="s">
        <v>1657</v>
      </c>
      <c r="C201" s="55" t="s">
        <v>1658</v>
      </c>
      <c r="D201" s="55" t="s">
        <v>1659</v>
      </c>
      <c r="E201" s="55" t="s">
        <v>31</v>
      </c>
      <c r="F201" s="55" t="s">
        <v>1076</v>
      </c>
      <c r="G201" s="55" t="s">
        <v>1079</v>
      </c>
      <c r="H201" s="56">
        <v>375213</v>
      </c>
      <c r="I201" s="56">
        <v>397661</v>
      </c>
      <c r="J201" s="57">
        <v>53.475088999999997</v>
      </c>
      <c r="K201" s="57">
        <v>-2.3749167999999998</v>
      </c>
      <c r="L201" s="56" t="s">
        <v>33</v>
      </c>
      <c r="M201" s="4" t="s">
        <v>34</v>
      </c>
      <c r="N201" s="4">
        <v>1.5</v>
      </c>
      <c r="O201" s="4">
        <v>2.5</v>
      </c>
      <c r="P201" s="4" t="s">
        <v>1078</v>
      </c>
      <c r="Q201" s="4">
        <v>2</v>
      </c>
      <c r="R201" s="22" t="s">
        <v>36</v>
      </c>
      <c r="S201" s="22" t="s">
        <v>1079</v>
      </c>
      <c r="T201" s="22" t="s">
        <v>36</v>
      </c>
      <c r="U201" s="22" t="s">
        <v>1079</v>
      </c>
      <c r="V201" s="25" t="s">
        <v>36</v>
      </c>
      <c r="W201" s="25" t="s">
        <v>1079</v>
      </c>
      <c r="X201" s="23">
        <v>36.200000000000003</v>
      </c>
      <c r="Y201" s="23" t="s">
        <v>1079</v>
      </c>
      <c r="Z201" s="23">
        <v>33.6</v>
      </c>
      <c r="AA201" s="29">
        <v>1</v>
      </c>
      <c r="AB201" s="2">
        <v>37.681583333333336</v>
      </c>
      <c r="AC201" s="33">
        <v>1</v>
      </c>
      <c r="AD201" s="2">
        <v>34.283333333333331</v>
      </c>
      <c r="AE201" s="33">
        <v>1</v>
      </c>
      <c r="AF201" s="62">
        <v>33.170727272727277</v>
      </c>
      <c r="AG201" s="63">
        <v>0.91666666666666663</v>
      </c>
      <c r="AH201" s="62">
        <v>34.72775</v>
      </c>
      <c r="AI201" s="63">
        <v>1</v>
      </c>
      <c r="AJ201" s="62">
        <v>24.989999999999995</v>
      </c>
      <c r="AK201" s="64">
        <v>1</v>
      </c>
      <c r="AL201" s="79">
        <v>26.509500000000003</v>
      </c>
      <c r="AM201" s="121">
        <v>1</v>
      </c>
      <c r="AN201" s="79">
        <v>26.049249999999997</v>
      </c>
      <c r="AO201" s="119">
        <v>1</v>
      </c>
      <c r="AP201" s="127" t="s">
        <v>1079</v>
      </c>
      <c r="AQ201" s="2">
        <f>AN201-AL201</f>
        <v>-0.4602500000000056</v>
      </c>
      <c r="AR201" s="1" t="str">
        <f>IF(AN201&gt;AL201,"Higher","Lower")</f>
        <v>Lower</v>
      </c>
      <c r="AS201" s="1">
        <v>24.8</v>
      </c>
      <c r="AT201" s="145">
        <v>0.82699999999999996</v>
      </c>
      <c r="AU201" s="1" t="s">
        <v>36</v>
      </c>
      <c r="AV201" s="2">
        <f>SUM(AS201-AN201)</f>
        <v>-1.2492499999999964</v>
      </c>
      <c r="AW201" s="1" t="str">
        <f>IF(AS201&gt;AN201,"Higher","Lower")</f>
        <v>Lower</v>
      </c>
    </row>
    <row r="202" spans="1:49">
      <c r="A202" s="40" t="s">
        <v>46</v>
      </c>
      <c r="B202" s="40" t="s">
        <v>1660</v>
      </c>
      <c r="C202" s="41" t="s">
        <v>1661</v>
      </c>
      <c r="D202" s="49" t="s">
        <v>1662</v>
      </c>
      <c r="E202" s="41" t="s">
        <v>31</v>
      </c>
      <c r="F202" s="41" t="s">
        <v>1076</v>
      </c>
      <c r="G202" s="41" t="s">
        <v>1079</v>
      </c>
      <c r="H202" s="42">
        <v>385400</v>
      </c>
      <c r="I202" s="42">
        <v>390095</v>
      </c>
      <c r="J202" s="43">
        <v>53.407465999999999</v>
      </c>
      <c r="K202" s="43">
        <v>-2.2210842</v>
      </c>
      <c r="L202" s="42" t="s">
        <v>33</v>
      </c>
      <c r="M202" s="41" t="s">
        <v>34</v>
      </c>
      <c r="N202" s="41">
        <v>7</v>
      </c>
      <c r="O202" s="41">
        <v>3</v>
      </c>
      <c r="P202" s="41" t="s">
        <v>1078</v>
      </c>
      <c r="Q202" s="41">
        <v>3</v>
      </c>
      <c r="R202" s="51">
        <v>40</v>
      </c>
      <c r="S202" s="51" t="s">
        <v>1079</v>
      </c>
      <c r="T202" s="51">
        <v>39.9</v>
      </c>
      <c r="U202" s="51" t="s">
        <v>1079</v>
      </c>
      <c r="V202" s="51">
        <v>34</v>
      </c>
      <c r="W202" s="51" t="s">
        <v>1079</v>
      </c>
      <c r="X202" s="82">
        <v>35.5</v>
      </c>
      <c r="Y202" s="53" t="s">
        <v>1079</v>
      </c>
      <c r="Z202" s="82">
        <v>35.391999999999989</v>
      </c>
      <c r="AA202" s="83">
        <v>1</v>
      </c>
      <c r="AB202" s="44">
        <v>37.977333333333334</v>
      </c>
      <c r="AC202" s="45">
        <v>1</v>
      </c>
      <c r="AD202" s="44">
        <v>37.05533333333333</v>
      </c>
      <c r="AE202" s="45">
        <v>1</v>
      </c>
      <c r="AF202" s="44">
        <v>35.661299999999997</v>
      </c>
      <c r="AG202" s="45">
        <v>0.83333333333333337</v>
      </c>
      <c r="AH202" s="44">
        <v>33.611750000000001</v>
      </c>
      <c r="AI202" s="47">
        <v>1</v>
      </c>
      <c r="AJ202" s="44">
        <v>23.332500000000003</v>
      </c>
      <c r="AK202" s="46">
        <v>1</v>
      </c>
      <c r="AL202" s="78">
        <v>25.6065</v>
      </c>
      <c r="AM202" s="123">
        <v>1</v>
      </c>
      <c r="AN202" s="78">
        <v>25.360500000000002</v>
      </c>
      <c r="AO202" s="118">
        <v>1</v>
      </c>
      <c r="AP202" s="125" t="s">
        <v>1079</v>
      </c>
      <c r="AQ202" s="44">
        <f>AN202-AL202</f>
        <v>-0.24599999999999866</v>
      </c>
      <c r="AR202" s="43" t="str">
        <f>IF(AN202&gt;AL202,"Higher","Lower")</f>
        <v>Lower</v>
      </c>
      <c r="AS202" s="43">
        <v>25</v>
      </c>
      <c r="AT202" s="151">
        <v>1</v>
      </c>
      <c r="AU202" s="43" t="s">
        <v>36</v>
      </c>
      <c r="AV202" s="44">
        <f>SUM(AS202-AN202)</f>
        <v>-0.36050000000000182</v>
      </c>
      <c r="AW202" s="43" t="str">
        <f>IF(AS202&gt;AN202,"Higher","Lower")</f>
        <v>Lower</v>
      </c>
    </row>
    <row r="203" spans="1:49">
      <c r="A203" s="55" t="s">
        <v>37</v>
      </c>
      <c r="B203" s="55" t="s">
        <v>1663</v>
      </c>
      <c r="C203" s="68" t="s">
        <v>1664</v>
      </c>
      <c r="D203" s="55" t="s">
        <v>1665</v>
      </c>
      <c r="E203" s="55" t="s">
        <v>1083</v>
      </c>
      <c r="F203" s="55" t="s">
        <v>1076</v>
      </c>
      <c r="G203" s="55" t="s">
        <v>1079</v>
      </c>
      <c r="H203" s="56">
        <v>394114</v>
      </c>
      <c r="I203" s="56">
        <v>399366</v>
      </c>
      <c r="J203" s="57">
        <v>53.490969</v>
      </c>
      <c r="K203" s="57">
        <v>-2.0901819000000001</v>
      </c>
      <c r="L203" s="56" t="s">
        <v>33</v>
      </c>
      <c r="M203" s="4" t="s">
        <v>1078</v>
      </c>
      <c r="N203" s="7">
        <v>11</v>
      </c>
      <c r="O203" s="7">
        <v>1</v>
      </c>
      <c r="P203" s="4" t="s">
        <v>1078</v>
      </c>
      <c r="Q203" s="4">
        <v>3</v>
      </c>
      <c r="R203" s="13" t="s">
        <v>36</v>
      </c>
      <c r="S203" s="13" t="s">
        <v>1079</v>
      </c>
      <c r="T203" s="13" t="s">
        <v>36</v>
      </c>
      <c r="U203" s="13" t="s">
        <v>1079</v>
      </c>
      <c r="V203" s="13" t="s">
        <v>36</v>
      </c>
      <c r="W203" s="13" t="s">
        <v>1079</v>
      </c>
      <c r="X203" s="7" t="s">
        <v>36</v>
      </c>
      <c r="Y203" s="7" t="s">
        <v>1079</v>
      </c>
      <c r="Z203" s="27" t="s">
        <v>36</v>
      </c>
      <c r="AA203" s="36" t="s">
        <v>1084</v>
      </c>
      <c r="AB203" s="2">
        <v>33.512818181818183</v>
      </c>
      <c r="AC203" s="33">
        <v>0.91666666666666663</v>
      </c>
      <c r="AD203" s="2">
        <v>35.654666666666671</v>
      </c>
      <c r="AE203" s="33">
        <v>1</v>
      </c>
      <c r="AF203" s="62">
        <v>32.668499999999995</v>
      </c>
      <c r="AG203" s="63">
        <v>0.83333333333333337</v>
      </c>
      <c r="AH203" s="62">
        <v>33.699818181818173</v>
      </c>
      <c r="AI203" s="63">
        <v>0.91666666666666663</v>
      </c>
      <c r="AJ203" s="62">
        <v>24.48</v>
      </c>
      <c r="AK203" s="64">
        <v>1</v>
      </c>
      <c r="AL203" s="80">
        <v>25.907499999999999</v>
      </c>
      <c r="AM203" s="122">
        <v>1</v>
      </c>
      <c r="AN203" s="80">
        <v>25.766500000000004</v>
      </c>
      <c r="AO203" s="120">
        <v>1</v>
      </c>
      <c r="AP203" s="126" t="s">
        <v>1079</v>
      </c>
      <c r="AQ203" s="2">
        <f>AN203-AL203</f>
        <v>-0.14099999999999469</v>
      </c>
      <c r="AR203" s="1" t="str">
        <f>IF(AN203&gt;AL203,"Higher","Lower")</f>
        <v>Lower</v>
      </c>
      <c r="AS203" s="1">
        <v>25</v>
      </c>
      <c r="AT203" s="145">
        <v>1</v>
      </c>
      <c r="AU203" s="1" t="s">
        <v>36</v>
      </c>
      <c r="AV203" s="2">
        <f>SUM(AS203-AN203)</f>
        <v>-0.76650000000000418</v>
      </c>
      <c r="AW203" s="1" t="str">
        <f>IF(AS203&gt;AN203,"Higher","Lower")</f>
        <v>Lower</v>
      </c>
    </row>
    <row r="204" spans="1:49">
      <c r="A204" s="48" t="s">
        <v>27</v>
      </c>
      <c r="B204" s="40" t="s">
        <v>1666</v>
      </c>
      <c r="C204" s="49" t="s">
        <v>1667</v>
      </c>
      <c r="D204" s="49" t="s">
        <v>1668</v>
      </c>
      <c r="E204" s="49" t="s">
        <v>1170</v>
      </c>
      <c r="F204" s="41" t="s">
        <v>1076</v>
      </c>
      <c r="G204" s="41" t="s">
        <v>1079</v>
      </c>
      <c r="H204" s="52">
        <v>392063.26500000001</v>
      </c>
      <c r="I204" s="52">
        <v>386972</v>
      </c>
      <c r="J204" s="43">
        <v>53.379537999999997</v>
      </c>
      <c r="K204" s="43">
        <v>-2.1207774000000001</v>
      </c>
      <c r="L204" s="42" t="s">
        <v>33</v>
      </c>
      <c r="M204" s="41" t="s">
        <v>34</v>
      </c>
      <c r="N204" s="49">
        <v>3</v>
      </c>
      <c r="O204" s="49">
        <v>1</v>
      </c>
      <c r="P204" s="41" t="s">
        <v>1078</v>
      </c>
      <c r="Q204" s="41">
        <v>2</v>
      </c>
      <c r="R204" s="51">
        <v>47.6</v>
      </c>
      <c r="S204" s="51" t="s">
        <v>1079</v>
      </c>
      <c r="T204" s="51">
        <v>49.5</v>
      </c>
      <c r="U204" s="51" t="s">
        <v>1079</v>
      </c>
      <c r="V204" s="51">
        <v>51</v>
      </c>
      <c r="W204" s="51" t="s">
        <v>1079</v>
      </c>
      <c r="X204" s="82">
        <v>46.4</v>
      </c>
      <c r="Y204" s="53" t="s">
        <v>1079</v>
      </c>
      <c r="Z204" s="82">
        <v>45.548999999999992</v>
      </c>
      <c r="AA204" s="83">
        <v>1</v>
      </c>
      <c r="AB204" s="44">
        <v>47.668833333333332</v>
      </c>
      <c r="AC204" s="45">
        <v>1</v>
      </c>
      <c r="AD204" s="44">
        <v>46.794000000000004</v>
      </c>
      <c r="AE204" s="45">
        <v>1</v>
      </c>
      <c r="AF204" s="44">
        <v>48.111000000000011</v>
      </c>
      <c r="AG204" s="45">
        <v>1</v>
      </c>
      <c r="AH204" s="44">
        <v>39.501750000000001</v>
      </c>
      <c r="AI204" s="45">
        <v>1</v>
      </c>
      <c r="AJ204" s="44">
        <v>26.324500000000004</v>
      </c>
      <c r="AK204" s="46">
        <v>0.83333333333333337</v>
      </c>
      <c r="AL204" s="78">
        <v>25.885999999999999</v>
      </c>
      <c r="AM204" s="123">
        <v>1</v>
      </c>
      <c r="AN204" s="78">
        <v>26.397250000000003</v>
      </c>
      <c r="AO204" s="118">
        <v>1</v>
      </c>
      <c r="AP204" s="143" t="s">
        <v>1079</v>
      </c>
      <c r="AQ204" s="44">
        <f>AN204-AL204</f>
        <v>0.51125000000000398</v>
      </c>
      <c r="AR204" s="43" t="str">
        <f>IF(AN204&gt;AL204,"Higher","Lower")</f>
        <v>Higher</v>
      </c>
      <c r="AS204" s="43">
        <v>25</v>
      </c>
      <c r="AT204" s="151">
        <v>1</v>
      </c>
      <c r="AU204" s="43" t="s">
        <v>36</v>
      </c>
      <c r="AV204" s="44">
        <f>SUM(AS204-AN204)</f>
        <v>-1.3972500000000032</v>
      </c>
      <c r="AW204" s="43" t="str">
        <f>IF(AS204&gt;AN204,"Higher","Lower")</f>
        <v>Lower</v>
      </c>
    </row>
    <row r="205" spans="1:49">
      <c r="A205" s="77" t="s">
        <v>53</v>
      </c>
      <c r="B205" s="17" t="s">
        <v>1669</v>
      </c>
      <c r="C205" s="4" t="s">
        <v>1670</v>
      </c>
      <c r="D205" s="4" t="s">
        <v>1671</v>
      </c>
      <c r="E205" s="3" t="s">
        <v>31</v>
      </c>
      <c r="F205" s="4" t="s">
        <v>1076</v>
      </c>
      <c r="G205" s="4" t="s">
        <v>1079</v>
      </c>
      <c r="H205" s="5">
        <v>379630</v>
      </c>
      <c r="I205" s="5">
        <v>411031</v>
      </c>
      <c r="J205" s="1">
        <v>53.595452000000002</v>
      </c>
      <c r="K205" s="1">
        <v>-2.3092451000000001</v>
      </c>
      <c r="L205" s="5" t="s">
        <v>33</v>
      </c>
      <c r="M205" s="4" t="s">
        <v>34</v>
      </c>
      <c r="N205" s="4" t="s">
        <v>1672</v>
      </c>
      <c r="O205" s="4">
        <v>3.5</v>
      </c>
      <c r="P205" s="4" t="s">
        <v>1078</v>
      </c>
      <c r="Q205" s="4">
        <v>2.5</v>
      </c>
      <c r="R205" s="19" t="s">
        <v>36</v>
      </c>
      <c r="S205" s="19" t="s">
        <v>1079</v>
      </c>
      <c r="T205" s="19" t="s">
        <v>36</v>
      </c>
      <c r="U205" s="19" t="s">
        <v>1079</v>
      </c>
      <c r="V205" s="19" t="s">
        <v>36</v>
      </c>
      <c r="W205" s="19" t="s">
        <v>1079</v>
      </c>
      <c r="X205" s="20" t="s">
        <v>36</v>
      </c>
      <c r="Y205" s="20" t="s">
        <v>1079</v>
      </c>
      <c r="Z205" s="21" t="s">
        <v>36</v>
      </c>
      <c r="AA205" s="35" t="s">
        <v>1079</v>
      </c>
      <c r="AB205" s="2" t="s">
        <v>1084</v>
      </c>
      <c r="AC205" s="33" t="s">
        <v>1084</v>
      </c>
      <c r="AD205" s="2" t="s">
        <v>1084</v>
      </c>
      <c r="AE205" s="33" t="s">
        <v>1084</v>
      </c>
      <c r="AF205" s="2" t="s">
        <v>1084</v>
      </c>
      <c r="AG205" s="33" t="s">
        <v>1084</v>
      </c>
      <c r="AH205" s="2">
        <v>35.433</v>
      </c>
      <c r="AI205" s="34">
        <v>1</v>
      </c>
      <c r="AJ205" s="2">
        <v>27.114999999999998</v>
      </c>
      <c r="AK205" s="29">
        <v>0.83333333333333337</v>
      </c>
      <c r="AL205" s="79">
        <v>26.9438</v>
      </c>
      <c r="AM205" s="121">
        <v>0.82692307692307698</v>
      </c>
      <c r="AN205" s="2">
        <v>30.241199999999999</v>
      </c>
      <c r="AO205" s="119">
        <v>0.82692307692307698</v>
      </c>
      <c r="AP205" s="128" t="s">
        <v>1084</v>
      </c>
      <c r="AQ205" s="2">
        <f>AN205-AL205</f>
        <v>3.2973999999999997</v>
      </c>
      <c r="AR205" s="1" t="str">
        <f>IF(AN205&gt;AL205,"Higher","Lower")</f>
        <v>Higher</v>
      </c>
      <c r="AS205" s="1">
        <v>25</v>
      </c>
      <c r="AT205" s="145">
        <v>1</v>
      </c>
      <c r="AU205" s="1" t="s">
        <v>36</v>
      </c>
      <c r="AV205" s="2">
        <f>SUM(AS205-AN205)</f>
        <v>-5.2411999999999992</v>
      </c>
      <c r="AW205" s="1" t="str">
        <f>IF(AS205&gt;AN205,"Higher","Lower")</f>
        <v>Lower</v>
      </c>
    </row>
    <row r="206" spans="1:49">
      <c r="A206" s="17" t="s">
        <v>67</v>
      </c>
      <c r="B206" s="17" t="s">
        <v>1673</v>
      </c>
      <c r="C206" s="55" t="s">
        <v>1674</v>
      </c>
      <c r="D206" s="55" t="s">
        <v>1675</v>
      </c>
      <c r="E206" s="55" t="s">
        <v>31</v>
      </c>
      <c r="F206" s="55" t="s">
        <v>1076</v>
      </c>
      <c r="G206" s="55" t="s">
        <v>1079</v>
      </c>
      <c r="H206" s="56">
        <v>381686</v>
      </c>
      <c r="I206" s="56">
        <v>398504</v>
      </c>
      <c r="J206" s="57">
        <v>53.482931999999998</v>
      </c>
      <c r="K206" s="57">
        <v>-2.2774435</v>
      </c>
      <c r="L206" s="56" t="s">
        <v>33</v>
      </c>
      <c r="M206" s="4" t="s">
        <v>34</v>
      </c>
      <c r="N206" s="4">
        <v>3</v>
      </c>
      <c r="O206" s="4">
        <v>13.5</v>
      </c>
      <c r="P206" s="4" t="s">
        <v>1078</v>
      </c>
      <c r="Q206" s="4">
        <v>3</v>
      </c>
      <c r="R206" s="19" t="s">
        <v>36</v>
      </c>
      <c r="S206" s="19" t="s">
        <v>1079</v>
      </c>
      <c r="T206" s="19" t="s">
        <v>36</v>
      </c>
      <c r="U206" s="19" t="s">
        <v>1079</v>
      </c>
      <c r="V206" s="19" t="s">
        <v>36</v>
      </c>
      <c r="W206" s="19" t="s">
        <v>1079</v>
      </c>
      <c r="X206" s="20" t="s">
        <v>36</v>
      </c>
      <c r="Y206" s="20" t="s">
        <v>1079</v>
      </c>
      <c r="Z206" s="21" t="s">
        <v>36</v>
      </c>
      <c r="AA206" s="35" t="s">
        <v>1084</v>
      </c>
      <c r="AB206" s="2" t="s">
        <v>36</v>
      </c>
      <c r="AC206" s="33" t="s">
        <v>1084</v>
      </c>
      <c r="AD206" s="2" t="s">
        <v>36</v>
      </c>
      <c r="AE206" s="33" t="s">
        <v>1084</v>
      </c>
      <c r="AF206" s="62" t="s">
        <v>36</v>
      </c>
      <c r="AG206" s="63">
        <v>0</v>
      </c>
      <c r="AH206" s="62">
        <v>33.619500000000002</v>
      </c>
      <c r="AI206" s="63">
        <v>1</v>
      </c>
      <c r="AJ206" s="62">
        <v>23.169583333333335</v>
      </c>
      <c r="AK206" s="64">
        <v>1</v>
      </c>
      <c r="AL206" s="79">
        <v>25.843</v>
      </c>
      <c r="AM206" s="121">
        <v>1</v>
      </c>
      <c r="AN206" s="79">
        <v>26.535</v>
      </c>
      <c r="AO206" s="119">
        <v>1</v>
      </c>
      <c r="AP206" s="127" t="s">
        <v>1079</v>
      </c>
      <c r="AQ206" s="2">
        <f>AN206-AL206</f>
        <v>0.69200000000000017</v>
      </c>
      <c r="AR206" s="1" t="str">
        <f>IF(AN206&gt;AL206,"Higher","Lower")</f>
        <v>Higher</v>
      </c>
      <c r="AS206" s="1">
        <v>25.1</v>
      </c>
      <c r="AT206" s="145">
        <v>1</v>
      </c>
      <c r="AU206" s="1" t="s">
        <v>36</v>
      </c>
      <c r="AV206" s="2">
        <f>SUM(AS206-AN206)</f>
        <v>-1.4349999999999987</v>
      </c>
      <c r="AW206" s="1" t="str">
        <f>IF(AS206&gt;AN206,"Higher","Lower")</f>
        <v>Lower</v>
      </c>
    </row>
    <row r="207" spans="1:49">
      <c r="A207" s="40" t="s">
        <v>70</v>
      </c>
      <c r="B207" s="40" t="s">
        <v>1676</v>
      </c>
      <c r="C207" s="41" t="s">
        <v>1677</v>
      </c>
      <c r="D207" s="41" t="s">
        <v>1678</v>
      </c>
      <c r="E207" s="41" t="s">
        <v>31</v>
      </c>
      <c r="F207" s="41" t="s">
        <v>1076</v>
      </c>
      <c r="G207" s="41" t="s">
        <v>1079</v>
      </c>
      <c r="H207" s="42">
        <v>373604</v>
      </c>
      <c r="I207" s="42">
        <v>406882</v>
      </c>
      <c r="J207" s="43">
        <v>53.55789</v>
      </c>
      <c r="K207" s="43">
        <v>-2.3999381</v>
      </c>
      <c r="L207" s="42" t="s">
        <v>33</v>
      </c>
      <c r="M207" s="41" t="s">
        <v>34</v>
      </c>
      <c r="N207" s="41">
        <v>1</v>
      </c>
      <c r="O207" s="41">
        <v>0.5</v>
      </c>
      <c r="P207" s="41" t="s">
        <v>1078</v>
      </c>
      <c r="Q207" s="41">
        <v>2.4</v>
      </c>
      <c r="R207" s="51" t="s">
        <v>36</v>
      </c>
      <c r="S207" s="51" t="s">
        <v>1079</v>
      </c>
      <c r="T207" s="51" t="s">
        <v>36</v>
      </c>
      <c r="U207" s="51" t="s">
        <v>1079</v>
      </c>
      <c r="V207" s="51" t="s">
        <v>36</v>
      </c>
      <c r="W207" s="51" t="s">
        <v>1079</v>
      </c>
      <c r="X207" s="53" t="s">
        <v>36</v>
      </c>
      <c r="Y207" s="53" t="s">
        <v>1079</v>
      </c>
      <c r="Z207" s="82" t="s">
        <v>36</v>
      </c>
      <c r="AA207" s="83" t="s">
        <v>1079</v>
      </c>
      <c r="AB207" s="44" t="s">
        <v>1084</v>
      </c>
      <c r="AC207" s="45" t="s">
        <v>1084</v>
      </c>
      <c r="AD207" s="44" t="s">
        <v>1084</v>
      </c>
      <c r="AE207" s="45" t="s">
        <v>1084</v>
      </c>
      <c r="AF207" s="44" t="s">
        <v>1084</v>
      </c>
      <c r="AG207" s="45" t="s">
        <v>1084</v>
      </c>
      <c r="AH207" s="44" t="s">
        <v>1084</v>
      </c>
      <c r="AI207" s="44" t="s">
        <v>1084</v>
      </c>
      <c r="AJ207" s="44">
        <v>25.816818181818181</v>
      </c>
      <c r="AK207" s="46">
        <v>0.91666666666666663</v>
      </c>
      <c r="AL207" s="78">
        <v>26.050833333333333</v>
      </c>
      <c r="AM207" s="123">
        <v>1</v>
      </c>
      <c r="AN207" s="78">
        <v>26.955500000000001</v>
      </c>
      <c r="AO207" s="118">
        <v>1</v>
      </c>
      <c r="AP207" s="125" t="s">
        <v>1084</v>
      </c>
      <c r="AQ207" s="44">
        <f>AN207-AL207</f>
        <v>0.9046666666666674</v>
      </c>
      <c r="AR207" s="43" t="str">
        <f>IF(AN207&gt;AL207,"Higher","Lower")</f>
        <v>Higher</v>
      </c>
      <c r="AS207" s="43">
        <v>25.1</v>
      </c>
      <c r="AT207" s="150">
        <v>1</v>
      </c>
      <c r="AU207" s="43" t="s">
        <v>36</v>
      </c>
      <c r="AV207" s="44">
        <f>SUM(AS207-AN207)</f>
        <v>-1.8554999999999993</v>
      </c>
      <c r="AW207" s="43" t="str">
        <f>IF(AS207&gt;AN207,"Higher","Lower")</f>
        <v>Lower</v>
      </c>
    </row>
    <row r="208" spans="1:49">
      <c r="A208" s="40" t="s">
        <v>114</v>
      </c>
      <c r="B208" s="40" t="s">
        <v>1679</v>
      </c>
      <c r="C208" s="41" t="s">
        <v>1680</v>
      </c>
      <c r="D208" s="41" t="s">
        <v>1681</v>
      </c>
      <c r="E208" s="41" t="s">
        <v>1083</v>
      </c>
      <c r="F208" s="41" t="s">
        <v>1076</v>
      </c>
      <c r="G208" s="41" t="s">
        <v>1079</v>
      </c>
      <c r="H208" s="42">
        <v>388089</v>
      </c>
      <c r="I208" s="42">
        <v>410822</v>
      </c>
      <c r="J208" s="43">
        <v>53.593836000000003</v>
      </c>
      <c r="K208" s="43">
        <v>-2.1814301999999999</v>
      </c>
      <c r="L208" s="42" t="s">
        <v>33</v>
      </c>
      <c r="M208" s="41" t="s">
        <v>1078</v>
      </c>
      <c r="N208" s="41">
        <v>13</v>
      </c>
      <c r="O208" s="41">
        <v>3</v>
      </c>
      <c r="P208" s="41" t="s">
        <v>1078</v>
      </c>
      <c r="Q208" s="41">
        <v>2.5</v>
      </c>
      <c r="R208" s="51" t="s">
        <v>36</v>
      </c>
      <c r="S208" s="51" t="s">
        <v>1079</v>
      </c>
      <c r="T208" s="51" t="s">
        <v>36</v>
      </c>
      <c r="U208" s="51" t="s">
        <v>1079</v>
      </c>
      <c r="V208" s="51" t="s">
        <v>36</v>
      </c>
      <c r="W208" s="51" t="s">
        <v>1079</v>
      </c>
      <c r="X208" s="53" t="s">
        <v>36</v>
      </c>
      <c r="Y208" s="53" t="s">
        <v>1079</v>
      </c>
      <c r="Z208" s="82" t="s">
        <v>36</v>
      </c>
      <c r="AA208" s="83" t="s">
        <v>1084</v>
      </c>
      <c r="AB208" s="44" t="s">
        <v>1084</v>
      </c>
      <c r="AC208" s="45" t="s">
        <v>1084</v>
      </c>
      <c r="AD208" s="44" t="s">
        <v>1084</v>
      </c>
      <c r="AE208" s="45" t="s">
        <v>1084</v>
      </c>
      <c r="AF208" s="44" t="s">
        <v>1084</v>
      </c>
      <c r="AG208" s="45">
        <v>0.25</v>
      </c>
      <c r="AH208" s="44">
        <v>30.005181818181821</v>
      </c>
      <c r="AI208" s="45">
        <v>0.91666666666666663</v>
      </c>
      <c r="AJ208" s="44">
        <v>24.78458333333333</v>
      </c>
      <c r="AK208" s="46">
        <v>1</v>
      </c>
      <c r="AL208" s="78">
        <v>23.110545454545452</v>
      </c>
      <c r="AM208" s="123">
        <v>0.92307692307692302</v>
      </c>
      <c r="AN208" s="78">
        <v>24.046799999999998</v>
      </c>
      <c r="AO208" s="118">
        <v>0.84615384615384615</v>
      </c>
      <c r="AP208" s="133" t="s">
        <v>1079</v>
      </c>
      <c r="AQ208" s="44">
        <f>AN208-AL208</f>
        <v>0.93625454545454545</v>
      </c>
      <c r="AR208" s="43" t="str">
        <f>IF(AN208&gt;AL208,"Higher","Lower")</f>
        <v>Higher</v>
      </c>
      <c r="AS208" s="43">
        <v>25.2</v>
      </c>
      <c r="AT208" s="151">
        <v>1</v>
      </c>
      <c r="AU208" s="43" t="s">
        <v>36</v>
      </c>
      <c r="AV208" s="44">
        <f>SUM(AS208-AN208)</f>
        <v>1.1532000000000018</v>
      </c>
      <c r="AW208" s="43" t="str">
        <f>IF(AS208&gt;AN208,"Higher","Lower")</f>
        <v>Higher</v>
      </c>
    </row>
    <row r="209" spans="1:49">
      <c r="A209" s="40" t="s">
        <v>70</v>
      </c>
      <c r="B209" s="40" t="s">
        <v>1682</v>
      </c>
      <c r="C209" s="41" t="s">
        <v>1683</v>
      </c>
      <c r="D209" s="41" t="s">
        <v>1684</v>
      </c>
      <c r="E209" s="41" t="s">
        <v>31</v>
      </c>
      <c r="F209" s="41" t="s">
        <v>1076</v>
      </c>
      <c r="G209" s="41" t="s">
        <v>1079</v>
      </c>
      <c r="H209" s="42">
        <v>374510</v>
      </c>
      <c r="I209" s="42">
        <v>405522</v>
      </c>
      <c r="J209" s="43">
        <v>53.545710999999997</v>
      </c>
      <c r="K209" s="43">
        <v>-2.3861503000000002</v>
      </c>
      <c r="L209" s="42" t="s">
        <v>33</v>
      </c>
      <c r="M209" s="41" t="s">
        <v>34</v>
      </c>
      <c r="N209" s="41">
        <v>0.5</v>
      </c>
      <c r="O209" s="41">
        <v>0.5</v>
      </c>
      <c r="P209" s="41" t="s">
        <v>1078</v>
      </c>
      <c r="Q209" s="41">
        <v>2.4</v>
      </c>
      <c r="R209" s="51" t="s">
        <v>36</v>
      </c>
      <c r="S209" s="51" t="s">
        <v>1079</v>
      </c>
      <c r="T209" s="51" t="s">
        <v>36</v>
      </c>
      <c r="U209" s="51" t="s">
        <v>1079</v>
      </c>
      <c r="V209" s="51" t="s">
        <v>36</v>
      </c>
      <c r="W209" s="51" t="s">
        <v>1079</v>
      </c>
      <c r="X209" s="53" t="s">
        <v>36</v>
      </c>
      <c r="Y209" s="53" t="s">
        <v>1079</v>
      </c>
      <c r="Z209" s="82" t="s">
        <v>36</v>
      </c>
      <c r="AA209" s="83" t="s">
        <v>1079</v>
      </c>
      <c r="AB209" s="44" t="s">
        <v>1084</v>
      </c>
      <c r="AC209" s="45" t="s">
        <v>1084</v>
      </c>
      <c r="AD209" s="44" t="s">
        <v>1084</v>
      </c>
      <c r="AE209" s="45" t="s">
        <v>1084</v>
      </c>
      <c r="AF209" s="44" t="s">
        <v>1084</v>
      </c>
      <c r="AG209" s="45" t="s">
        <v>1084</v>
      </c>
      <c r="AH209" s="44" t="s">
        <v>1084</v>
      </c>
      <c r="AI209" s="44" t="s">
        <v>1084</v>
      </c>
      <c r="AJ209" s="44">
        <v>23.290000000000003</v>
      </c>
      <c r="AK209" s="46">
        <v>0.91666666666666663</v>
      </c>
      <c r="AL209" s="78">
        <v>25.878833333333336</v>
      </c>
      <c r="AM209" s="123">
        <v>1</v>
      </c>
      <c r="AN209" s="78">
        <v>26.935200000000002</v>
      </c>
      <c r="AO209" s="118">
        <v>0.84615384615384615</v>
      </c>
      <c r="AP209" s="125" t="s">
        <v>1084</v>
      </c>
      <c r="AQ209" s="44">
        <f>AN209-AL209</f>
        <v>1.0563666666666656</v>
      </c>
      <c r="AR209" s="43" t="str">
        <f>IF(AN209&gt;AL209,"Higher","Lower")</f>
        <v>Higher</v>
      </c>
      <c r="AS209" s="43">
        <v>25.2</v>
      </c>
      <c r="AT209" s="151">
        <v>1</v>
      </c>
      <c r="AU209" s="43" t="s">
        <v>36</v>
      </c>
      <c r="AV209" s="44">
        <f>SUM(AS209-AN209)</f>
        <v>-1.7352000000000025</v>
      </c>
      <c r="AW209" s="43" t="str">
        <f>IF(AS209&gt;AN209,"Higher","Lower")</f>
        <v>Lower</v>
      </c>
    </row>
    <row r="210" spans="1:49">
      <c r="A210" s="55" t="s">
        <v>37</v>
      </c>
      <c r="B210" s="55" t="s">
        <v>1685</v>
      </c>
      <c r="C210" s="68" t="s">
        <v>1686</v>
      </c>
      <c r="D210" s="55" t="s">
        <v>1687</v>
      </c>
      <c r="E210" s="55" t="s">
        <v>1083</v>
      </c>
      <c r="F210" s="55" t="s">
        <v>1076</v>
      </c>
      <c r="G210" s="55" t="s">
        <v>1079</v>
      </c>
      <c r="H210" s="56">
        <v>394118</v>
      </c>
      <c r="I210" s="56">
        <v>399259</v>
      </c>
      <c r="J210" s="57">
        <v>53.490006999999999</v>
      </c>
      <c r="K210" s="57">
        <v>-2.0901196</v>
      </c>
      <c r="L210" s="56" t="s">
        <v>33</v>
      </c>
      <c r="M210" s="4" t="s">
        <v>34</v>
      </c>
      <c r="N210" s="7">
        <v>1</v>
      </c>
      <c r="O210" s="7">
        <v>2</v>
      </c>
      <c r="P210" s="4" t="s">
        <v>1078</v>
      </c>
      <c r="Q210" s="4">
        <v>3</v>
      </c>
      <c r="R210" s="13" t="s">
        <v>36</v>
      </c>
      <c r="S210" s="13" t="s">
        <v>1079</v>
      </c>
      <c r="T210" s="13" t="s">
        <v>36</v>
      </c>
      <c r="U210" s="13" t="s">
        <v>1079</v>
      </c>
      <c r="V210" s="13" t="s">
        <v>36</v>
      </c>
      <c r="W210" s="13" t="s">
        <v>1079</v>
      </c>
      <c r="X210" s="7" t="s">
        <v>36</v>
      </c>
      <c r="Y210" s="7" t="s">
        <v>1079</v>
      </c>
      <c r="Z210" s="27" t="s">
        <v>36</v>
      </c>
      <c r="AA210" s="36" t="s">
        <v>1084</v>
      </c>
      <c r="AB210" s="2">
        <v>34.72408333333334</v>
      </c>
      <c r="AC210" s="33">
        <v>1</v>
      </c>
      <c r="AD210" s="2">
        <v>34.620666666666672</v>
      </c>
      <c r="AE210" s="33">
        <v>1</v>
      </c>
      <c r="AF210" s="62">
        <v>31.682499999999997</v>
      </c>
      <c r="AG210" s="63">
        <v>1</v>
      </c>
      <c r="AH210" s="62">
        <v>31.662272727272736</v>
      </c>
      <c r="AI210" s="63">
        <v>0.91666666666666663</v>
      </c>
      <c r="AJ210" s="62">
        <v>25.337083333333332</v>
      </c>
      <c r="AK210" s="64">
        <v>1</v>
      </c>
      <c r="AL210" s="80">
        <v>25.917272727272728</v>
      </c>
      <c r="AM210" s="122">
        <v>0.92307692307692302</v>
      </c>
      <c r="AN210" s="80">
        <v>28.144500000000001</v>
      </c>
      <c r="AO210" s="120">
        <v>1</v>
      </c>
      <c r="AP210" s="126" t="s">
        <v>1079</v>
      </c>
      <c r="AQ210" s="2">
        <f>AN210-AL210</f>
        <v>2.2272272727272728</v>
      </c>
      <c r="AR210" s="1" t="str">
        <f>IF(AN210&gt;AL210,"Higher","Lower")</f>
        <v>Higher</v>
      </c>
      <c r="AS210" s="1">
        <v>25.2</v>
      </c>
      <c r="AT210" s="145">
        <v>1</v>
      </c>
      <c r="AU210" s="1" t="s">
        <v>36</v>
      </c>
      <c r="AV210" s="2">
        <f>SUM(AS210-AN210)</f>
        <v>-2.9445000000000014</v>
      </c>
      <c r="AW210" s="1" t="str">
        <f>IF(AS210&gt;AN210,"Higher","Lower")</f>
        <v>Lower</v>
      </c>
    </row>
    <row r="211" spans="1:49">
      <c r="A211" s="40" t="s">
        <v>70</v>
      </c>
      <c r="B211" s="40" t="s">
        <v>1688</v>
      </c>
      <c r="C211" s="41" t="s">
        <v>1689</v>
      </c>
      <c r="D211" s="41" t="s">
        <v>1690</v>
      </c>
      <c r="E211" s="41" t="s">
        <v>31</v>
      </c>
      <c r="F211" s="41" t="s">
        <v>1076</v>
      </c>
      <c r="G211" s="41" t="s">
        <v>1079</v>
      </c>
      <c r="H211" s="42">
        <v>371102</v>
      </c>
      <c r="I211" s="42">
        <v>409575</v>
      </c>
      <c r="J211" s="43">
        <v>53.581963000000002</v>
      </c>
      <c r="K211" s="43">
        <v>-2.4379566000000001</v>
      </c>
      <c r="L211" s="42" t="s">
        <v>33</v>
      </c>
      <c r="M211" s="41" t="s">
        <v>34</v>
      </c>
      <c r="N211" s="41">
        <v>0.5</v>
      </c>
      <c r="O211" s="41">
        <v>0.5</v>
      </c>
      <c r="P211" s="41" t="s">
        <v>1078</v>
      </c>
      <c r="Q211" s="41">
        <v>2.4</v>
      </c>
      <c r="R211" s="51" t="s">
        <v>36</v>
      </c>
      <c r="S211" s="51" t="s">
        <v>1079</v>
      </c>
      <c r="T211" s="51" t="s">
        <v>36</v>
      </c>
      <c r="U211" s="51" t="s">
        <v>1079</v>
      </c>
      <c r="V211" s="51" t="s">
        <v>36</v>
      </c>
      <c r="W211" s="51" t="s">
        <v>1079</v>
      </c>
      <c r="X211" s="53" t="s">
        <v>36</v>
      </c>
      <c r="Y211" s="53" t="s">
        <v>1079</v>
      </c>
      <c r="Z211" s="82" t="s">
        <v>36</v>
      </c>
      <c r="AA211" s="83" t="s">
        <v>1079</v>
      </c>
      <c r="AB211" s="44" t="s">
        <v>1084</v>
      </c>
      <c r="AC211" s="45" t="s">
        <v>1084</v>
      </c>
      <c r="AD211" s="44" t="s">
        <v>1084</v>
      </c>
      <c r="AE211" s="45" t="s">
        <v>1084</v>
      </c>
      <c r="AF211" s="44" t="s">
        <v>1084</v>
      </c>
      <c r="AG211" s="45" t="s">
        <v>1084</v>
      </c>
      <c r="AH211" s="44" t="s">
        <v>1084</v>
      </c>
      <c r="AI211" s="44" t="s">
        <v>1084</v>
      </c>
      <c r="AJ211" s="44">
        <v>26.7</v>
      </c>
      <c r="AK211" s="46">
        <v>0.66666666666666663</v>
      </c>
      <c r="AL211" s="78">
        <v>28.77416666666667</v>
      </c>
      <c r="AM211" s="123">
        <v>1</v>
      </c>
      <c r="AN211" s="78">
        <v>28.659250000000004</v>
      </c>
      <c r="AO211" s="118">
        <v>1</v>
      </c>
      <c r="AP211" s="125" t="s">
        <v>1084</v>
      </c>
      <c r="AQ211" s="44">
        <f>AN211-AL211</f>
        <v>-0.11491666666666589</v>
      </c>
      <c r="AR211" s="43" t="str">
        <f>IF(AN211&gt;AL211,"Higher","Lower")</f>
        <v>Lower</v>
      </c>
      <c r="AS211" s="43">
        <v>25.2</v>
      </c>
      <c r="AT211" s="151">
        <v>1</v>
      </c>
      <c r="AU211" s="43" t="s">
        <v>36</v>
      </c>
      <c r="AV211" s="44">
        <f>SUM(AS211-AN211)</f>
        <v>-3.4592500000000044</v>
      </c>
      <c r="AW211" s="43" t="str">
        <f>IF(AS211&gt;AN211,"Higher","Lower")</f>
        <v>Lower</v>
      </c>
    </row>
    <row r="212" spans="1:49" ht="14.45" customHeight="1">
      <c r="A212" s="40" t="s">
        <v>46</v>
      </c>
      <c r="B212" s="40" t="s">
        <v>1691</v>
      </c>
      <c r="C212" s="41" t="s">
        <v>1692</v>
      </c>
      <c r="D212" s="49" t="s">
        <v>1693</v>
      </c>
      <c r="E212" s="41" t="s">
        <v>31</v>
      </c>
      <c r="F212" s="41" t="s">
        <v>1076</v>
      </c>
      <c r="G212" s="41" t="s">
        <v>1079</v>
      </c>
      <c r="H212" s="42">
        <v>387358</v>
      </c>
      <c r="I212" s="42">
        <v>393990</v>
      </c>
      <c r="J212" s="43">
        <v>53.442526999999998</v>
      </c>
      <c r="K212" s="43">
        <v>-2.1917890999999998</v>
      </c>
      <c r="L212" s="42" t="s">
        <v>33</v>
      </c>
      <c r="M212" s="41" t="s">
        <v>1078</v>
      </c>
      <c r="N212" s="41">
        <v>3</v>
      </c>
      <c r="O212" s="41">
        <v>7</v>
      </c>
      <c r="P212" s="41" t="s">
        <v>1078</v>
      </c>
      <c r="Q212" s="41">
        <v>3</v>
      </c>
      <c r="R212" s="51">
        <v>35</v>
      </c>
      <c r="S212" s="51" t="s">
        <v>1079</v>
      </c>
      <c r="T212" s="51">
        <v>31.4</v>
      </c>
      <c r="U212" s="51" t="s">
        <v>1079</v>
      </c>
      <c r="V212" s="51">
        <v>33</v>
      </c>
      <c r="W212" s="51" t="s">
        <v>1079</v>
      </c>
      <c r="X212" s="82">
        <v>30.7</v>
      </c>
      <c r="Y212" s="53" t="s">
        <v>1079</v>
      </c>
      <c r="Z212" s="82">
        <v>30.813999999999997</v>
      </c>
      <c r="AA212" s="83">
        <v>1</v>
      </c>
      <c r="AB212" s="44">
        <v>35.277666666666676</v>
      </c>
      <c r="AC212" s="45">
        <v>1</v>
      </c>
      <c r="AD212" s="44">
        <v>34.231999999999999</v>
      </c>
      <c r="AE212" s="45">
        <v>1</v>
      </c>
      <c r="AF212" s="44">
        <v>32.247999999999998</v>
      </c>
      <c r="AG212" s="45">
        <v>1</v>
      </c>
      <c r="AH212" s="44">
        <v>33.216499999999996</v>
      </c>
      <c r="AI212" s="47">
        <v>1</v>
      </c>
      <c r="AJ212" s="44">
        <v>22.546250000000001</v>
      </c>
      <c r="AK212" s="46">
        <v>1</v>
      </c>
      <c r="AL212" s="78">
        <v>25.721166666666665</v>
      </c>
      <c r="AM212" s="123">
        <v>1</v>
      </c>
      <c r="AN212" s="78">
        <v>25.701250000000005</v>
      </c>
      <c r="AO212" s="118">
        <v>1</v>
      </c>
      <c r="AP212" s="125" t="s">
        <v>1079</v>
      </c>
      <c r="AQ212" s="44">
        <f>AN212-AL212</f>
        <v>-1.9916666666659921E-2</v>
      </c>
      <c r="AR212" s="43" t="str">
        <f>IF(AN212&gt;AL212,"Higher","Lower")</f>
        <v>Lower</v>
      </c>
      <c r="AS212" s="43">
        <v>25.3</v>
      </c>
      <c r="AT212" s="151">
        <v>1</v>
      </c>
      <c r="AU212" s="43" t="s">
        <v>36</v>
      </c>
      <c r="AV212" s="44">
        <f>SUM(AS212-AN212)</f>
        <v>-0.40125000000000455</v>
      </c>
      <c r="AW212" s="43" t="str">
        <f>IF(AS212&gt;AN212,"Higher","Lower")</f>
        <v>Lower</v>
      </c>
    </row>
    <row r="213" spans="1:49">
      <c r="A213" s="40" t="s">
        <v>46</v>
      </c>
      <c r="B213" s="40" t="s">
        <v>1694</v>
      </c>
      <c r="C213" s="41" t="s">
        <v>1695</v>
      </c>
      <c r="D213" s="49" t="s">
        <v>1696</v>
      </c>
      <c r="E213" s="41" t="s">
        <v>31</v>
      </c>
      <c r="F213" s="41" t="s">
        <v>1076</v>
      </c>
      <c r="G213" s="41" t="s">
        <v>1079</v>
      </c>
      <c r="H213" s="42">
        <v>386992</v>
      </c>
      <c r="I213" s="42">
        <v>396569</v>
      </c>
      <c r="J213" s="43">
        <v>53.465699000000001</v>
      </c>
      <c r="K213" s="43">
        <v>-2.1974067000000002</v>
      </c>
      <c r="L213" s="42" t="s">
        <v>33</v>
      </c>
      <c r="M213" s="41" t="s">
        <v>34</v>
      </c>
      <c r="N213" s="41">
        <v>10</v>
      </c>
      <c r="O213" s="41">
        <v>3</v>
      </c>
      <c r="P213" s="41" t="s">
        <v>1078</v>
      </c>
      <c r="Q213" s="41">
        <v>3</v>
      </c>
      <c r="R213" s="51" t="s">
        <v>36</v>
      </c>
      <c r="S213" s="51" t="s">
        <v>1079</v>
      </c>
      <c r="T213" s="51" t="s">
        <v>36</v>
      </c>
      <c r="U213" s="51" t="s">
        <v>1079</v>
      </c>
      <c r="V213" s="51" t="s">
        <v>36</v>
      </c>
      <c r="W213" s="51" t="s">
        <v>1079</v>
      </c>
      <c r="X213" s="53" t="s">
        <v>36</v>
      </c>
      <c r="Y213" s="53" t="s">
        <v>1079</v>
      </c>
      <c r="Z213" s="82">
        <v>35.185499999999998</v>
      </c>
      <c r="AA213" s="83">
        <v>0.66666666666666663</v>
      </c>
      <c r="AB213" s="44">
        <v>37.074916666666667</v>
      </c>
      <c r="AC213" s="45">
        <v>1</v>
      </c>
      <c r="AD213" s="44">
        <v>37.150666666666666</v>
      </c>
      <c r="AE213" s="45">
        <v>1</v>
      </c>
      <c r="AF213" s="44">
        <v>33.249818181818178</v>
      </c>
      <c r="AG213" s="45">
        <v>0.91666666666666663</v>
      </c>
      <c r="AH213" s="44">
        <v>33.978818181818177</v>
      </c>
      <c r="AI213" s="47">
        <v>0.91666666666666663</v>
      </c>
      <c r="AJ213" s="44">
        <v>22.893333333333334</v>
      </c>
      <c r="AK213" s="46">
        <v>1</v>
      </c>
      <c r="AL213" s="78">
        <v>26.43783333333333</v>
      </c>
      <c r="AM213" s="123">
        <v>1</v>
      </c>
      <c r="AN213" s="78">
        <v>27.963249999999999</v>
      </c>
      <c r="AO213" s="118">
        <v>1</v>
      </c>
      <c r="AP213" s="125" t="s">
        <v>1079</v>
      </c>
      <c r="AQ213" s="44">
        <f>AN213-AL213</f>
        <v>1.5254166666666684</v>
      </c>
      <c r="AR213" s="43" t="str">
        <f>IF(AN213&gt;AL213,"Higher","Lower")</f>
        <v>Higher</v>
      </c>
      <c r="AS213" s="43">
        <v>25.3</v>
      </c>
      <c r="AT213" s="151">
        <v>1</v>
      </c>
      <c r="AU213" s="43" t="s">
        <v>36</v>
      </c>
      <c r="AV213" s="44">
        <f>SUM(AS213-AN213)</f>
        <v>-2.6632499999999979</v>
      </c>
      <c r="AW213" s="43" t="str">
        <f>IF(AS213&gt;AN213,"Higher","Lower")</f>
        <v>Lower</v>
      </c>
    </row>
    <row r="214" spans="1:49">
      <c r="A214" s="40" t="s">
        <v>70</v>
      </c>
      <c r="B214" s="40" t="s">
        <v>1697</v>
      </c>
      <c r="C214" s="41" t="s">
        <v>1698</v>
      </c>
      <c r="D214" s="41" t="s">
        <v>1699</v>
      </c>
      <c r="E214" s="41" t="s">
        <v>31</v>
      </c>
      <c r="F214" s="41" t="s">
        <v>1076</v>
      </c>
      <c r="G214" s="41" t="s">
        <v>1079</v>
      </c>
      <c r="H214" s="42">
        <v>371715</v>
      </c>
      <c r="I214" s="42">
        <v>408681</v>
      </c>
      <c r="J214" s="43">
        <v>53.573960999999997</v>
      </c>
      <c r="K214" s="43">
        <v>-2.4286165999999998</v>
      </c>
      <c r="L214" s="42" t="s">
        <v>33</v>
      </c>
      <c r="M214" s="41" t="s">
        <v>34</v>
      </c>
      <c r="N214" s="41">
        <v>5</v>
      </c>
      <c r="O214" s="41">
        <v>0.5</v>
      </c>
      <c r="P214" s="41" t="s">
        <v>1078</v>
      </c>
      <c r="Q214" s="41">
        <v>2.4</v>
      </c>
      <c r="R214" s="51" t="s">
        <v>36</v>
      </c>
      <c r="S214" s="51" t="s">
        <v>1079</v>
      </c>
      <c r="T214" s="51" t="s">
        <v>36</v>
      </c>
      <c r="U214" s="51" t="s">
        <v>1079</v>
      </c>
      <c r="V214" s="51" t="s">
        <v>36</v>
      </c>
      <c r="W214" s="51" t="s">
        <v>1079</v>
      </c>
      <c r="X214" s="53" t="s">
        <v>36</v>
      </c>
      <c r="Y214" s="53" t="s">
        <v>1079</v>
      </c>
      <c r="Z214" s="82" t="s">
        <v>36</v>
      </c>
      <c r="AA214" s="83" t="s">
        <v>1079</v>
      </c>
      <c r="AB214" s="44" t="s">
        <v>1084</v>
      </c>
      <c r="AC214" s="45" t="s">
        <v>1084</v>
      </c>
      <c r="AD214" s="44" t="s">
        <v>1084</v>
      </c>
      <c r="AE214" s="45" t="s">
        <v>1084</v>
      </c>
      <c r="AF214" s="44" t="s">
        <v>1084</v>
      </c>
      <c r="AG214" s="45" t="s">
        <v>1084</v>
      </c>
      <c r="AH214" s="44" t="s">
        <v>1084</v>
      </c>
      <c r="AI214" s="44" t="s">
        <v>1084</v>
      </c>
      <c r="AJ214" s="44">
        <v>29.2</v>
      </c>
      <c r="AK214" s="46">
        <v>0.66666666666666663</v>
      </c>
      <c r="AL214" s="78">
        <v>29.826363636363642</v>
      </c>
      <c r="AM214" s="123">
        <v>0.92307692307692302</v>
      </c>
      <c r="AN214" s="78">
        <v>28.782500000000002</v>
      </c>
      <c r="AO214" s="118">
        <v>1</v>
      </c>
      <c r="AP214" s="125" t="s">
        <v>1084</v>
      </c>
      <c r="AQ214" s="44">
        <f>AN214-AL214</f>
        <v>-1.0438636363636391</v>
      </c>
      <c r="AR214" s="43" t="str">
        <f>IF(AN214&gt;AL214,"Higher","Lower")</f>
        <v>Lower</v>
      </c>
      <c r="AS214" s="43">
        <v>25.3</v>
      </c>
      <c r="AT214" s="151">
        <v>1</v>
      </c>
      <c r="AU214" s="43" t="s">
        <v>36</v>
      </c>
      <c r="AV214" s="44">
        <f>SUM(AS214-AN214)</f>
        <v>-3.4825000000000017</v>
      </c>
      <c r="AW214" s="43" t="str">
        <f>IF(AS214&gt;AN214,"Higher","Lower")</f>
        <v>Lower</v>
      </c>
    </row>
    <row r="215" spans="1:49">
      <c r="A215" s="69" t="s">
        <v>173</v>
      </c>
      <c r="B215" s="55" t="s">
        <v>1700</v>
      </c>
      <c r="C215" s="55" t="s">
        <v>1701</v>
      </c>
      <c r="D215" s="55" t="s">
        <v>1702</v>
      </c>
      <c r="E215" s="55" t="s">
        <v>31</v>
      </c>
      <c r="F215" s="55" t="s">
        <v>1076</v>
      </c>
      <c r="G215" s="55" t="s">
        <v>1079</v>
      </c>
      <c r="H215" s="56">
        <v>399589</v>
      </c>
      <c r="I215" s="56">
        <v>405511</v>
      </c>
      <c r="J215" s="57">
        <v>53.546236</v>
      </c>
      <c r="K215" s="57">
        <v>-2.0076735000000001</v>
      </c>
      <c r="L215" s="56" t="s">
        <v>33</v>
      </c>
      <c r="M215" s="4" t="s">
        <v>1078</v>
      </c>
      <c r="N215" s="4">
        <v>2</v>
      </c>
      <c r="O215" s="4">
        <v>2</v>
      </c>
      <c r="P215" s="4" t="s">
        <v>1078</v>
      </c>
      <c r="Q215" s="4">
        <v>2</v>
      </c>
      <c r="R215" s="19">
        <v>27.6</v>
      </c>
      <c r="S215" s="19" t="s">
        <v>1079</v>
      </c>
      <c r="T215" s="19">
        <v>34.299999999999997</v>
      </c>
      <c r="U215" s="19" t="s">
        <v>1079</v>
      </c>
      <c r="V215" s="19">
        <v>30.2</v>
      </c>
      <c r="W215" s="19" t="s">
        <v>1079</v>
      </c>
      <c r="X215" s="21">
        <v>31.7</v>
      </c>
      <c r="Y215" s="20" t="s">
        <v>1079</v>
      </c>
      <c r="Z215" s="21">
        <v>33.799999999999997</v>
      </c>
      <c r="AA215" s="35">
        <v>0.5</v>
      </c>
      <c r="AB215" s="2">
        <v>36.013250000000006</v>
      </c>
      <c r="AC215" s="33">
        <v>0.41666666666666669</v>
      </c>
      <c r="AD215" s="2" t="s">
        <v>1084</v>
      </c>
      <c r="AE215" s="33" t="s">
        <v>1084</v>
      </c>
      <c r="AF215" s="62" t="s">
        <v>1084</v>
      </c>
      <c r="AG215" s="63" t="s">
        <v>1084</v>
      </c>
      <c r="AH215" s="62">
        <v>30.013636363636373</v>
      </c>
      <c r="AI215" s="72">
        <v>0.91666666666666663</v>
      </c>
      <c r="AJ215" s="62">
        <v>22.779999999999998</v>
      </c>
      <c r="AK215" s="64">
        <v>0.91666666666666663</v>
      </c>
      <c r="AL215" s="79">
        <v>25.237090909090909</v>
      </c>
      <c r="AM215" s="121">
        <v>0.92307692307692302</v>
      </c>
      <c r="AN215" s="79">
        <v>25.780999999999995</v>
      </c>
      <c r="AO215" s="119">
        <v>1</v>
      </c>
      <c r="AP215" s="127" t="s">
        <v>1084</v>
      </c>
      <c r="AQ215" s="2">
        <f>AN215-AL215</f>
        <v>0.54390909090908579</v>
      </c>
      <c r="AR215" s="1" t="str">
        <f>IF(AN215&gt;AL215,"Higher","Lower")</f>
        <v>Higher</v>
      </c>
      <c r="AS215" s="1">
        <v>25.4</v>
      </c>
      <c r="AT215" s="145">
        <v>0.92300000000000004</v>
      </c>
      <c r="AU215" s="1" t="s">
        <v>36</v>
      </c>
      <c r="AV215" s="2">
        <f>SUM(AS215-AN215)</f>
        <v>-0.38099999999999667</v>
      </c>
      <c r="AW215" s="1" t="str">
        <f>IF(AS215&gt;AN215,"Higher","Lower")</f>
        <v>Lower</v>
      </c>
    </row>
    <row r="216" spans="1:49">
      <c r="A216" s="69" t="s">
        <v>67</v>
      </c>
      <c r="B216" s="55" t="s">
        <v>1703</v>
      </c>
      <c r="C216" s="69" t="s">
        <v>1704</v>
      </c>
      <c r="D216" s="69" t="s">
        <v>1705</v>
      </c>
      <c r="E216" s="95" t="s">
        <v>31</v>
      </c>
      <c r="F216" s="4" t="s">
        <v>1076</v>
      </c>
      <c r="G216" s="4" t="s">
        <v>1079</v>
      </c>
      <c r="H216" s="95">
        <v>373892</v>
      </c>
      <c r="I216" s="95">
        <v>404569</v>
      </c>
      <c r="J216" s="154">
        <v>53.537115</v>
      </c>
      <c r="K216" s="155">
        <v>-2.3953967</v>
      </c>
      <c r="L216" s="5" t="s">
        <v>33</v>
      </c>
      <c r="M216" s="95" t="s">
        <v>34</v>
      </c>
      <c r="N216" s="95">
        <v>7</v>
      </c>
      <c r="O216" s="95">
        <v>30</v>
      </c>
      <c r="P216" s="95" t="s">
        <v>1078</v>
      </c>
      <c r="Q216" s="95">
        <v>2.5</v>
      </c>
      <c r="R216" s="1" t="s">
        <v>1084</v>
      </c>
      <c r="S216" s="1" t="s">
        <v>1084</v>
      </c>
      <c r="T216" s="1" t="s">
        <v>1084</v>
      </c>
      <c r="U216" s="1" t="s">
        <v>1084</v>
      </c>
      <c r="V216" s="1" t="s">
        <v>1084</v>
      </c>
      <c r="W216" s="1" t="s">
        <v>1084</v>
      </c>
      <c r="X216" s="1" t="s">
        <v>1084</v>
      </c>
      <c r="Y216" s="1" t="s">
        <v>1084</v>
      </c>
      <c r="Z216" s="1" t="s">
        <v>1084</v>
      </c>
      <c r="AA216" s="1" t="s">
        <v>1084</v>
      </c>
      <c r="AB216" s="1" t="s">
        <v>1084</v>
      </c>
      <c r="AC216" s="1" t="s">
        <v>1084</v>
      </c>
      <c r="AD216" s="1" t="s">
        <v>1084</v>
      </c>
      <c r="AE216" s="1" t="s">
        <v>1084</v>
      </c>
      <c r="AF216" s="1" t="s">
        <v>1084</v>
      </c>
      <c r="AG216" s="1" t="s">
        <v>1079</v>
      </c>
      <c r="AH216" s="1" t="s">
        <v>1084</v>
      </c>
      <c r="AI216" s="1" t="s">
        <v>1079</v>
      </c>
      <c r="AJ216" s="1" t="s">
        <v>1084</v>
      </c>
      <c r="AK216" s="1" t="s">
        <v>1079</v>
      </c>
      <c r="AL216" s="1" t="s">
        <v>1084</v>
      </c>
      <c r="AM216" s="121">
        <v>0</v>
      </c>
      <c r="AN216" s="79">
        <v>27.7</v>
      </c>
      <c r="AO216" s="119">
        <v>1</v>
      </c>
      <c r="AP216" s="127" t="s">
        <v>1079</v>
      </c>
      <c r="AQ216" s="2" t="s">
        <v>1079</v>
      </c>
      <c r="AR216" s="1" t="s">
        <v>1079</v>
      </c>
      <c r="AS216" s="1">
        <v>25.4</v>
      </c>
      <c r="AT216" s="145">
        <v>1</v>
      </c>
      <c r="AU216" s="1" t="s">
        <v>36</v>
      </c>
      <c r="AV216" s="2">
        <f>SUM(AS216-AN216)</f>
        <v>-2.3000000000000007</v>
      </c>
      <c r="AW216" s="1" t="str">
        <f>IF(AS216&gt;AN216,"Higher","Lower")</f>
        <v>Lower</v>
      </c>
    </row>
    <row r="217" spans="1:49">
      <c r="A217" s="69" t="s">
        <v>173</v>
      </c>
      <c r="B217" s="55" t="s">
        <v>1706</v>
      </c>
      <c r="C217" s="55" t="s">
        <v>1707</v>
      </c>
      <c r="D217" s="55" t="s">
        <v>1708</v>
      </c>
      <c r="E217" s="55" t="s">
        <v>31</v>
      </c>
      <c r="F217" s="55" t="s">
        <v>1076</v>
      </c>
      <c r="G217" s="55" t="s">
        <v>1097</v>
      </c>
      <c r="H217" s="56">
        <v>393884</v>
      </c>
      <c r="I217" s="56">
        <v>409183</v>
      </c>
      <c r="J217" s="57">
        <v>53.579205000000002</v>
      </c>
      <c r="K217" s="57">
        <v>-2.0938439</v>
      </c>
      <c r="L217" s="56" t="s">
        <v>33</v>
      </c>
      <c r="M217" s="4" t="s">
        <v>1078</v>
      </c>
      <c r="N217" s="4">
        <v>3</v>
      </c>
      <c r="O217" s="4">
        <v>2</v>
      </c>
      <c r="P217" s="4" t="s">
        <v>34</v>
      </c>
      <c r="Q217" s="4">
        <v>1.5</v>
      </c>
      <c r="R217" s="19" t="s">
        <v>36</v>
      </c>
      <c r="S217" s="19" t="s">
        <v>1079</v>
      </c>
      <c r="T217" s="19" t="s">
        <v>36</v>
      </c>
      <c r="U217" s="19" t="s">
        <v>1079</v>
      </c>
      <c r="V217" s="19" t="s">
        <v>36</v>
      </c>
      <c r="W217" s="19" t="s">
        <v>1079</v>
      </c>
      <c r="X217" s="20" t="s">
        <v>36</v>
      </c>
      <c r="Y217" s="20" t="s">
        <v>1079</v>
      </c>
      <c r="Z217" s="21">
        <v>36.799999999999997</v>
      </c>
      <c r="AA217" s="35">
        <v>1</v>
      </c>
      <c r="AB217" s="2">
        <v>37.492000000000004</v>
      </c>
      <c r="AC217" s="33">
        <v>0.91666666666666663</v>
      </c>
      <c r="AD217" s="2">
        <v>37.145777777777781</v>
      </c>
      <c r="AE217" s="33">
        <v>0.75</v>
      </c>
      <c r="AF217" s="62">
        <v>31.849249999999994</v>
      </c>
      <c r="AG217" s="63">
        <v>1</v>
      </c>
      <c r="AH217" s="62">
        <v>31.976500000000001</v>
      </c>
      <c r="AI217" s="72">
        <v>1</v>
      </c>
      <c r="AJ217" s="62">
        <v>24.217916666666671</v>
      </c>
      <c r="AK217" s="64">
        <v>1</v>
      </c>
      <c r="AL217" s="79">
        <v>28.866030303030307</v>
      </c>
      <c r="AM217" s="121">
        <v>0.92307692307692302</v>
      </c>
      <c r="AN217" s="79">
        <v>26.612333333333336</v>
      </c>
      <c r="AO217" s="119">
        <v>1</v>
      </c>
      <c r="AP217" s="127" t="s">
        <v>1084</v>
      </c>
      <c r="AQ217" s="2">
        <f>AN217-AL217</f>
        <v>-2.2536969696969713</v>
      </c>
      <c r="AR217" s="1" t="str">
        <f>IF(AN217&gt;AL217,"Higher","Lower")</f>
        <v>Lower</v>
      </c>
      <c r="AS217" s="1">
        <v>25.5</v>
      </c>
      <c r="AT217" s="145">
        <v>1</v>
      </c>
      <c r="AU217" s="1" t="s">
        <v>36</v>
      </c>
      <c r="AV217" s="2">
        <f>SUM(AS217-AN217)</f>
        <v>-1.1123333333333356</v>
      </c>
      <c r="AW217" s="1" t="str">
        <f>IF(AS217&gt;AN217,"Higher","Lower")</f>
        <v>Lower</v>
      </c>
    </row>
    <row r="218" spans="1:49">
      <c r="A218" s="69" t="s">
        <v>173</v>
      </c>
      <c r="B218" s="55" t="s">
        <v>1709</v>
      </c>
      <c r="C218" s="55" t="s">
        <v>1710</v>
      </c>
      <c r="D218" s="55" t="s">
        <v>1711</v>
      </c>
      <c r="E218" s="55" t="s">
        <v>31</v>
      </c>
      <c r="F218" s="55" t="s">
        <v>1076</v>
      </c>
      <c r="G218" s="55" t="s">
        <v>1097</v>
      </c>
      <c r="H218" s="56">
        <v>393884</v>
      </c>
      <c r="I218" s="56">
        <v>409183</v>
      </c>
      <c r="J218" s="57">
        <v>53.579205000000002</v>
      </c>
      <c r="K218" s="57">
        <v>-2.0938439</v>
      </c>
      <c r="L218" s="56" t="s">
        <v>33</v>
      </c>
      <c r="M218" s="4" t="s">
        <v>1078</v>
      </c>
      <c r="N218" s="4">
        <v>3</v>
      </c>
      <c r="O218" s="4">
        <v>2</v>
      </c>
      <c r="P218" s="4" t="s">
        <v>34</v>
      </c>
      <c r="Q218" s="4">
        <v>1.5</v>
      </c>
      <c r="R218" s="19" t="s">
        <v>36</v>
      </c>
      <c r="S218" s="19" t="s">
        <v>1079</v>
      </c>
      <c r="T218" s="19" t="s">
        <v>36</v>
      </c>
      <c r="U218" s="19" t="s">
        <v>1079</v>
      </c>
      <c r="V218" s="19" t="s">
        <v>36</v>
      </c>
      <c r="W218" s="19" t="s">
        <v>1079</v>
      </c>
      <c r="X218" s="20" t="s">
        <v>36</v>
      </c>
      <c r="Y218" s="20" t="s">
        <v>1079</v>
      </c>
      <c r="Z218" s="21">
        <v>36.200000000000003</v>
      </c>
      <c r="AA218" s="35">
        <v>1</v>
      </c>
      <c r="AB218" s="2">
        <v>37.775111111111116</v>
      </c>
      <c r="AC218" s="33">
        <v>0.83333333333333337</v>
      </c>
      <c r="AD218" s="2">
        <v>37.654222222222224</v>
      </c>
      <c r="AE218" s="33">
        <v>0.75</v>
      </c>
      <c r="AF218" s="62">
        <v>30.623999999999995</v>
      </c>
      <c r="AG218" s="63">
        <v>1</v>
      </c>
      <c r="AH218" s="62">
        <v>33.317249999999994</v>
      </c>
      <c r="AI218" s="72">
        <v>1</v>
      </c>
      <c r="AJ218" s="62">
        <v>24.947500000000005</v>
      </c>
      <c r="AK218" s="64">
        <v>1</v>
      </c>
      <c r="AL218" s="79">
        <v>28.866030303030307</v>
      </c>
      <c r="AM218" s="121">
        <v>0.92307692307692302</v>
      </c>
      <c r="AN218" s="79">
        <v>26.612333333333336</v>
      </c>
      <c r="AO218" s="119">
        <v>1</v>
      </c>
      <c r="AP218" s="127" t="s">
        <v>1084</v>
      </c>
      <c r="AQ218" s="2" t="s">
        <v>1079</v>
      </c>
      <c r="AR218" s="1" t="s">
        <v>1079</v>
      </c>
      <c r="AS218" s="1">
        <v>25.5</v>
      </c>
      <c r="AT218" s="145">
        <v>1</v>
      </c>
      <c r="AU218" s="1" t="s">
        <v>36</v>
      </c>
      <c r="AV218" s="2">
        <f>SUM(AS218-AN218)</f>
        <v>-1.1123333333333356</v>
      </c>
      <c r="AW218" s="1" t="str">
        <f>IF(AS218&gt;AN218,"Higher","Lower")</f>
        <v>Lower</v>
      </c>
    </row>
    <row r="219" spans="1:49">
      <c r="A219" s="69" t="s">
        <v>173</v>
      </c>
      <c r="B219" s="69" t="s">
        <v>1712</v>
      </c>
      <c r="C219" s="69" t="s">
        <v>1713</v>
      </c>
      <c r="D219" s="69" t="s">
        <v>1714</v>
      </c>
      <c r="E219" s="69" t="s">
        <v>31</v>
      </c>
      <c r="F219" s="55" t="s">
        <v>1076</v>
      </c>
      <c r="G219" s="55" t="s">
        <v>1097</v>
      </c>
      <c r="H219" s="69">
        <v>393884</v>
      </c>
      <c r="I219" s="69">
        <v>409183</v>
      </c>
      <c r="J219" s="69">
        <v>53.579205000000002</v>
      </c>
      <c r="K219" s="69">
        <v>-2.0938439</v>
      </c>
      <c r="L219" s="56" t="s">
        <v>33</v>
      </c>
      <c r="M219" s="95" t="s">
        <v>1266</v>
      </c>
      <c r="N219" s="95">
        <v>2</v>
      </c>
      <c r="O219" s="95">
        <v>2</v>
      </c>
      <c r="P219" s="95" t="s">
        <v>1715</v>
      </c>
      <c r="Q219" s="95">
        <v>2</v>
      </c>
      <c r="R219" s="1" t="s">
        <v>1084</v>
      </c>
      <c r="S219" s="1" t="s">
        <v>1084</v>
      </c>
      <c r="T219" s="1" t="s">
        <v>1084</v>
      </c>
      <c r="U219" s="1" t="s">
        <v>1084</v>
      </c>
      <c r="V219" s="1" t="s">
        <v>1084</v>
      </c>
      <c r="W219" s="1" t="s">
        <v>1084</v>
      </c>
      <c r="X219" s="1" t="s">
        <v>1084</v>
      </c>
      <c r="Y219" s="1" t="s">
        <v>1084</v>
      </c>
      <c r="Z219" s="1" t="s">
        <v>1084</v>
      </c>
      <c r="AA219" s="1" t="s">
        <v>1084</v>
      </c>
      <c r="AB219" s="1" t="s">
        <v>1084</v>
      </c>
      <c r="AC219" s="1" t="s">
        <v>1084</v>
      </c>
      <c r="AD219" s="1" t="s">
        <v>1084</v>
      </c>
      <c r="AE219" s="1" t="s">
        <v>1084</v>
      </c>
      <c r="AF219" s="57" t="s">
        <v>1084</v>
      </c>
      <c r="AG219" s="57" t="s">
        <v>1084</v>
      </c>
      <c r="AH219" s="57" t="s">
        <v>1084</v>
      </c>
      <c r="AI219" s="57" t="s">
        <v>1084</v>
      </c>
      <c r="AJ219" s="57" t="s">
        <v>1084</v>
      </c>
      <c r="AK219" s="57" t="s">
        <v>1084</v>
      </c>
      <c r="AL219" s="79">
        <v>28.866030303030307</v>
      </c>
      <c r="AM219" s="121">
        <v>0.92307692307692302</v>
      </c>
      <c r="AN219" s="79">
        <v>26.612333333333336</v>
      </c>
      <c r="AO219" s="119">
        <v>1</v>
      </c>
      <c r="AP219" s="127" t="s">
        <v>1084</v>
      </c>
      <c r="AQ219" s="2" t="s">
        <v>1079</v>
      </c>
      <c r="AR219" s="1" t="s">
        <v>1079</v>
      </c>
      <c r="AS219" s="1">
        <v>25.5</v>
      </c>
      <c r="AT219" s="145">
        <v>1</v>
      </c>
      <c r="AU219" s="1" t="s">
        <v>36</v>
      </c>
      <c r="AV219" s="2">
        <f>SUM(AS219-AN219)</f>
        <v>-1.1123333333333356</v>
      </c>
      <c r="AW219" s="1" t="str">
        <f>IF(AS219&gt;AN219,"Higher","Lower")</f>
        <v>Lower</v>
      </c>
    </row>
    <row r="220" spans="1:49">
      <c r="A220" s="48" t="s">
        <v>27</v>
      </c>
      <c r="B220" s="40" t="s">
        <v>1716</v>
      </c>
      <c r="C220" s="49" t="s">
        <v>1717</v>
      </c>
      <c r="D220" s="49" t="s">
        <v>1718</v>
      </c>
      <c r="E220" s="49" t="s">
        <v>31</v>
      </c>
      <c r="F220" s="41" t="s">
        <v>1076</v>
      </c>
      <c r="G220" s="41" t="s">
        <v>1079</v>
      </c>
      <c r="H220" s="52">
        <v>389480</v>
      </c>
      <c r="I220" s="52">
        <v>390957</v>
      </c>
      <c r="J220" s="43">
        <v>53.415312</v>
      </c>
      <c r="K220" s="43">
        <v>-2.1597406000000001</v>
      </c>
      <c r="L220" s="42" t="s">
        <v>33</v>
      </c>
      <c r="M220" s="41" t="s">
        <v>34</v>
      </c>
      <c r="N220" s="49">
        <v>30</v>
      </c>
      <c r="O220" s="49">
        <v>2</v>
      </c>
      <c r="P220" s="41" t="s">
        <v>1078</v>
      </c>
      <c r="Q220" s="41">
        <v>2.5</v>
      </c>
      <c r="R220" s="51" t="s">
        <v>36</v>
      </c>
      <c r="S220" s="51" t="s">
        <v>1079</v>
      </c>
      <c r="T220" s="51" t="s">
        <v>36</v>
      </c>
      <c r="U220" s="51" t="s">
        <v>1079</v>
      </c>
      <c r="V220" s="51" t="s">
        <v>36</v>
      </c>
      <c r="W220" s="51" t="s">
        <v>1079</v>
      </c>
      <c r="X220" s="53" t="s">
        <v>36</v>
      </c>
      <c r="Y220" s="53" t="s">
        <v>1079</v>
      </c>
      <c r="Z220" s="82" t="s">
        <v>36</v>
      </c>
      <c r="AA220" s="83" t="s">
        <v>1084</v>
      </c>
      <c r="AB220" s="44" t="s">
        <v>1084</v>
      </c>
      <c r="AC220" s="45" t="s">
        <v>1084</v>
      </c>
      <c r="AD220" s="44" t="s">
        <v>1084</v>
      </c>
      <c r="AE220" s="45" t="s">
        <v>1084</v>
      </c>
      <c r="AF220" s="44" t="s">
        <v>1084</v>
      </c>
      <c r="AG220" s="45">
        <v>0</v>
      </c>
      <c r="AH220" s="44">
        <v>34.697454545454541</v>
      </c>
      <c r="AI220" s="45">
        <v>0.91666666666666663</v>
      </c>
      <c r="AJ220" s="44">
        <v>24.777499999999996</v>
      </c>
      <c r="AK220" s="46">
        <v>1</v>
      </c>
      <c r="AL220" s="78">
        <v>24.596000000000004</v>
      </c>
      <c r="AM220" s="123">
        <v>1</v>
      </c>
      <c r="AN220" s="78">
        <v>27.735600000000002</v>
      </c>
      <c r="AO220" s="118">
        <v>0.82692307692307698</v>
      </c>
      <c r="AP220" s="143" t="s">
        <v>1079</v>
      </c>
      <c r="AQ220" s="44">
        <f>AN220-AL220</f>
        <v>3.1395999999999979</v>
      </c>
      <c r="AR220" s="43" t="str">
        <f>IF(AN220&gt;AL220,"Higher","Lower")</f>
        <v>Higher</v>
      </c>
      <c r="AS220" s="43">
        <v>25.5</v>
      </c>
      <c r="AT220" s="151">
        <v>0.92300000000000004</v>
      </c>
      <c r="AU220" s="43" t="s">
        <v>36</v>
      </c>
      <c r="AV220" s="44">
        <f>SUM(AS220-AN220)</f>
        <v>-2.2356000000000016</v>
      </c>
      <c r="AW220" s="43" t="str">
        <f>IF(AS220&gt;AN220,"Higher","Lower")</f>
        <v>Lower</v>
      </c>
    </row>
    <row r="221" spans="1:49">
      <c r="A221" s="55" t="s">
        <v>173</v>
      </c>
      <c r="B221" s="55" t="s">
        <v>1719</v>
      </c>
      <c r="C221" s="55" t="s">
        <v>1720</v>
      </c>
      <c r="D221" s="55" t="s">
        <v>1721</v>
      </c>
      <c r="E221" s="55" t="s">
        <v>31</v>
      </c>
      <c r="F221" s="55" t="s">
        <v>1076</v>
      </c>
      <c r="G221" s="55" t="s">
        <v>1079</v>
      </c>
      <c r="H221" s="56">
        <v>392771</v>
      </c>
      <c r="I221" s="56">
        <v>402951</v>
      </c>
      <c r="J221" s="57">
        <v>53.523175000000002</v>
      </c>
      <c r="K221" s="57">
        <v>-2.1105073999999999</v>
      </c>
      <c r="L221" s="56" t="s">
        <v>33</v>
      </c>
      <c r="M221" s="4" t="s">
        <v>1078</v>
      </c>
      <c r="N221" s="4">
        <v>3</v>
      </c>
      <c r="O221" s="4">
        <v>3</v>
      </c>
      <c r="P221" s="4" t="s">
        <v>1078</v>
      </c>
      <c r="Q221" s="4">
        <v>2</v>
      </c>
      <c r="R221" s="19" t="s">
        <v>36</v>
      </c>
      <c r="S221" s="19" t="s">
        <v>1079</v>
      </c>
      <c r="T221" s="19" t="s">
        <v>36</v>
      </c>
      <c r="U221" s="19" t="s">
        <v>1079</v>
      </c>
      <c r="V221" s="19" t="s">
        <v>36</v>
      </c>
      <c r="W221" s="19" t="s">
        <v>1079</v>
      </c>
      <c r="X221" s="20" t="s">
        <v>36</v>
      </c>
      <c r="Y221" s="20" t="s">
        <v>1079</v>
      </c>
      <c r="Z221" s="21" t="s">
        <v>36</v>
      </c>
      <c r="AA221" s="35" t="s">
        <v>1084</v>
      </c>
      <c r="AB221" s="2">
        <v>37.556999999999995</v>
      </c>
      <c r="AC221" s="33">
        <v>0.66666666666666663</v>
      </c>
      <c r="AD221" s="2">
        <v>38.799999999999997</v>
      </c>
      <c r="AE221" s="33">
        <v>0.66666666666666663</v>
      </c>
      <c r="AF221" s="62">
        <v>29.137090909090912</v>
      </c>
      <c r="AG221" s="63">
        <v>0.91666666666666663</v>
      </c>
      <c r="AH221" s="62">
        <v>30.580090909090913</v>
      </c>
      <c r="AI221" s="72">
        <v>0.91666666666666663</v>
      </c>
      <c r="AJ221" s="62">
        <v>23.72208333333333</v>
      </c>
      <c r="AK221" s="64">
        <v>1</v>
      </c>
      <c r="AL221" s="79">
        <v>25.541999999999998</v>
      </c>
      <c r="AM221" s="121">
        <v>0.92307692307692302</v>
      </c>
      <c r="AN221" s="79">
        <v>26.404500000000006</v>
      </c>
      <c r="AO221" s="119">
        <v>1</v>
      </c>
      <c r="AP221" s="127" t="s">
        <v>1084</v>
      </c>
      <c r="AQ221" s="2">
        <f>AN221-AL221</f>
        <v>0.86250000000000782</v>
      </c>
      <c r="AR221" s="1" t="str">
        <f>IF(AN221&gt;AL221,"Higher","Lower")</f>
        <v>Higher</v>
      </c>
      <c r="AS221" s="1">
        <v>25.6</v>
      </c>
      <c r="AT221" s="145">
        <v>1</v>
      </c>
      <c r="AU221" s="1" t="s">
        <v>36</v>
      </c>
      <c r="AV221" s="2">
        <f>SUM(AS221-AN221)</f>
        <v>-0.80450000000000443</v>
      </c>
      <c r="AW221" s="1" t="str">
        <f>IF(AS221&gt;AN221,"Higher","Lower")</f>
        <v>Lower</v>
      </c>
    </row>
    <row r="222" spans="1:49">
      <c r="A222" s="17" t="s">
        <v>67</v>
      </c>
      <c r="B222" s="17" t="s">
        <v>1722</v>
      </c>
      <c r="C222" s="55" t="s">
        <v>1723</v>
      </c>
      <c r="D222" s="55" t="s">
        <v>1724</v>
      </c>
      <c r="E222" s="55" t="s">
        <v>31</v>
      </c>
      <c r="F222" s="55" t="s">
        <v>1076</v>
      </c>
      <c r="G222" s="55" t="s">
        <v>1079</v>
      </c>
      <c r="H222" s="56">
        <v>379608</v>
      </c>
      <c r="I222" s="56">
        <v>398539</v>
      </c>
      <c r="J222" s="57">
        <v>53.483170000000001</v>
      </c>
      <c r="K222" s="57">
        <v>-2.3087588000000001</v>
      </c>
      <c r="L222" s="56" t="s">
        <v>33</v>
      </c>
      <c r="M222" s="4" t="s">
        <v>34</v>
      </c>
      <c r="N222" s="4">
        <v>7.5</v>
      </c>
      <c r="O222" s="4">
        <v>0.5</v>
      </c>
      <c r="P222" s="4" t="s">
        <v>1078</v>
      </c>
      <c r="Q222" s="4">
        <v>3</v>
      </c>
      <c r="R222" s="19" t="s">
        <v>36</v>
      </c>
      <c r="S222" s="19" t="s">
        <v>1079</v>
      </c>
      <c r="T222" s="19" t="s">
        <v>36</v>
      </c>
      <c r="U222" s="19" t="s">
        <v>1079</v>
      </c>
      <c r="V222" s="19" t="s">
        <v>36</v>
      </c>
      <c r="W222" s="19" t="s">
        <v>1079</v>
      </c>
      <c r="X222" s="20" t="s">
        <v>36</v>
      </c>
      <c r="Y222" s="20" t="s">
        <v>1079</v>
      </c>
      <c r="Z222" s="21" t="s">
        <v>36</v>
      </c>
      <c r="AA222" s="35" t="s">
        <v>1084</v>
      </c>
      <c r="AB222" s="2" t="s">
        <v>36</v>
      </c>
      <c r="AC222" s="33" t="s">
        <v>1084</v>
      </c>
      <c r="AD222" s="2" t="s">
        <v>36</v>
      </c>
      <c r="AE222" s="33" t="s">
        <v>1084</v>
      </c>
      <c r="AF222" s="62" t="s">
        <v>36</v>
      </c>
      <c r="AG222" s="63">
        <v>0</v>
      </c>
      <c r="AH222" s="62">
        <v>33.448999999999998</v>
      </c>
      <c r="AI222" s="63">
        <v>1</v>
      </c>
      <c r="AJ222" s="62">
        <v>24.005416666666662</v>
      </c>
      <c r="AK222" s="64">
        <v>1</v>
      </c>
      <c r="AL222" s="79">
        <v>25.190833333333334</v>
      </c>
      <c r="AM222" s="121">
        <v>1</v>
      </c>
      <c r="AN222" s="79">
        <v>27.231000000000002</v>
      </c>
      <c r="AO222" s="119">
        <v>1</v>
      </c>
      <c r="AP222" s="127" t="s">
        <v>1079</v>
      </c>
      <c r="AQ222" s="2">
        <f>AN222-AL222</f>
        <v>2.0401666666666678</v>
      </c>
      <c r="AR222" s="1" t="str">
        <f>IF(AN222&gt;AL222,"Higher","Lower")</f>
        <v>Higher</v>
      </c>
      <c r="AS222" s="1">
        <v>25.6</v>
      </c>
      <c r="AT222" s="145">
        <v>1</v>
      </c>
      <c r="AU222" s="1" t="s">
        <v>36</v>
      </c>
      <c r="AV222" s="2">
        <f>SUM(AS222-AN222)</f>
        <v>-1.6310000000000002</v>
      </c>
      <c r="AW222" s="1" t="str">
        <f>IF(AS222&gt;AN222,"Higher","Lower")</f>
        <v>Lower</v>
      </c>
    </row>
    <row r="223" spans="1:49">
      <c r="A223" s="17" t="s">
        <v>148</v>
      </c>
      <c r="B223" s="17" t="s">
        <v>1725</v>
      </c>
      <c r="C223" s="55" t="s">
        <v>1726</v>
      </c>
      <c r="D223" s="55" t="s">
        <v>1727</v>
      </c>
      <c r="E223" s="55" t="s">
        <v>1170</v>
      </c>
      <c r="F223" s="55" t="s">
        <v>1076</v>
      </c>
      <c r="G223" s="55" t="s">
        <v>1079</v>
      </c>
      <c r="H223" s="56">
        <v>354819</v>
      </c>
      <c r="I223" s="56">
        <v>406235</v>
      </c>
      <c r="J223" s="57">
        <v>53.550789999999999</v>
      </c>
      <c r="K223" s="57">
        <v>-2.6833998999999999</v>
      </c>
      <c r="L223" s="56" t="s">
        <v>33</v>
      </c>
      <c r="M223" s="4" t="s">
        <v>1078</v>
      </c>
      <c r="N223" s="4">
        <v>5</v>
      </c>
      <c r="O223" s="4">
        <v>1</v>
      </c>
      <c r="P223" s="4" t="s">
        <v>1078</v>
      </c>
      <c r="Q223" s="4">
        <v>2</v>
      </c>
      <c r="R223" s="19" t="s">
        <v>36</v>
      </c>
      <c r="S223" s="19" t="s">
        <v>1079</v>
      </c>
      <c r="T223" s="19" t="s">
        <v>36</v>
      </c>
      <c r="U223" s="19" t="s">
        <v>1079</v>
      </c>
      <c r="V223" s="19" t="s">
        <v>36</v>
      </c>
      <c r="W223" s="19" t="s">
        <v>1079</v>
      </c>
      <c r="X223" s="20" t="s">
        <v>36</v>
      </c>
      <c r="Y223" s="20" t="s">
        <v>1079</v>
      </c>
      <c r="Z223" s="21" t="s">
        <v>36</v>
      </c>
      <c r="AA223" s="35" t="s">
        <v>1084</v>
      </c>
      <c r="AB223" s="2" t="s">
        <v>1084</v>
      </c>
      <c r="AC223" s="33" t="s">
        <v>1084</v>
      </c>
      <c r="AD223" s="2" t="s">
        <v>1084</v>
      </c>
      <c r="AE223" s="33" t="s">
        <v>1084</v>
      </c>
      <c r="AF223" s="62">
        <v>32.451000000000001</v>
      </c>
      <c r="AG223" s="63">
        <v>0.5</v>
      </c>
      <c r="AH223" s="62">
        <v>30.8</v>
      </c>
      <c r="AI223" s="63">
        <v>0.66666666666666663</v>
      </c>
      <c r="AJ223" s="62">
        <v>22.114166666666666</v>
      </c>
      <c r="AK223" s="64">
        <v>1</v>
      </c>
      <c r="AL223" s="80">
        <v>28.200833333333332</v>
      </c>
      <c r="AM223" s="122">
        <v>1</v>
      </c>
      <c r="AN223" s="80">
        <v>28.551818181818184</v>
      </c>
      <c r="AO223" s="120">
        <v>0.90384615384615385</v>
      </c>
      <c r="AP223" s="132" t="s">
        <v>1079</v>
      </c>
      <c r="AQ223" s="2">
        <f>AN223-AL223</f>
        <v>0.35098484848485256</v>
      </c>
      <c r="AR223" s="1" t="str">
        <f>IF(AN223&gt;AL223,"Higher","Lower")</f>
        <v>Higher</v>
      </c>
      <c r="AS223" s="1">
        <v>25.8</v>
      </c>
      <c r="AT223" s="145">
        <v>0.84599999999999997</v>
      </c>
      <c r="AU223" s="1" t="s">
        <v>36</v>
      </c>
      <c r="AV223" s="2">
        <f>SUM(AS223-AN223)</f>
        <v>-2.7518181818181837</v>
      </c>
      <c r="AW223" s="1" t="str">
        <f>IF(AS223&gt;AN223,"Higher","Lower")</f>
        <v>Lower</v>
      </c>
    </row>
    <row r="224" spans="1:49">
      <c r="A224" s="55" t="s">
        <v>173</v>
      </c>
      <c r="B224" s="55" t="s">
        <v>1728</v>
      </c>
      <c r="C224" s="55" t="s">
        <v>1729</v>
      </c>
      <c r="D224" s="93" t="s">
        <v>1730</v>
      </c>
      <c r="E224" s="55" t="s">
        <v>31</v>
      </c>
      <c r="F224" s="55" t="s">
        <v>1076</v>
      </c>
      <c r="G224" s="55" t="s">
        <v>1079</v>
      </c>
      <c r="H224" s="56">
        <v>393501</v>
      </c>
      <c r="I224" s="56">
        <v>405186</v>
      </c>
      <c r="J224" s="57">
        <v>53.543273999999997</v>
      </c>
      <c r="K224" s="57">
        <v>-2.0995438000000002</v>
      </c>
      <c r="L224" s="56" t="s">
        <v>33</v>
      </c>
      <c r="M224" s="4" t="s">
        <v>35</v>
      </c>
      <c r="N224" s="4" t="s">
        <v>1079</v>
      </c>
      <c r="O224" s="4">
        <v>15</v>
      </c>
      <c r="P224" s="4" t="s">
        <v>41</v>
      </c>
      <c r="Q224" s="4">
        <v>2</v>
      </c>
      <c r="R224" s="19" t="s">
        <v>1079</v>
      </c>
      <c r="S224" s="19" t="s">
        <v>1079</v>
      </c>
      <c r="T224" s="19" t="s">
        <v>1079</v>
      </c>
      <c r="U224" s="19" t="s">
        <v>1079</v>
      </c>
      <c r="V224" s="19" t="s">
        <v>1079</v>
      </c>
      <c r="W224" s="19" t="s">
        <v>1079</v>
      </c>
      <c r="X224" s="20" t="s">
        <v>1079</v>
      </c>
      <c r="Y224" s="20" t="s">
        <v>1079</v>
      </c>
      <c r="Z224" s="21" t="s">
        <v>1079</v>
      </c>
      <c r="AA224" s="35" t="s">
        <v>1079</v>
      </c>
      <c r="AB224" s="2" t="s">
        <v>1079</v>
      </c>
      <c r="AC224" s="33" t="s">
        <v>1079</v>
      </c>
      <c r="AD224" s="2" t="s">
        <v>1079</v>
      </c>
      <c r="AE224" s="33" t="s">
        <v>1079</v>
      </c>
      <c r="AF224" s="62" t="s">
        <v>1079</v>
      </c>
      <c r="AG224" s="63" t="s">
        <v>1079</v>
      </c>
      <c r="AH224" s="62" t="s">
        <v>1079</v>
      </c>
      <c r="AI224" s="72" t="s">
        <v>1079</v>
      </c>
      <c r="AJ224" s="62" t="s">
        <v>1079</v>
      </c>
      <c r="AK224" s="64" t="s">
        <v>1079</v>
      </c>
      <c r="AL224" s="79">
        <v>25.6</v>
      </c>
      <c r="AM224" s="121">
        <v>0.92299999999999993</v>
      </c>
      <c r="AN224" s="79">
        <v>26.0855</v>
      </c>
      <c r="AO224" s="119">
        <v>1</v>
      </c>
      <c r="AP224" s="127" t="s">
        <v>1084</v>
      </c>
      <c r="AQ224" s="2">
        <f>AN224-AL224</f>
        <v>0.48549999999999827</v>
      </c>
      <c r="AR224" s="1" t="str">
        <f>IF(AN224&gt;AL224,"Higher","Lower")</f>
        <v>Higher</v>
      </c>
      <c r="AS224" s="1">
        <v>26.1</v>
      </c>
      <c r="AT224" s="145">
        <v>1</v>
      </c>
      <c r="AU224" s="1">
        <v>33.9</v>
      </c>
      <c r="AV224" s="2">
        <f>SUM(AS224-AN224)</f>
        <v>1.4500000000001734E-2</v>
      </c>
      <c r="AW224" s="1" t="str">
        <f>IF(AS224&gt;AN224,"Higher","Lower")</f>
        <v>Higher</v>
      </c>
    </row>
    <row r="225" spans="1:49">
      <c r="A225" s="40" t="s">
        <v>114</v>
      </c>
      <c r="B225" s="40" t="s">
        <v>1731</v>
      </c>
      <c r="C225" s="41" t="s">
        <v>1732</v>
      </c>
      <c r="D225" s="41" t="s">
        <v>1733</v>
      </c>
      <c r="E225" s="41" t="s">
        <v>1083</v>
      </c>
      <c r="F225" s="41" t="s">
        <v>1076</v>
      </c>
      <c r="G225" s="41" t="s">
        <v>1079</v>
      </c>
      <c r="H225" s="42">
        <v>388603</v>
      </c>
      <c r="I225" s="42">
        <v>411925</v>
      </c>
      <c r="J225" s="43">
        <v>53.603760999999999</v>
      </c>
      <c r="K225" s="43">
        <v>-2.1737052000000001</v>
      </c>
      <c r="L225" s="42" t="s">
        <v>33</v>
      </c>
      <c r="M225" s="41" t="s">
        <v>34</v>
      </c>
      <c r="N225" s="41">
        <v>0</v>
      </c>
      <c r="O225" s="41">
        <v>6</v>
      </c>
      <c r="P225" s="41" t="s">
        <v>1078</v>
      </c>
      <c r="Q225" s="41">
        <v>2</v>
      </c>
      <c r="R225" s="51">
        <v>39.799999999999997</v>
      </c>
      <c r="S225" s="51" t="s">
        <v>1079</v>
      </c>
      <c r="T225" s="51">
        <v>36.799999999999997</v>
      </c>
      <c r="U225" s="51" t="s">
        <v>1079</v>
      </c>
      <c r="V225" s="51">
        <v>32.5</v>
      </c>
      <c r="W225" s="51" t="s">
        <v>1079</v>
      </c>
      <c r="X225" s="82">
        <v>34.700000000000003</v>
      </c>
      <c r="Y225" s="53" t="s">
        <v>1079</v>
      </c>
      <c r="Z225" s="82">
        <v>32.844000000000001</v>
      </c>
      <c r="AA225" s="83">
        <v>0.91666666666666663</v>
      </c>
      <c r="AB225" s="44">
        <v>36.695749999999997</v>
      </c>
      <c r="AC225" s="45">
        <v>1</v>
      </c>
      <c r="AD225" s="44">
        <v>34.481333333333339</v>
      </c>
      <c r="AE225" s="45">
        <v>1</v>
      </c>
      <c r="AF225" s="44">
        <v>32.348181818181821</v>
      </c>
      <c r="AG225" s="45">
        <v>0.91666666666666663</v>
      </c>
      <c r="AH225" s="44">
        <v>32.085000000000001</v>
      </c>
      <c r="AI225" s="45">
        <v>0.91666666666666663</v>
      </c>
      <c r="AJ225" s="44">
        <v>25.230833333333337</v>
      </c>
      <c r="AK225" s="46">
        <v>1</v>
      </c>
      <c r="AL225" s="78">
        <v>27.717799999999997</v>
      </c>
      <c r="AM225" s="123">
        <v>0.84615384615384615</v>
      </c>
      <c r="AN225" s="78">
        <v>26.361000000000001</v>
      </c>
      <c r="AO225" s="118">
        <v>0.92307692307692302</v>
      </c>
      <c r="AP225" s="133" t="s">
        <v>1079</v>
      </c>
      <c r="AQ225" s="44">
        <f>AN225-AL225</f>
        <v>-1.3567999999999962</v>
      </c>
      <c r="AR225" s="43" t="str">
        <f>IF(AN225&gt;AL225,"Higher","Lower")</f>
        <v>Lower</v>
      </c>
      <c r="AS225" s="43">
        <v>26.1</v>
      </c>
      <c r="AT225" s="151">
        <v>1</v>
      </c>
      <c r="AU225" s="43" t="s">
        <v>36</v>
      </c>
      <c r="AV225" s="44">
        <f>SUM(AS225-AN225)</f>
        <v>-0.26099999999999923</v>
      </c>
      <c r="AW225" s="43" t="str">
        <f>IF(AS225&gt;AN225,"Higher","Lower")</f>
        <v>Lower</v>
      </c>
    </row>
    <row r="226" spans="1:49">
      <c r="A226" s="40" t="s">
        <v>114</v>
      </c>
      <c r="B226" s="40" t="s">
        <v>1734</v>
      </c>
      <c r="C226" s="41" t="s">
        <v>1735</v>
      </c>
      <c r="D226" s="41" t="s">
        <v>1736</v>
      </c>
      <c r="E226" s="41" t="s">
        <v>31</v>
      </c>
      <c r="F226" s="41" t="s">
        <v>1076</v>
      </c>
      <c r="G226" s="41" t="s">
        <v>1079</v>
      </c>
      <c r="H226" s="42">
        <v>385820</v>
      </c>
      <c r="I226" s="42">
        <v>410776</v>
      </c>
      <c r="J226" s="43">
        <v>53.593364999999999</v>
      </c>
      <c r="K226" s="43">
        <v>-2.2157089999999999</v>
      </c>
      <c r="L226" s="42" t="s">
        <v>33</v>
      </c>
      <c r="M226" s="41" t="s">
        <v>1078</v>
      </c>
      <c r="N226" s="41">
        <v>50</v>
      </c>
      <c r="O226" s="41">
        <v>2</v>
      </c>
      <c r="P226" s="41" t="s">
        <v>1078</v>
      </c>
      <c r="Q226" s="41">
        <v>2</v>
      </c>
      <c r="R226" s="51" t="s">
        <v>36</v>
      </c>
      <c r="S226" s="51" t="s">
        <v>1079</v>
      </c>
      <c r="T226" s="51" t="s">
        <v>36</v>
      </c>
      <c r="U226" s="51" t="s">
        <v>1079</v>
      </c>
      <c r="V226" s="51" t="s">
        <v>36</v>
      </c>
      <c r="W226" s="51" t="s">
        <v>1079</v>
      </c>
      <c r="X226" s="53" t="s">
        <v>36</v>
      </c>
      <c r="Y226" s="53" t="s">
        <v>1079</v>
      </c>
      <c r="Z226" s="82" t="s">
        <v>36</v>
      </c>
      <c r="AA226" s="83" t="s">
        <v>1084</v>
      </c>
      <c r="AB226" s="44" t="s">
        <v>1084</v>
      </c>
      <c r="AC226" s="45" t="s">
        <v>1084</v>
      </c>
      <c r="AD226" s="44" t="s">
        <v>1084</v>
      </c>
      <c r="AE226" s="45" t="s">
        <v>1084</v>
      </c>
      <c r="AF226" s="44">
        <v>28.607653802410038</v>
      </c>
      <c r="AG226" s="45">
        <v>0.33333333333333331</v>
      </c>
      <c r="AH226" s="44">
        <v>37.376700000000014</v>
      </c>
      <c r="AI226" s="45">
        <v>0.83333333333333337</v>
      </c>
      <c r="AJ226" s="44">
        <v>28.340416666666663</v>
      </c>
      <c r="AK226" s="46">
        <v>1</v>
      </c>
      <c r="AL226" s="78">
        <v>28.231454545454547</v>
      </c>
      <c r="AM226" s="123">
        <v>0.92307692307692302</v>
      </c>
      <c r="AN226" s="78">
        <v>27.656333333333329</v>
      </c>
      <c r="AO226" s="118">
        <v>0.76923076923076938</v>
      </c>
      <c r="AP226" s="133" t="s">
        <v>1079</v>
      </c>
      <c r="AQ226" s="44">
        <f>AN226-AL226</f>
        <v>-0.5751212121212177</v>
      </c>
      <c r="AR226" s="43" t="str">
        <f>IF(AN226&gt;AL226,"Higher","Lower")</f>
        <v>Lower</v>
      </c>
      <c r="AS226" s="43">
        <v>26.1</v>
      </c>
      <c r="AT226" s="151">
        <v>1</v>
      </c>
      <c r="AU226" s="43" t="s">
        <v>36</v>
      </c>
      <c r="AV226" s="44">
        <f>SUM(AS226-AN226)</f>
        <v>-1.5563333333333276</v>
      </c>
      <c r="AW226" s="43" t="str">
        <f>IF(AS226&gt;AN226,"Higher","Lower")</f>
        <v>Lower</v>
      </c>
    </row>
    <row r="227" spans="1:49">
      <c r="A227" s="40" t="s">
        <v>27</v>
      </c>
      <c r="B227" s="40" t="s">
        <v>1737</v>
      </c>
      <c r="C227" s="41" t="s">
        <v>1738</v>
      </c>
      <c r="D227" s="41" t="s">
        <v>1739</v>
      </c>
      <c r="E227" s="41" t="s">
        <v>31</v>
      </c>
      <c r="F227" s="41" t="s">
        <v>1076</v>
      </c>
      <c r="G227" s="41" t="s">
        <v>1079</v>
      </c>
      <c r="H227" s="42">
        <v>390416</v>
      </c>
      <c r="I227" s="42">
        <v>390087</v>
      </c>
      <c r="J227" s="43">
        <v>53.407510000000002</v>
      </c>
      <c r="K227" s="43">
        <v>-2.1456316000000002</v>
      </c>
      <c r="L227" s="42" t="s">
        <v>33</v>
      </c>
      <c r="M227" s="41" t="s">
        <v>34</v>
      </c>
      <c r="N227" s="41">
        <v>10</v>
      </c>
      <c r="O227" s="41">
        <v>2</v>
      </c>
      <c r="P227" s="41" t="s">
        <v>1078</v>
      </c>
      <c r="Q227" s="41">
        <v>2.5</v>
      </c>
      <c r="R227" s="51" t="s">
        <v>36</v>
      </c>
      <c r="S227" s="51" t="s">
        <v>1079</v>
      </c>
      <c r="T227" s="51" t="s">
        <v>36</v>
      </c>
      <c r="U227" s="51" t="s">
        <v>1079</v>
      </c>
      <c r="V227" s="51" t="s">
        <v>36</v>
      </c>
      <c r="W227" s="51" t="s">
        <v>1079</v>
      </c>
      <c r="X227" s="53" t="s">
        <v>36</v>
      </c>
      <c r="Y227" s="53" t="s">
        <v>1079</v>
      </c>
      <c r="Z227" s="82" t="s">
        <v>36</v>
      </c>
      <c r="AA227" s="83" t="s">
        <v>1084</v>
      </c>
      <c r="AB227" s="44" t="s">
        <v>1084</v>
      </c>
      <c r="AC227" s="45" t="s">
        <v>1084</v>
      </c>
      <c r="AD227" s="44" t="s">
        <v>1084</v>
      </c>
      <c r="AE227" s="45" t="s">
        <v>1084</v>
      </c>
      <c r="AF227" s="44" t="s">
        <v>1084</v>
      </c>
      <c r="AG227" s="45">
        <v>0</v>
      </c>
      <c r="AH227" s="44">
        <v>37.587500000000006</v>
      </c>
      <c r="AI227" s="45">
        <v>1</v>
      </c>
      <c r="AJ227" s="44">
        <v>25.754999999999999</v>
      </c>
      <c r="AK227" s="46">
        <v>1</v>
      </c>
      <c r="AL227" s="78">
        <v>29.784666666666666</v>
      </c>
      <c r="AM227" s="123">
        <v>1</v>
      </c>
      <c r="AN227" s="78">
        <v>28.753500000000003</v>
      </c>
      <c r="AO227" s="118">
        <v>1</v>
      </c>
      <c r="AP227" s="143" t="s">
        <v>1079</v>
      </c>
      <c r="AQ227" s="44">
        <f>AN227-AL227</f>
        <v>-1.0311666666666639</v>
      </c>
      <c r="AR227" s="43" t="str">
        <f>IF(AN227&gt;AL227,"Higher","Lower")</f>
        <v>Lower</v>
      </c>
      <c r="AS227" s="43">
        <v>26.2</v>
      </c>
      <c r="AT227" s="151">
        <v>1</v>
      </c>
      <c r="AU227" s="43" t="s">
        <v>36</v>
      </c>
      <c r="AV227" s="44">
        <f>SUM(AS227-AN227)</f>
        <v>-2.5535000000000032</v>
      </c>
      <c r="AW227" s="43" t="str">
        <f>IF(AS227&gt;AN227,"Higher","Lower")</f>
        <v>Lower</v>
      </c>
    </row>
    <row r="228" spans="1:49">
      <c r="A228" s="40" t="s">
        <v>46</v>
      </c>
      <c r="B228" s="40" t="s">
        <v>1740</v>
      </c>
      <c r="C228" s="41" t="s">
        <v>1741</v>
      </c>
      <c r="D228" s="49" t="s">
        <v>1742</v>
      </c>
      <c r="E228" s="41" t="s">
        <v>1083</v>
      </c>
      <c r="F228" s="41" t="s">
        <v>1076</v>
      </c>
      <c r="G228" s="41" t="s">
        <v>1079</v>
      </c>
      <c r="H228" s="42">
        <v>386289</v>
      </c>
      <c r="I228" s="42">
        <v>396828</v>
      </c>
      <c r="J228" s="43">
        <v>53.468009000000002</v>
      </c>
      <c r="K228" s="43">
        <v>-2.2080072999999998</v>
      </c>
      <c r="L228" s="42" t="s">
        <v>33</v>
      </c>
      <c r="M228" s="41" t="s">
        <v>34</v>
      </c>
      <c r="N228" s="41">
        <v>7.5</v>
      </c>
      <c r="O228" s="41">
        <v>23</v>
      </c>
      <c r="P228" s="41" t="s">
        <v>1078</v>
      </c>
      <c r="Q228" s="41">
        <v>3</v>
      </c>
      <c r="R228" s="51">
        <v>37</v>
      </c>
      <c r="S228" s="51" t="s">
        <v>1079</v>
      </c>
      <c r="T228" s="51">
        <v>34.6</v>
      </c>
      <c r="U228" s="51" t="s">
        <v>1079</v>
      </c>
      <c r="V228" s="51">
        <v>31</v>
      </c>
      <c r="W228" s="51" t="s">
        <v>1079</v>
      </c>
      <c r="X228" s="82">
        <v>31</v>
      </c>
      <c r="Y228" s="53" t="s">
        <v>1079</v>
      </c>
      <c r="Z228" s="82">
        <v>31.885000000000002</v>
      </c>
      <c r="AA228" s="83">
        <v>1</v>
      </c>
      <c r="AB228" s="44">
        <v>36.995636363636365</v>
      </c>
      <c r="AC228" s="45">
        <v>0.91666666666666663</v>
      </c>
      <c r="AD228" s="44">
        <v>38.287333333333336</v>
      </c>
      <c r="AE228" s="45">
        <v>1</v>
      </c>
      <c r="AF228" s="44">
        <v>33.161500000000004</v>
      </c>
      <c r="AG228" s="45">
        <v>1</v>
      </c>
      <c r="AH228" s="44">
        <v>33.038249999999998</v>
      </c>
      <c r="AI228" s="47">
        <v>1</v>
      </c>
      <c r="AJ228" s="44">
        <v>23.205000000000005</v>
      </c>
      <c r="AK228" s="46">
        <v>1</v>
      </c>
      <c r="AL228" s="78">
        <v>27.455499999999997</v>
      </c>
      <c r="AM228" s="123">
        <v>1</v>
      </c>
      <c r="AN228" s="78">
        <v>27.238250000000001</v>
      </c>
      <c r="AO228" s="118">
        <v>1</v>
      </c>
      <c r="AP228" s="125" t="s">
        <v>1079</v>
      </c>
      <c r="AQ228" s="44">
        <f>AN228-AL228</f>
        <v>-0.21724999999999639</v>
      </c>
      <c r="AR228" s="43" t="str">
        <f>IF(AN228&gt;AL228,"Higher","Lower")</f>
        <v>Lower</v>
      </c>
      <c r="AS228" s="43">
        <v>26.3</v>
      </c>
      <c r="AT228" s="151">
        <v>1</v>
      </c>
      <c r="AU228" s="43" t="s">
        <v>36</v>
      </c>
      <c r="AV228" s="44">
        <f>SUM(AS228-AN228)</f>
        <v>-0.93825000000000003</v>
      </c>
      <c r="AW228" s="43" t="str">
        <f>IF(AS228&gt;AN228,"Higher","Lower")</f>
        <v>Lower</v>
      </c>
    </row>
    <row r="229" spans="1:49">
      <c r="A229" s="40" t="s">
        <v>114</v>
      </c>
      <c r="B229" s="40" t="s">
        <v>1743</v>
      </c>
      <c r="C229" s="41" t="s">
        <v>1744</v>
      </c>
      <c r="D229" s="41" t="s">
        <v>1745</v>
      </c>
      <c r="E229" s="41" t="s">
        <v>1170</v>
      </c>
      <c r="F229" s="41" t="s">
        <v>1076</v>
      </c>
      <c r="G229" s="41" t="s">
        <v>1079</v>
      </c>
      <c r="H229" s="42">
        <v>389057</v>
      </c>
      <c r="I229" s="42">
        <v>412217</v>
      </c>
      <c r="J229" s="43">
        <v>53.606394999999999</v>
      </c>
      <c r="K229" s="43">
        <v>-2.1668547</v>
      </c>
      <c r="L229" s="42" t="s">
        <v>33</v>
      </c>
      <c r="M229" s="41" t="s">
        <v>34</v>
      </c>
      <c r="N229" s="41">
        <v>0</v>
      </c>
      <c r="O229" s="41">
        <v>1</v>
      </c>
      <c r="P229" s="41" t="s">
        <v>1078</v>
      </c>
      <c r="Q229" s="41">
        <v>2</v>
      </c>
      <c r="R229" s="51">
        <v>57.6</v>
      </c>
      <c r="S229" s="51" t="s">
        <v>1079</v>
      </c>
      <c r="T229" s="51">
        <v>46.8</v>
      </c>
      <c r="U229" s="51" t="s">
        <v>1079</v>
      </c>
      <c r="V229" s="51">
        <v>40.200000000000003</v>
      </c>
      <c r="W229" s="51" t="s">
        <v>1079</v>
      </c>
      <c r="X229" s="82">
        <v>42.8</v>
      </c>
      <c r="Y229" s="53" t="s">
        <v>1079</v>
      </c>
      <c r="Z229" s="82">
        <v>42</v>
      </c>
      <c r="AA229" s="83">
        <v>0.91666666666666663</v>
      </c>
      <c r="AB229" s="44">
        <v>45.151166666666676</v>
      </c>
      <c r="AC229" s="45">
        <v>1</v>
      </c>
      <c r="AD229" s="44">
        <v>41.609333333333332</v>
      </c>
      <c r="AE229" s="45">
        <v>1</v>
      </c>
      <c r="AF229" s="44">
        <v>40.505749999999999</v>
      </c>
      <c r="AG229" s="45">
        <v>1</v>
      </c>
      <c r="AH229" s="44">
        <v>39.594749999999998</v>
      </c>
      <c r="AI229" s="45">
        <v>1</v>
      </c>
      <c r="AJ229" s="44">
        <v>30.26</v>
      </c>
      <c r="AK229" s="46">
        <v>1</v>
      </c>
      <c r="AL229" s="78">
        <v>34.884727272727275</v>
      </c>
      <c r="AM229" s="123">
        <v>0.90384615384615385</v>
      </c>
      <c r="AN229" s="78">
        <v>36.400800000000004</v>
      </c>
      <c r="AO229" s="118">
        <v>0.82692307692307698</v>
      </c>
      <c r="AP229" s="133" t="s">
        <v>1079</v>
      </c>
      <c r="AQ229" s="44">
        <f>AN229-AL229</f>
        <v>1.5160727272727286</v>
      </c>
      <c r="AR229" s="43" t="str">
        <f>IF(AN229&gt;AL229,"Higher","Lower")</f>
        <v>Higher</v>
      </c>
      <c r="AS229" s="43">
        <v>26.6</v>
      </c>
      <c r="AT229" s="151">
        <v>0.65400000000000003</v>
      </c>
      <c r="AU229" s="43" t="s">
        <v>36</v>
      </c>
      <c r="AV229" s="44">
        <f>SUM(AS229-AN229)</f>
        <v>-9.8008000000000024</v>
      </c>
      <c r="AW229" s="43" t="str">
        <f>IF(AS229&gt;AN229,"Higher","Lower")</f>
        <v>Lower</v>
      </c>
    </row>
    <row r="230" spans="1:49">
      <c r="A230" s="69" t="s">
        <v>173</v>
      </c>
      <c r="B230" s="69" t="s">
        <v>1746</v>
      </c>
      <c r="C230" s="69" t="s">
        <v>1747</v>
      </c>
      <c r="D230" s="69" t="s">
        <v>1748</v>
      </c>
      <c r="E230" s="69" t="s">
        <v>31</v>
      </c>
      <c r="F230" s="55" t="s">
        <v>1076</v>
      </c>
      <c r="G230" s="55" t="s">
        <v>1079</v>
      </c>
      <c r="H230" s="69">
        <v>392947</v>
      </c>
      <c r="I230" s="69">
        <v>404854</v>
      </c>
      <c r="J230" s="69">
        <v>53.540281999999998</v>
      </c>
      <c r="K230" s="69">
        <v>-2.1078963000000002</v>
      </c>
      <c r="L230" s="56" t="s">
        <v>33</v>
      </c>
      <c r="M230" s="95" t="s">
        <v>1266</v>
      </c>
      <c r="N230" s="95">
        <v>32</v>
      </c>
      <c r="O230" s="95">
        <v>4.5999999999999996</v>
      </c>
      <c r="P230" s="95" t="s">
        <v>1266</v>
      </c>
      <c r="Q230" s="95">
        <v>2</v>
      </c>
      <c r="R230" s="1" t="s">
        <v>1084</v>
      </c>
      <c r="S230" s="1" t="s">
        <v>1084</v>
      </c>
      <c r="T230" s="1" t="s">
        <v>1084</v>
      </c>
      <c r="U230" s="1" t="s">
        <v>1084</v>
      </c>
      <c r="V230" s="1" t="s">
        <v>1084</v>
      </c>
      <c r="W230" s="1" t="s">
        <v>1084</v>
      </c>
      <c r="X230" s="1" t="s">
        <v>1084</v>
      </c>
      <c r="Y230" s="1" t="s">
        <v>1084</v>
      </c>
      <c r="Z230" s="1" t="s">
        <v>1084</v>
      </c>
      <c r="AA230" s="1" t="s">
        <v>1084</v>
      </c>
      <c r="AB230" s="1" t="s">
        <v>1084</v>
      </c>
      <c r="AC230" s="1" t="s">
        <v>1084</v>
      </c>
      <c r="AD230" s="1" t="s">
        <v>1084</v>
      </c>
      <c r="AE230" s="1" t="s">
        <v>1084</v>
      </c>
      <c r="AF230" s="57" t="s">
        <v>1084</v>
      </c>
      <c r="AG230" s="57" t="s">
        <v>1084</v>
      </c>
      <c r="AH230" s="57" t="s">
        <v>1084</v>
      </c>
      <c r="AI230" s="57" t="s">
        <v>1084</v>
      </c>
      <c r="AJ230" s="57" t="s">
        <v>1084</v>
      </c>
      <c r="AK230" s="57" t="s">
        <v>1084</v>
      </c>
      <c r="AL230" s="79">
        <v>38.248343990981716</v>
      </c>
      <c r="AM230" s="121">
        <v>0.57692307692307687</v>
      </c>
      <c r="AN230" s="79">
        <v>37.09825</v>
      </c>
      <c r="AO230" s="119">
        <v>1</v>
      </c>
      <c r="AP230" s="127">
        <v>25.3</v>
      </c>
      <c r="AQ230" s="2">
        <f>AN230-AL230</f>
        <v>-1.1500939909817163</v>
      </c>
      <c r="AR230" s="1" t="str">
        <f>IF(AN230&gt;AL230,"Higher","Lower")</f>
        <v>Lower</v>
      </c>
      <c r="AS230" s="1">
        <v>26.7</v>
      </c>
      <c r="AT230" s="145">
        <v>1</v>
      </c>
      <c r="AU230" s="1" t="s">
        <v>36</v>
      </c>
      <c r="AV230" s="2">
        <f>SUM(AS230-AN230)</f>
        <v>-10.398250000000001</v>
      </c>
      <c r="AW230" s="1" t="str">
        <f>IF(AS230&gt;AN230,"Higher","Lower")</f>
        <v>Lower</v>
      </c>
    </row>
    <row r="231" spans="1:49">
      <c r="A231" s="69" t="s">
        <v>148</v>
      </c>
      <c r="B231" s="55" t="s">
        <v>1749</v>
      </c>
      <c r="C231" s="69" t="s">
        <v>1750</v>
      </c>
      <c r="D231" s="69" t="s">
        <v>1751</v>
      </c>
      <c r="E231" s="69" t="s">
        <v>31</v>
      </c>
      <c r="F231" s="55" t="s">
        <v>1076</v>
      </c>
      <c r="G231" s="55" t="s">
        <v>1079</v>
      </c>
      <c r="H231" s="69">
        <v>357473</v>
      </c>
      <c r="I231" s="69">
        <v>398990</v>
      </c>
      <c r="J231" s="69">
        <v>53.485895999999997</v>
      </c>
      <c r="K231" s="69">
        <v>-2.6423592</v>
      </c>
      <c r="L231" s="70" t="s">
        <v>33</v>
      </c>
      <c r="M231" s="95" t="s">
        <v>41</v>
      </c>
      <c r="N231" s="95">
        <v>25</v>
      </c>
      <c r="O231" s="95">
        <v>2</v>
      </c>
      <c r="P231" s="95" t="s">
        <v>41</v>
      </c>
      <c r="Q231" s="95">
        <v>2</v>
      </c>
      <c r="R231" s="1" t="s">
        <v>1084</v>
      </c>
      <c r="S231" s="1" t="s">
        <v>1084</v>
      </c>
      <c r="T231" s="1" t="s">
        <v>1084</v>
      </c>
      <c r="U231" s="1" t="s">
        <v>1084</v>
      </c>
      <c r="V231" s="1" t="s">
        <v>1084</v>
      </c>
      <c r="W231" s="1" t="s">
        <v>1084</v>
      </c>
      <c r="X231" s="1" t="s">
        <v>1084</v>
      </c>
      <c r="Y231" s="1" t="s">
        <v>1084</v>
      </c>
      <c r="Z231" s="1" t="s">
        <v>1084</v>
      </c>
      <c r="AA231" s="1" t="s">
        <v>1084</v>
      </c>
      <c r="AB231" s="1" t="s">
        <v>1084</v>
      </c>
      <c r="AC231" s="1" t="s">
        <v>1084</v>
      </c>
      <c r="AD231" s="1" t="s">
        <v>1084</v>
      </c>
      <c r="AE231" s="1" t="s">
        <v>1084</v>
      </c>
      <c r="AF231" s="57" t="s">
        <v>1084</v>
      </c>
      <c r="AG231" s="57" t="s">
        <v>1084</v>
      </c>
      <c r="AH231" s="57" t="s">
        <v>1084</v>
      </c>
      <c r="AI231" s="57" t="s">
        <v>1084</v>
      </c>
      <c r="AJ231" s="57" t="s">
        <v>1084</v>
      </c>
      <c r="AK231" s="57" t="s">
        <v>1084</v>
      </c>
      <c r="AL231" s="80">
        <v>27.941661049776787</v>
      </c>
      <c r="AM231" s="122">
        <v>0.67307692307692302</v>
      </c>
      <c r="AN231" s="80">
        <v>26.19425</v>
      </c>
      <c r="AO231" s="120">
        <v>1</v>
      </c>
      <c r="AP231" s="131" t="s">
        <v>1084</v>
      </c>
      <c r="AQ231" s="2">
        <f>AN231-AL231</f>
        <v>-1.7474110497767867</v>
      </c>
      <c r="AR231" s="1" t="str">
        <f>IF(AN231&gt;AL231,"Higher","Lower")</f>
        <v>Lower</v>
      </c>
      <c r="AS231" s="1">
        <v>26.8</v>
      </c>
      <c r="AT231" s="145">
        <v>0.92300000000000004</v>
      </c>
      <c r="AU231" s="1" t="s">
        <v>36</v>
      </c>
      <c r="AV231" s="2">
        <f>SUM(AS231-AN231)</f>
        <v>0.60575000000000045</v>
      </c>
      <c r="AW231" s="1" t="str">
        <f>IF(AS231&gt;AN231,"Higher","Lower")</f>
        <v>Higher</v>
      </c>
    </row>
    <row r="232" spans="1:49">
      <c r="A232" s="40" t="s">
        <v>70</v>
      </c>
      <c r="B232" s="40" t="s">
        <v>1752</v>
      </c>
      <c r="C232" s="41" t="s">
        <v>1753</v>
      </c>
      <c r="D232" s="41" t="s">
        <v>1754</v>
      </c>
      <c r="E232" s="41" t="s">
        <v>1083</v>
      </c>
      <c r="F232" s="41" t="s">
        <v>1076</v>
      </c>
      <c r="G232" s="41" t="s">
        <v>1079</v>
      </c>
      <c r="H232" s="42">
        <v>366286</v>
      </c>
      <c r="I232" s="42">
        <v>406561</v>
      </c>
      <c r="J232" s="43">
        <v>53.554583999999998</v>
      </c>
      <c r="K232" s="43">
        <v>-2.5103694999999999</v>
      </c>
      <c r="L232" s="42" t="s">
        <v>33</v>
      </c>
      <c r="M232" s="41" t="s">
        <v>1078</v>
      </c>
      <c r="N232" s="41">
        <v>5</v>
      </c>
      <c r="O232" s="41">
        <v>1.5</v>
      </c>
      <c r="P232" s="41" t="s">
        <v>1078</v>
      </c>
      <c r="Q232" s="41">
        <v>2.4</v>
      </c>
      <c r="R232" s="51">
        <v>39.200000000000003</v>
      </c>
      <c r="S232" s="51" t="s">
        <v>1079</v>
      </c>
      <c r="T232" s="51">
        <v>39.6</v>
      </c>
      <c r="U232" s="51" t="s">
        <v>1079</v>
      </c>
      <c r="V232" s="51">
        <v>37.5</v>
      </c>
      <c r="W232" s="51" t="s">
        <v>1079</v>
      </c>
      <c r="X232" s="82">
        <v>32.9</v>
      </c>
      <c r="Y232" s="53" t="s">
        <v>1079</v>
      </c>
      <c r="Z232" s="82">
        <v>34.626666666666665</v>
      </c>
      <c r="AA232" s="83">
        <v>0.75</v>
      </c>
      <c r="AB232" s="44">
        <v>43.415272727272722</v>
      </c>
      <c r="AC232" s="45">
        <v>1</v>
      </c>
      <c r="AD232" s="44">
        <v>34.994666666666667</v>
      </c>
      <c r="AE232" s="45">
        <v>1</v>
      </c>
      <c r="AF232" s="44">
        <v>34.66225</v>
      </c>
      <c r="AG232" s="45">
        <v>1</v>
      </c>
      <c r="AH232" s="44">
        <v>35.416090909090904</v>
      </c>
      <c r="AI232" s="45">
        <v>0.91666666666666663</v>
      </c>
      <c r="AJ232" s="44">
        <v>28.271000000000004</v>
      </c>
      <c r="AK232" s="46">
        <v>0.83333333333333337</v>
      </c>
      <c r="AL232" s="78">
        <v>29.369</v>
      </c>
      <c r="AM232" s="123">
        <v>1</v>
      </c>
      <c r="AN232" s="78">
        <v>27.615249999999996</v>
      </c>
      <c r="AO232" s="118">
        <v>1</v>
      </c>
      <c r="AP232" s="125" t="s">
        <v>1084</v>
      </c>
      <c r="AQ232" s="44">
        <f>AN232-AL232</f>
        <v>-1.7537500000000037</v>
      </c>
      <c r="AR232" s="43" t="str">
        <f>IF(AN232&gt;AL232,"Higher","Lower")</f>
        <v>Lower</v>
      </c>
      <c r="AS232" s="43">
        <v>26.8</v>
      </c>
      <c r="AT232" s="151">
        <v>1</v>
      </c>
      <c r="AU232" s="43" t="s">
        <v>36</v>
      </c>
      <c r="AV232" s="44">
        <f>SUM(AS232-AN232)</f>
        <v>-0.81524999999999537</v>
      </c>
      <c r="AW232" s="43" t="str">
        <f>IF(AS232&gt;AN232,"Higher","Lower")</f>
        <v>Lower</v>
      </c>
    </row>
    <row r="233" spans="1:49">
      <c r="A233" s="55" t="s">
        <v>37</v>
      </c>
      <c r="B233" s="55" t="s">
        <v>1755</v>
      </c>
      <c r="C233" s="68" t="s">
        <v>1756</v>
      </c>
      <c r="D233" s="55" t="s">
        <v>1757</v>
      </c>
      <c r="E233" s="55" t="s">
        <v>31</v>
      </c>
      <c r="F233" s="55" t="s">
        <v>1076</v>
      </c>
      <c r="G233" s="55" t="s">
        <v>1079</v>
      </c>
      <c r="H233" s="56">
        <v>396728</v>
      </c>
      <c r="I233" s="56">
        <v>402073</v>
      </c>
      <c r="J233" s="157">
        <v>53.515324</v>
      </c>
      <c r="K233" s="157">
        <v>-2.0508131999999999</v>
      </c>
      <c r="L233" s="56" t="s">
        <v>33</v>
      </c>
      <c r="M233" s="4" t="s">
        <v>1078</v>
      </c>
      <c r="N233" s="7">
        <v>7</v>
      </c>
      <c r="O233" s="7">
        <v>2</v>
      </c>
      <c r="P233" s="4" t="s">
        <v>1078</v>
      </c>
      <c r="Q233" s="4">
        <v>3</v>
      </c>
      <c r="R233" s="13">
        <v>40.700000000000003</v>
      </c>
      <c r="S233" s="13" t="s">
        <v>1079</v>
      </c>
      <c r="T233" s="13">
        <v>39.700000000000003</v>
      </c>
      <c r="U233" s="13" t="s">
        <v>1079</v>
      </c>
      <c r="V233" s="13">
        <v>35.299999999999997</v>
      </c>
      <c r="W233" s="13" t="s">
        <v>1079</v>
      </c>
      <c r="X233" s="27">
        <v>29.5</v>
      </c>
      <c r="Y233" s="7" t="s">
        <v>1079</v>
      </c>
      <c r="Z233" s="7">
        <v>33.1</v>
      </c>
      <c r="AA233" s="36">
        <v>0.91666666666666663</v>
      </c>
      <c r="AB233" s="2">
        <v>39.926249999999996</v>
      </c>
      <c r="AC233" s="33">
        <v>1</v>
      </c>
      <c r="AD233" s="2">
        <v>38.302</v>
      </c>
      <c r="AE233" s="33">
        <v>1</v>
      </c>
      <c r="AF233" s="62">
        <v>35.8005</v>
      </c>
      <c r="AG233" s="63">
        <v>1</v>
      </c>
      <c r="AH233" s="62">
        <v>31.670727272727273</v>
      </c>
      <c r="AI233" s="63">
        <v>0.91666666666666663</v>
      </c>
      <c r="AJ233" s="62">
        <v>26.550909090909091</v>
      </c>
      <c r="AK233" s="64">
        <v>0.91666666666666663</v>
      </c>
      <c r="AL233" s="80">
        <v>27.670499999999997</v>
      </c>
      <c r="AM233" s="122">
        <v>1</v>
      </c>
      <c r="AN233" s="80">
        <v>28.086500000000004</v>
      </c>
      <c r="AO233" s="120">
        <v>1</v>
      </c>
      <c r="AP233" s="126" t="s">
        <v>1079</v>
      </c>
      <c r="AQ233" s="2">
        <f>AN233-AL233</f>
        <v>0.41600000000000747</v>
      </c>
      <c r="AR233" s="1" t="str">
        <f>IF(AN233&gt;AL233,"Higher","Lower")</f>
        <v>Higher</v>
      </c>
      <c r="AS233" s="1">
        <v>26.8</v>
      </c>
      <c r="AT233" s="145">
        <v>1</v>
      </c>
      <c r="AU233" s="1" t="s">
        <v>36</v>
      </c>
      <c r="AV233" s="2">
        <f>SUM(AS233-AN233)</f>
        <v>-1.2865000000000038</v>
      </c>
      <c r="AW233" s="1" t="str">
        <f>IF(AS233&gt;AN233,"Higher","Lower")</f>
        <v>Lower</v>
      </c>
    </row>
    <row r="234" spans="1:49">
      <c r="A234" s="77" t="s">
        <v>53</v>
      </c>
      <c r="B234" s="17" t="s">
        <v>1758</v>
      </c>
      <c r="C234" s="4" t="s">
        <v>1759</v>
      </c>
      <c r="D234" s="4" t="s">
        <v>1760</v>
      </c>
      <c r="E234" s="3" t="s">
        <v>31</v>
      </c>
      <c r="F234" s="4" t="s">
        <v>1076</v>
      </c>
      <c r="G234" s="4" t="s">
        <v>1079</v>
      </c>
      <c r="H234" s="5">
        <v>381105</v>
      </c>
      <c r="I234" s="5">
        <v>404279</v>
      </c>
      <c r="J234">
        <v>53.534818999999999</v>
      </c>
      <c r="K234">
        <v>-2.2865487</v>
      </c>
      <c r="L234" s="5" t="s">
        <v>33</v>
      </c>
      <c r="M234" s="4" t="s">
        <v>34</v>
      </c>
      <c r="N234" s="4">
        <v>13</v>
      </c>
      <c r="O234" s="4">
        <v>3</v>
      </c>
      <c r="P234" s="4" t="s">
        <v>1078</v>
      </c>
      <c r="Q234" s="4">
        <v>2.2999999999999998</v>
      </c>
      <c r="R234" s="19" t="s">
        <v>36</v>
      </c>
      <c r="S234" s="19" t="s">
        <v>1079</v>
      </c>
      <c r="T234" s="19" t="s">
        <v>36</v>
      </c>
      <c r="U234" s="19" t="s">
        <v>1079</v>
      </c>
      <c r="V234" s="19" t="s">
        <v>36</v>
      </c>
      <c r="W234" s="19" t="s">
        <v>1079</v>
      </c>
      <c r="X234" s="20" t="s">
        <v>36</v>
      </c>
      <c r="Y234" s="20" t="s">
        <v>1079</v>
      </c>
      <c r="Z234" s="21" t="s">
        <v>36</v>
      </c>
      <c r="AA234" s="35" t="s">
        <v>1079</v>
      </c>
      <c r="AB234" s="2" t="s">
        <v>1084</v>
      </c>
      <c r="AC234" s="33" t="s">
        <v>1084</v>
      </c>
      <c r="AD234" s="2" t="s">
        <v>1084</v>
      </c>
      <c r="AE234" s="33" t="s">
        <v>1084</v>
      </c>
      <c r="AF234" s="2" t="s">
        <v>1084</v>
      </c>
      <c r="AG234" s="33" t="s">
        <v>1084</v>
      </c>
      <c r="AH234" s="2">
        <v>35.440750000000001</v>
      </c>
      <c r="AI234" s="34">
        <v>1</v>
      </c>
      <c r="AJ234" s="2">
        <v>25.747272727272726</v>
      </c>
      <c r="AK234" s="29">
        <v>0.91666666666666663</v>
      </c>
      <c r="AL234" s="79">
        <v>28.243833333333335</v>
      </c>
      <c r="AM234" s="121">
        <v>1</v>
      </c>
      <c r="AN234" s="79">
        <v>28.594000000000001</v>
      </c>
      <c r="AO234" s="119">
        <v>1</v>
      </c>
      <c r="AP234" s="128" t="s">
        <v>1084</v>
      </c>
      <c r="AQ234" s="2">
        <f>AN234-AL234</f>
        <v>0.35016666666666652</v>
      </c>
      <c r="AR234" s="1" t="str">
        <f>IF(AN234&gt;AL234,"Higher","Lower")</f>
        <v>Higher</v>
      </c>
      <c r="AS234" s="1">
        <v>26.8</v>
      </c>
      <c r="AT234" s="145">
        <v>0.92300000000000004</v>
      </c>
      <c r="AU234" s="1" t="s">
        <v>36</v>
      </c>
      <c r="AV234" s="2">
        <f>SUM(AS234-AN234)</f>
        <v>-1.7940000000000005</v>
      </c>
      <c r="AW234" s="1" t="str">
        <f>IF(AS234&gt;AN234,"Higher","Lower")</f>
        <v>Lower</v>
      </c>
    </row>
    <row r="235" spans="1:49">
      <c r="A235" s="77" t="s">
        <v>53</v>
      </c>
      <c r="B235" s="17" t="s">
        <v>1761</v>
      </c>
      <c r="C235" s="4" t="s">
        <v>1762</v>
      </c>
      <c r="D235" s="4" t="s">
        <v>1763</v>
      </c>
      <c r="E235" s="3" t="s">
        <v>31</v>
      </c>
      <c r="F235" s="4" t="s">
        <v>1076</v>
      </c>
      <c r="G235" s="4" t="s">
        <v>1079</v>
      </c>
      <c r="H235" s="18">
        <v>379101</v>
      </c>
      <c r="I235" s="18">
        <v>417145</v>
      </c>
      <c r="J235" s="1">
        <v>53.650384000000003</v>
      </c>
      <c r="K235" s="1">
        <v>-2.3176504000000002</v>
      </c>
      <c r="L235" s="5" t="s">
        <v>33</v>
      </c>
      <c r="M235" s="4" t="s">
        <v>1078</v>
      </c>
      <c r="N235" s="4">
        <v>6</v>
      </c>
      <c r="O235" s="4">
        <v>2</v>
      </c>
      <c r="P235" s="4" t="s">
        <v>1078</v>
      </c>
      <c r="Q235" s="4">
        <v>2.6</v>
      </c>
      <c r="R235" s="19" t="s">
        <v>36</v>
      </c>
      <c r="S235" s="19" t="s">
        <v>1079</v>
      </c>
      <c r="T235" s="19" t="s">
        <v>36</v>
      </c>
      <c r="U235" s="19" t="s">
        <v>1079</v>
      </c>
      <c r="V235" s="19">
        <v>82.4</v>
      </c>
      <c r="W235" s="19" t="s">
        <v>1079</v>
      </c>
      <c r="X235" s="21">
        <v>45</v>
      </c>
      <c r="Y235" s="20" t="s">
        <v>1079</v>
      </c>
      <c r="Z235" s="21">
        <v>36.204000000000001</v>
      </c>
      <c r="AA235" s="35">
        <v>0.58333333333333337</v>
      </c>
      <c r="AB235" s="2">
        <v>37.299999999999997</v>
      </c>
      <c r="AC235" s="33">
        <v>1</v>
      </c>
      <c r="AD235" s="2">
        <v>32.4</v>
      </c>
      <c r="AE235" s="33">
        <v>1</v>
      </c>
      <c r="AF235" s="2">
        <v>35.7425</v>
      </c>
      <c r="AG235" s="33">
        <v>1</v>
      </c>
      <c r="AH235" s="2">
        <v>38.772545454545458</v>
      </c>
      <c r="AI235" s="34">
        <v>0.91666666666666663</v>
      </c>
      <c r="AJ235" s="2">
        <v>25.053749999999997</v>
      </c>
      <c r="AK235" s="29">
        <v>1</v>
      </c>
      <c r="AL235" s="79">
        <v>27.383833333333335</v>
      </c>
      <c r="AM235" s="121">
        <v>1</v>
      </c>
      <c r="AN235" s="79">
        <v>28.7</v>
      </c>
      <c r="AO235" s="119">
        <v>1</v>
      </c>
      <c r="AP235" s="128" t="s">
        <v>1084</v>
      </c>
      <c r="AQ235" s="2">
        <f>AN235-AL235</f>
        <v>1.316166666666664</v>
      </c>
      <c r="AR235" s="1" t="str">
        <f>IF(AN235&gt;AL235,"Higher","Lower")</f>
        <v>Higher</v>
      </c>
      <c r="AS235" s="1">
        <v>26.8</v>
      </c>
      <c r="AT235" s="145">
        <v>1</v>
      </c>
      <c r="AU235" s="1" t="s">
        <v>36</v>
      </c>
      <c r="AV235" s="2">
        <f>SUM(AS235-AN235)</f>
        <v>-1.8999999999999986</v>
      </c>
      <c r="AW235" s="1" t="str">
        <f>IF(AS235&gt;AN235,"Higher","Lower")</f>
        <v>Lower</v>
      </c>
    </row>
    <row r="236" spans="1:49">
      <c r="A236" s="17" t="s">
        <v>148</v>
      </c>
      <c r="B236" s="17" t="s">
        <v>1764</v>
      </c>
      <c r="C236" s="55" t="s">
        <v>1765</v>
      </c>
      <c r="D236" s="69" t="s">
        <v>1766</v>
      </c>
      <c r="E236" s="69" t="s">
        <v>31</v>
      </c>
      <c r="F236" s="69" t="s">
        <v>1076</v>
      </c>
      <c r="G236" s="69" t="s">
        <v>1079</v>
      </c>
      <c r="H236" s="70">
        <v>362137</v>
      </c>
      <c r="I236" s="70">
        <v>396948</v>
      </c>
      <c r="J236" s="69">
        <v>53.4679</v>
      </c>
      <c r="K236" s="69">
        <v>-2.5718288999999999</v>
      </c>
      <c r="L236" s="70" t="s">
        <v>33</v>
      </c>
      <c r="M236" s="95" t="s">
        <v>34</v>
      </c>
      <c r="N236" s="95">
        <v>35</v>
      </c>
      <c r="O236" s="95">
        <v>3</v>
      </c>
      <c r="P236" s="95" t="s">
        <v>1078</v>
      </c>
      <c r="Q236" s="95">
        <v>2</v>
      </c>
      <c r="R236" s="13">
        <v>47.7</v>
      </c>
      <c r="S236" s="13" t="s">
        <v>1079</v>
      </c>
      <c r="T236" s="13">
        <v>47.7</v>
      </c>
      <c r="U236" s="13" t="s">
        <v>1079</v>
      </c>
      <c r="V236" s="13">
        <v>27</v>
      </c>
      <c r="W236" s="13" t="s">
        <v>1079</v>
      </c>
      <c r="X236" s="27">
        <v>42.1</v>
      </c>
      <c r="Y236" s="7" t="s">
        <v>1079</v>
      </c>
      <c r="Z236" s="28">
        <v>41.121818181818178</v>
      </c>
      <c r="AA236" s="37">
        <v>1</v>
      </c>
      <c r="AB236" s="2">
        <v>41.731083333333345</v>
      </c>
      <c r="AC236" s="33">
        <v>1</v>
      </c>
      <c r="AD236" s="2">
        <v>41.565333333333328</v>
      </c>
      <c r="AE236" s="33">
        <v>1</v>
      </c>
      <c r="AF236" s="62">
        <v>37.315750000000008</v>
      </c>
      <c r="AG236" s="63">
        <v>1</v>
      </c>
      <c r="AH236" s="62">
        <v>39.408750000000005</v>
      </c>
      <c r="AI236" s="63">
        <v>1</v>
      </c>
      <c r="AJ236" s="62">
        <v>27.13625</v>
      </c>
      <c r="AK236" s="64">
        <v>1</v>
      </c>
      <c r="AL236" s="80">
        <v>30.465500000000002</v>
      </c>
      <c r="AM236" s="122">
        <v>1</v>
      </c>
      <c r="AN236" s="80">
        <v>29.724999999999998</v>
      </c>
      <c r="AO236" s="120">
        <v>1</v>
      </c>
      <c r="AP236" s="126" t="s">
        <v>1079</v>
      </c>
      <c r="AQ236" s="2">
        <f>AN236-AL236</f>
        <v>-0.74050000000000438</v>
      </c>
      <c r="AR236" s="1" t="str">
        <f>IF(AN236&gt;AL236,"Higher","Lower")</f>
        <v>Lower</v>
      </c>
      <c r="AS236" s="1">
        <v>26.8</v>
      </c>
      <c r="AT236" s="145">
        <v>1</v>
      </c>
      <c r="AU236" s="1" t="s">
        <v>36</v>
      </c>
      <c r="AV236" s="2">
        <f>SUM(AS236-AN236)</f>
        <v>-2.9249999999999972</v>
      </c>
      <c r="AW236" s="1" t="str">
        <f>IF(AS236&gt;AN236,"Higher","Lower")</f>
        <v>Lower</v>
      </c>
    </row>
    <row r="237" spans="1:49">
      <c r="A237" s="40" t="s">
        <v>46</v>
      </c>
      <c r="B237" s="40" t="s">
        <v>1767</v>
      </c>
      <c r="C237" s="41" t="s">
        <v>1768</v>
      </c>
      <c r="D237" s="49" t="s">
        <v>1769</v>
      </c>
      <c r="E237" s="41" t="s">
        <v>31</v>
      </c>
      <c r="F237" s="41" t="s">
        <v>1076</v>
      </c>
      <c r="G237" s="41" t="s">
        <v>1079</v>
      </c>
      <c r="H237" s="42">
        <v>387951</v>
      </c>
      <c r="I237" s="42">
        <v>397430</v>
      </c>
      <c r="J237" s="43">
        <v>53.473461</v>
      </c>
      <c r="K237" s="43">
        <v>-2.1829947000000001</v>
      </c>
      <c r="L237" s="42" t="s">
        <v>33</v>
      </c>
      <c r="M237" s="41" t="s">
        <v>34</v>
      </c>
      <c r="N237" s="41">
        <v>3</v>
      </c>
      <c r="O237" s="41">
        <v>1</v>
      </c>
      <c r="P237" s="41" t="s">
        <v>1078</v>
      </c>
      <c r="Q237" s="41">
        <v>3</v>
      </c>
      <c r="R237" s="51">
        <v>41</v>
      </c>
      <c r="S237" s="51" t="s">
        <v>1079</v>
      </c>
      <c r="T237" s="51">
        <v>40.799999999999997</v>
      </c>
      <c r="U237" s="51" t="s">
        <v>1079</v>
      </c>
      <c r="V237" s="51">
        <v>35</v>
      </c>
      <c r="W237" s="51" t="s">
        <v>1079</v>
      </c>
      <c r="X237" s="82">
        <v>35.700000000000003</v>
      </c>
      <c r="Y237" s="53" t="s">
        <v>1079</v>
      </c>
      <c r="Z237" s="82">
        <v>34.6248</v>
      </c>
      <c r="AA237" s="83">
        <v>0.83333333333333337</v>
      </c>
      <c r="AB237" s="44">
        <v>40.987916666666663</v>
      </c>
      <c r="AC237" s="45">
        <v>1</v>
      </c>
      <c r="AD237" s="44">
        <v>38.495999999999995</v>
      </c>
      <c r="AE237" s="45">
        <v>0.91666666666666663</v>
      </c>
      <c r="AF237" s="44">
        <v>37.061999999999998</v>
      </c>
      <c r="AG237" s="45">
        <v>1</v>
      </c>
      <c r="AH237" s="44">
        <v>36.138249999999999</v>
      </c>
      <c r="AI237" s="47">
        <v>1</v>
      </c>
      <c r="AJ237" s="44">
        <v>26.396363636363638</v>
      </c>
      <c r="AK237" s="46">
        <v>0.91666666666666663</v>
      </c>
      <c r="AL237" s="78">
        <v>29.357272727272726</v>
      </c>
      <c r="AM237" s="123">
        <v>0.92307692307692302</v>
      </c>
      <c r="AN237" s="78">
        <v>29.319000000000003</v>
      </c>
      <c r="AO237" s="118">
        <v>0.84615384615384615</v>
      </c>
      <c r="AP237" s="125" t="s">
        <v>1079</v>
      </c>
      <c r="AQ237" s="44">
        <f>AN237-AL237</f>
        <v>-3.8272727272723017E-2</v>
      </c>
      <c r="AR237" s="43" t="str">
        <f>IF(AN237&gt;AL237,"Higher","Lower")</f>
        <v>Lower</v>
      </c>
      <c r="AS237" s="43">
        <v>26.9</v>
      </c>
      <c r="AT237" s="151">
        <v>1</v>
      </c>
      <c r="AU237" s="43" t="s">
        <v>36</v>
      </c>
      <c r="AV237" s="44">
        <f>SUM(AS237-AN237)</f>
        <v>-2.419000000000004</v>
      </c>
      <c r="AW237" s="43" t="str">
        <f>IF(AS237&gt;AN237,"Higher","Lower")</f>
        <v>Lower</v>
      </c>
    </row>
    <row r="238" spans="1:49">
      <c r="A238" s="77" t="s">
        <v>53</v>
      </c>
      <c r="B238" s="17" t="s">
        <v>1770</v>
      </c>
      <c r="C238" s="4" t="s">
        <v>1771</v>
      </c>
      <c r="D238" s="4" t="s">
        <v>737</v>
      </c>
      <c r="E238" s="3" t="s">
        <v>31</v>
      </c>
      <c r="F238" s="4" t="s">
        <v>1076</v>
      </c>
      <c r="G238" s="4" t="s">
        <v>1079</v>
      </c>
      <c r="H238" s="5">
        <v>379854</v>
      </c>
      <c r="I238" s="5">
        <v>410978</v>
      </c>
      <c r="J238" s="1">
        <v>53.594983999999997</v>
      </c>
      <c r="K238" s="1">
        <v>-2.3058573</v>
      </c>
      <c r="L238" s="5" t="s">
        <v>33</v>
      </c>
      <c r="M238" s="4" t="s">
        <v>34</v>
      </c>
      <c r="N238" s="4" t="s">
        <v>1672</v>
      </c>
      <c r="O238" s="4">
        <v>4.4000000000000004</v>
      </c>
      <c r="P238" s="4" t="s">
        <v>1078</v>
      </c>
      <c r="Q238" s="4">
        <v>2.5</v>
      </c>
      <c r="R238" s="19" t="s">
        <v>36</v>
      </c>
      <c r="S238" s="19" t="s">
        <v>1079</v>
      </c>
      <c r="T238" s="19" t="s">
        <v>36</v>
      </c>
      <c r="U238" s="19" t="s">
        <v>1079</v>
      </c>
      <c r="V238" s="19" t="s">
        <v>36</v>
      </c>
      <c r="W238" s="19" t="s">
        <v>1079</v>
      </c>
      <c r="X238" s="20" t="s">
        <v>36</v>
      </c>
      <c r="Y238" s="20" t="s">
        <v>1079</v>
      </c>
      <c r="Z238" s="21" t="s">
        <v>36</v>
      </c>
      <c r="AA238" s="35" t="s">
        <v>1079</v>
      </c>
      <c r="AB238" s="2" t="s">
        <v>1084</v>
      </c>
      <c r="AC238" s="33" t="s">
        <v>1084</v>
      </c>
      <c r="AD238" s="2" t="s">
        <v>1084</v>
      </c>
      <c r="AE238" s="33" t="s">
        <v>1084</v>
      </c>
      <c r="AF238" s="2" t="s">
        <v>1084</v>
      </c>
      <c r="AG238" s="33" t="s">
        <v>1084</v>
      </c>
      <c r="AH238" s="2">
        <v>37.090090909090904</v>
      </c>
      <c r="AI238" s="34">
        <v>0.91666666666666663</v>
      </c>
      <c r="AJ238" s="2">
        <v>27.32041666666667</v>
      </c>
      <c r="AK238" s="29">
        <v>1</v>
      </c>
      <c r="AL238" s="79">
        <v>27.914166666666663</v>
      </c>
      <c r="AM238" s="121">
        <v>1</v>
      </c>
      <c r="AN238" s="79">
        <v>30.663545454545453</v>
      </c>
      <c r="AO238" s="119">
        <v>0.90384615384615385</v>
      </c>
      <c r="AP238" s="128" t="s">
        <v>1084</v>
      </c>
      <c r="AQ238" s="2">
        <f>AN238-AL238</f>
        <v>2.7493787878787899</v>
      </c>
      <c r="AR238" s="1" t="str">
        <f>IF(AN238&gt;AL238,"Higher","Lower")</f>
        <v>Higher</v>
      </c>
      <c r="AS238" s="1">
        <v>26.9</v>
      </c>
      <c r="AT238" s="145">
        <v>0.90400000000000003</v>
      </c>
      <c r="AU238" s="1" t="s">
        <v>36</v>
      </c>
      <c r="AV238" s="2">
        <f>SUM(AS238-AN238)</f>
        <v>-3.7635454545454543</v>
      </c>
      <c r="AW238" s="1" t="str">
        <f>IF(AS238&gt;AN238,"Higher","Lower")</f>
        <v>Lower</v>
      </c>
    </row>
    <row r="239" spans="1:49">
      <c r="A239" s="40" t="s">
        <v>70</v>
      </c>
      <c r="B239" s="40" t="s">
        <v>1772</v>
      </c>
      <c r="C239" s="41" t="s">
        <v>1773</v>
      </c>
      <c r="D239" s="41" t="s">
        <v>1774</v>
      </c>
      <c r="E239" s="41" t="s">
        <v>1170</v>
      </c>
      <c r="F239" s="41" t="s">
        <v>1076</v>
      </c>
      <c r="G239" s="41" t="s">
        <v>1079</v>
      </c>
      <c r="H239" s="42">
        <v>365501</v>
      </c>
      <c r="I239" s="42">
        <v>409887</v>
      </c>
      <c r="J239" s="43">
        <v>53.584426999999998</v>
      </c>
      <c r="K239" s="43">
        <v>-2.5225868</v>
      </c>
      <c r="L239" s="42" t="s">
        <v>33</v>
      </c>
      <c r="M239" s="41" t="s">
        <v>34</v>
      </c>
      <c r="N239" s="41">
        <v>20</v>
      </c>
      <c r="O239" s="41">
        <v>1</v>
      </c>
      <c r="P239" s="41" t="s">
        <v>1078</v>
      </c>
      <c r="Q239" s="41">
        <v>2.4</v>
      </c>
      <c r="R239" s="51">
        <v>41.9</v>
      </c>
      <c r="S239" s="51" t="s">
        <v>1079</v>
      </c>
      <c r="T239" s="51">
        <v>41.2</v>
      </c>
      <c r="U239" s="51" t="s">
        <v>1079</v>
      </c>
      <c r="V239" s="51">
        <v>37.700000000000003</v>
      </c>
      <c r="W239" s="51" t="s">
        <v>1079</v>
      </c>
      <c r="X239" s="82">
        <v>34.4</v>
      </c>
      <c r="Y239" s="53" t="s">
        <v>1079</v>
      </c>
      <c r="Z239" s="82">
        <v>36.68</v>
      </c>
      <c r="AA239" s="83">
        <v>0.75</v>
      </c>
      <c r="AB239" s="44">
        <v>44.062200000000004</v>
      </c>
      <c r="AC239" s="45">
        <v>0.91666666666666663</v>
      </c>
      <c r="AD239" s="44">
        <v>39.578000000000003</v>
      </c>
      <c r="AE239" s="45">
        <v>1</v>
      </c>
      <c r="AF239" s="44">
        <v>36.112249999999996</v>
      </c>
      <c r="AG239" s="45">
        <v>1</v>
      </c>
      <c r="AH239" s="44">
        <v>35.541500000000006</v>
      </c>
      <c r="AI239" s="45">
        <v>1</v>
      </c>
      <c r="AJ239" s="44">
        <v>25.783333333333331</v>
      </c>
      <c r="AK239" s="46">
        <v>1</v>
      </c>
      <c r="AL239" s="78">
        <v>26.206545454545456</v>
      </c>
      <c r="AM239" s="123">
        <v>0.92307692307692302</v>
      </c>
      <c r="AN239" s="78">
        <v>27.439800000000002</v>
      </c>
      <c r="AO239" s="118">
        <v>0.84615384615384615</v>
      </c>
      <c r="AP239" s="125" t="s">
        <v>1084</v>
      </c>
      <c r="AQ239" s="44">
        <f>AN239-AL239</f>
        <v>1.233254545454546</v>
      </c>
      <c r="AR239" s="43" t="str">
        <f>IF(AN239&gt;AL239,"Higher","Lower")</f>
        <v>Higher</v>
      </c>
      <c r="AS239" s="43">
        <v>27</v>
      </c>
      <c r="AT239" s="151">
        <v>1</v>
      </c>
      <c r="AU239" s="43" t="s">
        <v>36</v>
      </c>
      <c r="AV239" s="44">
        <f>SUM(AS239-AN239)</f>
        <v>-0.43980000000000175</v>
      </c>
      <c r="AW239" s="43" t="str">
        <f>IF(AS239&gt;AN239,"Higher","Lower")</f>
        <v>Lower</v>
      </c>
    </row>
    <row r="240" spans="1:49">
      <c r="A240" s="69" t="s">
        <v>148</v>
      </c>
      <c r="B240" s="55" t="s">
        <v>1775</v>
      </c>
      <c r="C240" s="69" t="s">
        <v>1776</v>
      </c>
      <c r="D240" s="69" t="s">
        <v>1777</v>
      </c>
      <c r="E240" s="69" t="s">
        <v>31</v>
      </c>
      <c r="F240" s="55" t="s">
        <v>1076</v>
      </c>
      <c r="G240" s="55" t="s">
        <v>1079</v>
      </c>
      <c r="H240" s="69">
        <v>360380</v>
      </c>
      <c r="I240" s="69">
        <v>397912</v>
      </c>
      <c r="J240" s="69">
        <v>53.476433999999998</v>
      </c>
      <c r="K240" s="69">
        <v>-2.5984164000000001</v>
      </c>
      <c r="L240" s="70" t="s">
        <v>33</v>
      </c>
      <c r="M240" s="95" t="s">
        <v>41</v>
      </c>
      <c r="N240" s="95">
        <v>0</v>
      </c>
      <c r="O240" s="95">
        <v>2</v>
      </c>
      <c r="P240" s="95" t="s">
        <v>41</v>
      </c>
      <c r="Q240" s="95">
        <v>2</v>
      </c>
      <c r="R240" s="1" t="s">
        <v>1084</v>
      </c>
      <c r="S240" s="1" t="s">
        <v>1084</v>
      </c>
      <c r="T240" s="1" t="s">
        <v>1084</v>
      </c>
      <c r="U240" s="1" t="s">
        <v>1084</v>
      </c>
      <c r="V240" s="1" t="s">
        <v>1084</v>
      </c>
      <c r="W240" s="1" t="s">
        <v>1084</v>
      </c>
      <c r="X240" s="1" t="s">
        <v>1084</v>
      </c>
      <c r="Y240" s="1" t="s">
        <v>1084</v>
      </c>
      <c r="Z240" s="1" t="s">
        <v>1084</v>
      </c>
      <c r="AA240" s="1" t="s">
        <v>1084</v>
      </c>
      <c r="AB240" s="1" t="s">
        <v>1084</v>
      </c>
      <c r="AC240" s="1" t="s">
        <v>1084</v>
      </c>
      <c r="AD240" s="1" t="s">
        <v>1084</v>
      </c>
      <c r="AE240" s="1" t="s">
        <v>1084</v>
      </c>
      <c r="AF240" s="57" t="s">
        <v>1084</v>
      </c>
      <c r="AG240" s="57" t="s">
        <v>1084</v>
      </c>
      <c r="AH240" s="57" t="s">
        <v>1084</v>
      </c>
      <c r="AI240" s="57" t="s">
        <v>1084</v>
      </c>
      <c r="AJ240" s="57" t="s">
        <v>1084</v>
      </c>
      <c r="AK240" s="57" t="s">
        <v>1084</v>
      </c>
      <c r="AL240" s="80">
        <v>27.147333333333336</v>
      </c>
      <c r="AM240" s="122">
        <v>0.76923076923076938</v>
      </c>
      <c r="AN240" s="80">
        <v>29.115999999999996</v>
      </c>
      <c r="AO240" s="120">
        <v>1</v>
      </c>
      <c r="AP240" s="131" t="s">
        <v>1084</v>
      </c>
      <c r="AQ240" s="2">
        <f>AN240-AL240</f>
        <v>1.9686666666666603</v>
      </c>
      <c r="AR240" s="1" t="str">
        <f>IF(AN240&gt;AL240,"Higher","Lower")</f>
        <v>Higher</v>
      </c>
      <c r="AS240" s="1">
        <v>27</v>
      </c>
      <c r="AT240" s="145">
        <v>1</v>
      </c>
      <c r="AU240" s="1" t="s">
        <v>36</v>
      </c>
      <c r="AV240" s="2">
        <f>SUM(AS240-AN240)</f>
        <v>-2.1159999999999961</v>
      </c>
      <c r="AW240" s="1" t="str">
        <f>IF(AS240&gt;AN240,"Higher","Lower")</f>
        <v>Lower</v>
      </c>
    </row>
    <row r="241" spans="1:49">
      <c r="A241" s="69" t="s">
        <v>173</v>
      </c>
      <c r="B241" s="69" t="s">
        <v>1778</v>
      </c>
      <c r="C241" s="69" t="s">
        <v>1779</v>
      </c>
      <c r="D241" s="69" t="s">
        <v>1780</v>
      </c>
      <c r="E241" s="69" t="s">
        <v>31</v>
      </c>
      <c r="F241" s="55" t="s">
        <v>1076</v>
      </c>
      <c r="G241" s="55" t="s">
        <v>1079</v>
      </c>
      <c r="H241" s="69">
        <v>391367</v>
      </c>
      <c r="I241" s="69">
        <v>404318</v>
      </c>
      <c r="J241" s="69">
        <v>53.535440999999999</v>
      </c>
      <c r="K241" s="69">
        <v>-2.1317225999999998</v>
      </c>
      <c r="L241" s="56" t="s">
        <v>33</v>
      </c>
      <c r="M241" s="95" t="s">
        <v>34</v>
      </c>
      <c r="N241" s="95">
        <v>6.6</v>
      </c>
      <c r="O241" s="95">
        <v>1.2</v>
      </c>
      <c r="P241" s="95" t="s">
        <v>1266</v>
      </c>
      <c r="Q241" s="95">
        <v>2</v>
      </c>
      <c r="R241" s="1" t="s">
        <v>1084</v>
      </c>
      <c r="S241" s="1" t="s">
        <v>1084</v>
      </c>
      <c r="T241" s="1" t="s">
        <v>1084</v>
      </c>
      <c r="U241" s="1" t="s">
        <v>1084</v>
      </c>
      <c r="V241" s="1" t="s">
        <v>1084</v>
      </c>
      <c r="W241" s="1" t="s">
        <v>1084</v>
      </c>
      <c r="X241" s="1" t="s">
        <v>1084</v>
      </c>
      <c r="Y241" s="1" t="s">
        <v>1084</v>
      </c>
      <c r="Z241" s="1" t="s">
        <v>1084</v>
      </c>
      <c r="AA241" s="1" t="s">
        <v>1084</v>
      </c>
      <c r="AB241" s="1" t="s">
        <v>1084</v>
      </c>
      <c r="AC241" s="1" t="s">
        <v>1084</v>
      </c>
      <c r="AD241" s="1" t="s">
        <v>1084</v>
      </c>
      <c r="AE241" s="1" t="s">
        <v>1084</v>
      </c>
      <c r="AF241" s="57" t="s">
        <v>1084</v>
      </c>
      <c r="AG241" s="57" t="s">
        <v>1084</v>
      </c>
      <c r="AH241" s="57" t="s">
        <v>1084</v>
      </c>
      <c r="AI241" s="57" t="s">
        <v>1084</v>
      </c>
      <c r="AJ241" s="57" t="s">
        <v>1084</v>
      </c>
      <c r="AK241" s="57" t="s">
        <v>1084</v>
      </c>
      <c r="AL241" s="79">
        <v>27.863999999999997</v>
      </c>
      <c r="AM241" s="121">
        <v>0.92307692307692302</v>
      </c>
      <c r="AN241" s="79">
        <v>29.115999999999996</v>
      </c>
      <c r="AO241" s="119">
        <v>1</v>
      </c>
      <c r="AP241" s="127" t="s">
        <v>1084</v>
      </c>
      <c r="AQ241" s="2">
        <f>AN241-AL241</f>
        <v>1.2519999999999989</v>
      </c>
      <c r="AR241" s="1" t="str">
        <f>IF(AN241&gt;AL241,"Higher","Lower")</f>
        <v>Higher</v>
      </c>
      <c r="AS241" s="1">
        <v>27</v>
      </c>
      <c r="AT241" s="145">
        <v>0.92300000000000004</v>
      </c>
      <c r="AU241" s="1" t="s">
        <v>36</v>
      </c>
      <c r="AV241" s="2">
        <f>SUM(AS241-AN241)</f>
        <v>-2.1159999999999961</v>
      </c>
      <c r="AW241" s="1" t="str">
        <f>IF(AS241&gt;AN241,"Higher","Lower")</f>
        <v>Lower</v>
      </c>
    </row>
    <row r="242" spans="1:49">
      <c r="A242" s="69" t="s">
        <v>37</v>
      </c>
      <c r="B242" s="55" t="s">
        <v>1781</v>
      </c>
      <c r="C242" s="69" t="s">
        <v>1782</v>
      </c>
      <c r="D242" s="20" t="s">
        <v>1079</v>
      </c>
      <c r="E242" s="20" t="s">
        <v>1170</v>
      </c>
      <c r="F242" s="55" t="s">
        <v>1076</v>
      </c>
      <c r="G242" s="55" t="s">
        <v>1079</v>
      </c>
      <c r="H242" s="20">
        <v>392532</v>
      </c>
      <c r="I242" s="20">
        <v>396768</v>
      </c>
      <c r="J242" s="20">
        <v>53.467596999999998</v>
      </c>
      <c r="K242" s="20">
        <v>-2.1139629000000002</v>
      </c>
      <c r="L242" s="73" t="s">
        <v>33</v>
      </c>
      <c r="M242" s="7" t="s">
        <v>34</v>
      </c>
      <c r="N242" s="7">
        <v>30</v>
      </c>
      <c r="O242" s="7">
        <v>0</v>
      </c>
      <c r="P242" s="7" t="s">
        <v>1078</v>
      </c>
      <c r="Q242" s="7">
        <v>3</v>
      </c>
      <c r="R242" s="13" t="s">
        <v>36</v>
      </c>
      <c r="S242" s="13" t="s">
        <v>1079</v>
      </c>
      <c r="T242" s="13" t="s">
        <v>36</v>
      </c>
      <c r="U242" s="13" t="s">
        <v>1079</v>
      </c>
      <c r="V242" s="13" t="s">
        <v>36</v>
      </c>
      <c r="W242" s="13" t="s">
        <v>1079</v>
      </c>
      <c r="X242" s="7" t="s">
        <v>36</v>
      </c>
      <c r="Y242" s="7" t="s">
        <v>1079</v>
      </c>
      <c r="Z242" s="27" t="s">
        <v>36</v>
      </c>
      <c r="AA242" s="36" t="s">
        <v>1084</v>
      </c>
      <c r="AB242" s="2" t="s">
        <v>1084</v>
      </c>
      <c r="AC242" s="33" t="s">
        <v>1079</v>
      </c>
      <c r="AD242" s="2" t="s">
        <v>1084</v>
      </c>
      <c r="AE242" s="33" t="s">
        <v>1084</v>
      </c>
      <c r="AF242" s="13" t="s">
        <v>36</v>
      </c>
      <c r="AG242" s="13" t="s">
        <v>1079</v>
      </c>
      <c r="AH242" s="13" t="s">
        <v>36</v>
      </c>
      <c r="AI242" s="13" t="s">
        <v>1079</v>
      </c>
      <c r="AJ242" s="13" t="s">
        <v>36</v>
      </c>
      <c r="AK242" s="13" t="s">
        <v>1079</v>
      </c>
      <c r="AL242" s="7" t="s">
        <v>36</v>
      </c>
      <c r="AM242" s="122">
        <v>0</v>
      </c>
      <c r="AN242" s="80">
        <v>27.956</v>
      </c>
      <c r="AO242" s="120">
        <v>1</v>
      </c>
      <c r="AP242" s="126" t="s">
        <v>1079</v>
      </c>
      <c r="AQ242" s="2" t="s">
        <v>1079</v>
      </c>
      <c r="AR242" s="1" t="s">
        <v>1079</v>
      </c>
      <c r="AS242" s="1">
        <v>27.1</v>
      </c>
      <c r="AT242" s="145">
        <v>1</v>
      </c>
      <c r="AU242" s="1" t="s">
        <v>36</v>
      </c>
      <c r="AV242" s="2">
        <f>SUM(AS242-AN242)</f>
        <v>-0.8559999999999981</v>
      </c>
      <c r="AW242" s="1" t="str">
        <f>IF(AS242&gt;AN242,"Higher","Lower")</f>
        <v>Lower</v>
      </c>
    </row>
    <row r="243" spans="1:49">
      <c r="A243" s="69" t="s">
        <v>173</v>
      </c>
      <c r="B243" s="69" t="s">
        <v>1783</v>
      </c>
      <c r="C243" s="69" t="s">
        <v>1784</v>
      </c>
      <c r="D243" s="69" t="s">
        <v>1785</v>
      </c>
      <c r="E243" s="69" t="s">
        <v>1083</v>
      </c>
      <c r="F243" s="55" t="s">
        <v>1076</v>
      </c>
      <c r="G243" s="55" t="s">
        <v>1079</v>
      </c>
      <c r="H243" s="69">
        <v>389367</v>
      </c>
      <c r="I243" s="69">
        <v>403280</v>
      </c>
      <c r="J243" s="69">
        <v>53.526074000000001</v>
      </c>
      <c r="K243" s="69">
        <v>-2.1618621999999998</v>
      </c>
      <c r="L243" s="56" t="s">
        <v>33</v>
      </c>
      <c r="M243" s="95" t="s">
        <v>1715</v>
      </c>
      <c r="N243" s="95">
        <v>4.5</v>
      </c>
      <c r="O243" s="95">
        <v>9.9</v>
      </c>
      <c r="P243" s="95" t="s">
        <v>1266</v>
      </c>
      <c r="Q243" s="95">
        <v>2</v>
      </c>
      <c r="R243" s="1" t="s">
        <v>1084</v>
      </c>
      <c r="S243" s="1" t="s">
        <v>1084</v>
      </c>
      <c r="T243" s="1" t="s">
        <v>1084</v>
      </c>
      <c r="U243" s="1" t="s">
        <v>1084</v>
      </c>
      <c r="V243" s="1" t="s">
        <v>1084</v>
      </c>
      <c r="W243" s="1" t="s">
        <v>1084</v>
      </c>
      <c r="X243" s="1" t="s">
        <v>1084</v>
      </c>
      <c r="Y243" s="1" t="s">
        <v>1084</v>
      </c>
      <c r="Z243" s="1" t="s">
        <v>1084</v>
      </c>
      <c r="AA243" s="1" t="s">
        <v>1084</v>
      </c>
      <c r="AB243" s="1" t="s">
        <v>1084</v>
      </c>
      <c r="AC243" s="1" t="s">
        <v>1084</v>
      </c>
      <c r="AD243" s="1" t="s">
        <v>1084</v>
      </c>
      <c r="AE243" s="1" t="s">
        <v>1084</v>
      </c>
      <c r="AF243" s="57" t="s">
        <v>1084</v>
      </c>
      <c r="AG243" s="57" t="s">
        <v>1084</v>
      </c>
      <c r="AH243" s="57" t="s">
        <v>1084</v>
      </c>
      <c r="AI243" s="57" t="s">
        <v>1084</v>
      </c>
      <c r="AJ243" s="57" t="s">
        <v>1084</v>
      </c>
      <c r="AK243" s="57" t="s">
        <v>1084</v>
      </c>
      <c r="AL243" s="79">
        <v>28.293999999999997</v>
      </c>
      <c r="AM243" s="121">
        <v>1</v>
      </c>
      <c r="AN243" s="79">
        <v>28.362000000000002</v>
      </c>
      <c r="AO243" s="119">
        <v>1</v>
      </c>
      <c r="AP243" s="127" t="s">
        <v>1084</v>
      </c>
      <c r="AQ243" s="2">
        <f>AN243-AL243</f>
        <v>6.8000000000004945E-2</v>
      </c>
      <c r="AR243" s="1" t="str">
        <f>IF(AN243&gt;AL243,"Higher","Lower")</f>
        <v>Higher</v>
      </c>
      <c r="AS243" s="1">
        <v>27.1</v>
      </c>
      <c r="AT243" s="145">
        <v>1</v>
      </c>
      <c r="AU243" s="1" t="s">
        <v>36</v>
      </c>
      <c r="AV243" s="2">
        <f>SUM(AS243-AN243)</f>
        <v>-1.2620000000000005</v>
      </c>
      <c r="AW243" s="1" t="str">
        <f>IF(AS243&gt;AN243,"Higher","Lower")</f>
        <v>Lower</v>
      </c>
    </row>
    <row r="244" spans="1:49">
      <c r="A244" s="55" t="s">
        <v>37</v>
      </c>
      <c r="B244" s="55" t="s">
        <v>1786</v>
      </c>
      <c r="C244" s="68" t="s">
        <v>1787</v>
      </c>
      <c r="D244" s="55" t="s">
        <v>1788</v>
      </c>
      <c r="E244" s="55" t="s">
        <v>31</v>
      </c>
      <c r="F244" s="55" t="s">
        <v>1076</v>
      </c>
      <c r="G244" s="55" t="s">
        <v>1079</v>
      </c>
      <c r="H244" s="56">
        <v>393731</v>
      </c>
      <c r="I244" s="56">
        <v>398770</v>
      </c>
      <c r="J244" s="57">
        <v>53.485607000000002</v>
      </c>
      <c r="K244" s="57">
        <v>-2.0959422999999999</v>
      </c>
      <c r="L244" s="56" t="s">
        <v>33</v>
      </c>
      <c r="M244" s="4" t="s">
        <v>34</v>
      </c>
      <c r="N244" s="7">
        <v>46</v>
      </c>
      <c r="O244" s="7">
        <v>3</v>
      </c>
      <c r="P244" s="4" t="s">
        <v>1078</v>
      </c>
      <c r="Q244" s="4">
        <v>3</v>
      </c>
      <c r="R244" s="13" t="s">
        <v>36</v>
      </c>
      <c r="S244" s="13" t="s">
        <v>1079</v>
      </c>
      <c r="T244" s="13" t="s">
        <v>36</v>
      </c>
      <c r="U244" s="13" t="s">
        <v>1079</v>
      </c>
      <c r="V244" s="13" t="s">
        <v>36</v>
      </c>
      <c r="W244" s="13" t="s">
        <v>1079</v>
      </c>
      <c r="X244" s="7" t="s">
        <v>36</v>
      </c>
      <c r="Y244" s="7" t="s">
        <v>1079</v>
      </c>
      <c r="Z244" s="27" t="s">
        <v>36</v>
      </c>
      <c r="AA244" s="36" t="s">
        <v>1084</v>
      </c>
      <c r="AB244" s="2" t="s">
        <v>1084</v>
      </c>
      <c r="AC244" s="33" t="s">
        <v>1079</v>
      </c>
      <c r="AD244" s="2" t="s">
        <v>1084</v>
      </c>
      <c r="AE244" s="33" t="s">
        <v>1084</v>
      </c>
      <c r="AF244" s="62">
        <v>35.365499999999997</v>
      </c>
      <c r="AG244" s="63">
        <v>1</v>
      </c>
      <c r="AH244" s="62">
        <v>37.166181818181819</v>
      </c>
      <c r="AI244" s="63">
        <v>0.91666666666666663</v>
      </c>
      <c r="AJ244" s="62">
        <v>27.348749999999995</v>
      </c>
      <c r="AK244" s="64">
        <v>1</v>
      </c>
      <c r="AL244" s="80">
        <v>30.811454545454538</v>
      </c>
      <c r="AM244" s="122">
        <v>0.92307692307692302</v>
      </c>
      <c r="AN244" s="80">
        <v>28.844454545454546</v>
      </c>
      <c r="AO244" s="120">
        <v>0.92307692307692302</v>
      </c>
      <c r="AP244" s="126" t="s">
        <v>1079</v>
      </c>
      <c r="AQ244" s="2">
        <f>AN244-AL244</f>
        <v>-1.9669999999999916</v>
      </c>
      <c r="AR244" s="1" t="str">
        <f>IF(AN244&gt;AL244,"Higher","Lower")</f>
        <v>Lower</v>
      </c>
      <c r="AS244" s="1">
        <v>27.1</v>
      </c>
      <c r="AT244" s="145">
        <v>1</v>
      </c>
      <c r="AU244" s="1" t="s">
        <v>36</v>
      </c>
      <c r="AV244" s="2">
        <f>SUM(AS244-AN244)</f>
        <v>-1.7444545454545448</v>
      </c>
      <c r="AW244" s="1" t="str">
        <f>IF(AS244&gt;AN244,"Higher","Lower")</f>
        <v>Lower</v>
      </c>
    </row>
    <row r="245" spans="1:49">
      <c r="A245" s="40" t="s">
        <v>27</v>
      </c>
      <c r="B245" s="40" t="s">
        <v>1789</v>
      </c>
      <c r="C245" s="41" t="s">
        <v>1790</v>
      </c>
      <c r="D245" s="41" t="s">
        <v>1791</v>
      </c>
      <c r="E245" s="41" t="s">
        <v>31</v>
      </c>
      <c r="F245" s="41" t="s">
        <v>1076</v>
      </c>
      <c r="G245" s="41" t="s">
        <v>1097</v>
      </c>
      <c r="H245" s="42">
        <v>385047</v>
      </c>
      <c r="I245" s="42">
        <v>388339</v>
      </c>
      <c r="J245" s="43">
        <v>53.391672</v>
      </c>
      <c r="K245" s="43">
        <v>-2.2263101999999999</v>
      </c>
      <c r="L245" s="42" t="s">
        <v>33</v>
      </c>
      <c r="M245" s="41" t="s">
        <v>34</v>
      </c>
      <c r="N245" s="41">
        <v>8</v>
      </c>
      <c r="O245" s="41">
        <v>1</v>
      </c>
      <c r="P245" s="41" t="s">
        <v>34</v>
      </c>
      <c r="Q245" s="41">
        <v>2.5</v>
      </c>
      <c r="R245" s="51">
        <v>19.100000000000001</v>
      </c>
      <c r="S245" s="51" t="s">
        <v>1079</v>
      </c>
      <c r="T245" s="51">
        <v>20.5</v>
      </c>
      <c r="U245" s="51" t="s">
        <v>1079</v>
      </c>
      <c r="V245" s="51">
        <v>19.5</v>
      </c>
      <c r="W245" s="51" t="s">
        <v>1079</v>
      </c>
      <c r="X245" s="82">
        <v>17.399999999999999</v>
      </c>
      <c r="Y245" s="53" t="s">
        <v>1079</v>
      </c>
      <c r="Z245" s="82">
        <v>16.541</v>
      </c>
      <c r="AA245" s="83">
        <v>0.91666666666666663</v>
      </c>
      <c r="AB245" s="44">
        <v>21.012727272727275</v>
      </c>
      <c r="AC245" s="45">
        <v>0.91666666666666663</v>
      </c>
      <c r="AD245" s="44">
        <v>42.100666666666669</v>
      </c>
      <c r="AE245" s="45">
        <v>1</v>
      </c>
      <c r="AF245" s="44">
        <v>37.721750000000007</v>
      </c>
      <c r="AG245" s="45">
        <v>1</v>
      </c>
      <c r="AH245" s="44">
        <v>36.21575</v>
      </c>
      <c r="AI245" s="45">
        <v>1</v>
      </c>
      <c r="AJ245" s="44">
        <v>26.12590909090909</v>
      </c>
      <c r="AK245" s="46">
        <v>0.91666666666666663</v>
      </c>
      <c r="AL245" s="78">
        <v>28.360888888888887</v>
      </c>
      <c r="AM245" s="123">
        <v>1</v>
      </c>
      <c r="AN245" s="78">
        <v>29.6</v>
      </c>
      <c r="AO245" s="118">
        <v>1</v>
      </c>
      <c r="AP245" s="143" t="s">
        <v>1079</v>
      </c>
      <c r="AQ245" s="44" t="s">
        <v>1079</v>
      </c>
      <c r="AR245" s="43" t="s">
        <v>1079</v>
      </c>
      <c r="AS245" s="43">
        <v>27.1</v>
      </c>
      <c r="AT245" s="151">
        <v>1</v>
      </c>
      <c r="AU245" s="43" t="s">
        <v>36</v>
      </c>
      <c r="AV245" s="44">
        <f>SUM(AS245-AN245)</f>
        <v>-2.5</v>
      </c>
      <c r="AW245" s="43" t="str">
        <f>IF(AS245&gt;AN245,"Higher","Lower")</f>
        <v>Lower</v>
      </c>
    </row>
    <row r="246" spans="1:49">
      <c r="A246" s="40" t="s">
        <v>27</v>
      </c>
      <c r="B246" s="40" t="s">
        <v>1792</v>
      </c>
      <c r="C246" s="41" t="s">
        <v>1793</v>
      </c>
      <c r="D246" s="41" t="s">
        <v>1794</v>
      </c>
      <c r="E246" s="41" t="s">
        <v>31</v>
      </c>
      <c r="F246" s="41" t="s">
        <v>1076</v>
      </c>
      <c r="G246" s="41" t="s">
        <v>1097</v>
      </c>
      <c r="H246" s="42">
        <v>385047</v>
      </c>
      <c r="I246" s="42">
        <v>388339</v>
      </c>
      <c r="J246" s="43">
        <v>53.391672</v>
      </c>
      <c r="K246" s="43">
        <v>-2.2263101999999999</v>
      </c>
      <c r="L246" s="42" t="s">
        <v>33</v>
      </c>
      <c r="M246" s="41" t="s">
        <v>34</v>
      </c>
      <c r="N246" s="41">
        <v>12</v>
      </c>
      <c r="O246" s="41">
        <v>3</v>
      </c>
      <c r="P246" s="41" t="s">
        <v>34</v>
      </c>
      <c r="Q246" s="41">
        <v>2</v>
      </c>
      <c r="R246" s="51">
        <v>56.1</v>
      </c>
      <c r="S246" s="51" t="s">
        <v>1079</v>
      </c>
      <c r="T246" s="51">
        <v>60.7</v>
      </c>
      <c r="U246" s="51" t="s">
        <v>1079</v>
      </c>
      <c r="V246" s="51">
        <v>49.7</v>
      </c>
      <c r="W246" s="51" t="s">
        <v>1079</v>
      </c>
      <c r="X246" s="82">
        <v>54.7</v>
      </c>
      <c r="Y246" s="53" t="s">
        <v>1079</v>
      </c>
      <c r="Z246" s="82">
        <v>50.427999999999997</v>
      </c>
      <c r="AA246" s="83">
        <v>1</v>
      </c>
      <c r="AB246" s="44">
        <v>54.478666666666655</v>
      </c>
      <c r="AC246" s="45">
        <v>1</v>
      </c>
      <c r="AD246" s="44">
        <v>42.372</v>
      </c>
      <c r="AE246" s="45">
        <v>1</v>
      </c>
      <c r="AF246" s="44">
        <v>37.997249999999994</v>
      </c>
      <c r="AG246" s="45">
        <v>1</v>
      </c>
      <c r="AH246" s="44">
        <v>36.603250000000003</v>
      </c>
      <c r="AI246" s="45">
        <v>1</v>
      </c>
      <c r="AJ246" s="44">
        <v>26.654583333333335</v>
      </c>
      <c r="AK246" s="46">
        <v>1</v>
      </c>
      <c r="AL246" s="78">
        <v>28.360888888888887</v>
      </c>
      <c r="AM246" s="123">
        <v>1</v>
      </c>
      <c r="AN246" s="78">
        <v>29.6</v>
      </c>
      <c r="AO246" s="118">
        <v>1</v>
      </c>
      <c r="AP246" s="143" t="s">
        <v>1079</v>
      </c>
      <c r="AQ246" s="44">
        <f>AN246-AL246</f>
        <v>1.2391111111111144</v>
      </c>
      <c r="AR246" s="43" t="str">
        <f>IF(AN246&gt;AL246,"Higher","Lower")</f>
        <v>Higher</v>
      </c>
      <c r="AS246" s="43">
        <v>27.1</v>
      </c>
      <c r="AT246" s="151">
        <v>1</v>
      </c>
      <c r="AU246" s="43" t="s">
        <v>36</v>
      </c>
      <c r="AV246" s="44">
        <f>SUM(AS246-AN246)</f>
        <v>-2.5</v>
      </c>
      <c r="AW246" s="43" t="str">
        <f>IF(AS246&gt;AN246,"Higher","Lower")</f>
        <v>Lower</v>
      </c>
    </row>
    <row r="247" spans="1:49">
      <c r="A247" s="40" t="s">
        <v>27</v>
      </c>
      <c r="B247" s="40" t="s">
        <v>1795</v>
      </c>
      <c r="C247" s="41" t="s">
        <v>1796</v>
      </c>
      <c r="D247" s="41" t="s">
        <v>1794</v>
      </c>
      <c r="E247" s="41" t="s">
        <v>31</v>
      </c>
      <c r="F247" s="41" t="s">
        <v>1076</v>
      </c>
      <c r="G247" s="41" t="s">
        <v>1097</v>
      </c>
      <c r="H247" s="42">
        <v>385047</v>
      </c>
      <c r="I247" s="42">
        <v>388339</v>
      </c>
      <c r="J247" s="43">
        <v>53.391672</v>
      </c>
      <c r="K247" s="43">
        <v>-2.2263101999999999</v>
      </c>
      <c r="L247" s="42" t="s">
        <v>33</v>
      </c>
      <c r="M247" s="41" t="s">
        <v>34</v>
      </c>
      <c r="N247" s="41">
        <v>10</v>
      </c>
      <c r="O247" s="41">
        <v>3</v>
      </c>
      <c r="P247" s="41" t="s">
        <v>34</v>
      </c>
      <c r="Q247" s="41">
        <v>2</v>
      </c>
      <c r="R247" s="51">
        <v>25</v>
      </c>
      <c r="S247" s="51" t="s">
        <v>1079</v>
      </c>
      <c r="T247" s="51">
        <v>25.3</v>
      </c>
      <c r="U247" s="51" t="s">
        <v>1079</v>
      </c>
      <c r="V247" s="51">
        <v>24</v>
      </c>
      <c r="W247" s="51" t="s">
        <v>1079</v>
      </c>
      <c r="X247" s="82">
        <v>22.1</v>
      </c>
      <c r="Y247" s="53" t="s">
        <v>1079</v>
      </c>
      <c r="Z247" s="82">
        <v>20.747999999999998</v>
      </c>
      <c r="AA247" s="83">
        <v>1</v>
      </c>
      <c r="AB247" s="44">
        <v>24.651899999999998</v>
      </c>
      <c r="AC247" s="45">
        <v>0.83333333333333337</v>
      </c>
      <c r="AD247" s="44">
        <v>42.496666666666677</v>
      </c>
      <c r="AE247" s="45">
        <v>1</v>
      </c>
      <c r="AF247" s="44">
        <v>37.257749999999994</v>
      </c>
      <c r="AG247" s="45">
        <v>1</v>
      </c>
      <c r="AH247" s="44">
        <v>38.905000000000001</v>
      </c>
      <c r="AI247" s="45">
        <v>1</v>
      </c>
      <c r="AJ247" s="44">
        <v>26.307499999999997</v>
      </c>
      <c r="AK247" s="46">
        <v>1</v>
      </c>
      <c r="AL247" s="78">
        <v>28.360888888888887</v>
      </c>
      <c r="AM247" s="123">
        <v>1</v>
      </c>
      <c r="AN247" s="78">
        <v>29.628333333333334</v>
      </c>
      <c r="AO247" s="118">
        <v>1</v>
      </c>
      <c r="AP247" s="143" t="s">
        <v>1079</v>
      </c>
      <c r="AQ247" s="44" t="s">
        <v>1079</v>
      </c>
      <c r="AR247" s="43" t="s">
        <v>1079</v>
      </c>
      <c r="AS247" s="43">
        <v>27.1</v>
      </c>
      <c r="AT247" s="151">
        <v>1</v>
      </c>
      <c r="AU247" s="43" t="s">
        <v>36</v>
      </c>
      <c r="AV247" s="44">
        <f>SUM(AS247-AN247)</f>
        <v>-2.5283333333333324</v>
      </c>
      <c r="AW247" s="43" t="str">
        <f>IF(AS247&gt;AN247,"Higher","Lower")</f>
        <v>Lower</v>
      </c>
    </row>
    <row r="248" spans="1:49">
      <c r="A248" s="17" t="s">
        <v>67</v>
      </c>
      <c r="B248" s="17" t="s">
        <v>1797</v>
      </c>
      <c r="C248" s="55" t="s">
        <v>1798</v>
      </c>
      <c r="D248" s="55" t="s">
        <v>1799</v>
      </c>
      <c r="E248" s="55" t="s">
        <v>31</v>
      </c>
      <c r="F248" s="55" t="s">
        <v>1076</v>
      </c>
      <c r="G248" s="55" t="s">
        <v>1079</v>
      </c>
      <c r="H248" s="56">
        <v>380540</v>
      </c>
      <c r="I248" s="56">
        <v>398422</v>
      </c>
      <c r="J248" s="57">
        <v>53.482154000000001</v>
      </c>
      <c r="K248" s="57">
        <v>-2.2947072999999998</v>
      </c>
      <c r="L248" s="56" t="s">
        <v>33</v>
      </c>
      <c r="M248" s="4" t="s">
        <v>34</v>
      </c>
      <c r="N248" s="4">
        <v>5</v>
      </c>
      <c r="O248" s="4">
        <v>2.9</v>
      </c>
      <c r="P248" s="4" t="s">
        <v>1078</v>
      </c>
      <c r="Q248" s="4">
        <v>3</v>
      </c>
      <c r="R248" s="19" t="s">
        <v>36</v>
      </c>
      <c r="S248" s="19" t="s">
        <v>1079</v>
      </c>
      <c r="T248" s="19" t="s">
        <v>36</v>
      </c>
      <c r="U248" s="19" t="s">
        <v>1079</v>
      </c>
      <c r="V248" s="19" t="s">
        <v>36</v>
      </c>
      <c r="W248" s="19" t="s">
        <v>1079</v>
      </c>
      <c r="X248" s="20" t="s">
        <v>36</v>
      </c>
      <c r="Y248" s="20" t="s">
        <v>1079</v>
      </c>
      <c r="Z248" s="21" t="s">
        <v>36</v>
      </c>
      <c r="AA248" s="35" t="s">
        <v>1084</v>
      </c>
      <c r="AB248" s="2" t="s">
        <v>36</v>
      </c>
      <c r="AC248" s="33" t="s">
        <v>1084</v>
      </c>
      <c r="AD248" s="2" t="s">
        <v>36</v>
      </c>
      <c r="AE248" s="33" t="s">
        <v>1084</v>
      </c>
      <c r="AF248" s="62" t="s">
        <v>36</v>
      </c>
      <c r="AG248" s="63">
        <v>0</v>
      </c>
      <c r="AH248" s="62">
        <v>37.262</v>
      </c>
      <c r="AI248" s="63">
        <v>1</v>
      </c>
      <c r="AJ248" s="62">
        <v>28.467916666666667</v>
      </c>
      <c r="AK248" s="64">
        <v>1</v>
      </c>
      <c r="AL248" s="79">
        <v>31.339833333333335</v>
      </c>
      <c r="AM248" s="121">
        <v>1</v>
      </c>
      <c r="AN248" s="79">
        <v>28.994727272727275</v>
      </c>
      <c r="AO248" s="119">
        <v>0.92307692307692302</v>
      </c>
      <c r="AP248" s="127" t="s">
        <v>1079</v>
      </c>
      <c r="AQ248" s="2">
        <f>AN248-AL248</f>
        <v>-2.3451060606060601</v>
      </c>
      <c r="AR248" s="1" t="str">
        <f>IF(AN248&gt;AL248,"Higher","Lower")</f>
        <v>Lower</v>
      </c>
      <c r="AS248" s="1">
        <v>27.2</v>
      </c>
      <c r="AT248" s="145">
        <v>1</v>
      </c>
      <c r="AU248" s="1" t="s">
        <v>36</v>
      </c>
      <c r="AV248" s="2">
        <f>SUM(AS248-AN248)</f>
        <v>-1.7947272727272754</v>
      </c>
      <c r="AW248" s="1" t="str">
        <f>IF(AS248&gt;AN248,"Higher","Lower")</f>
        <v>Lower</v>
      </c>
    </row>
    <row r="249" spans="1:49">
      <c r="A249" s="69" t="s">
        <v>148</v>
      </c>
      <c r="B249" s="55" t="s">
        <v>1800</v>
      </c>
      <c r="C249" s="69" t="s">
        <v>1801</v>
      </c>
      <c r="D249" s="69" t="s">
        <v>1802</v>
      </c>
      <c r="E249" s="69" t="s">
        <v>31</v>
      </c>
      <c r="F249" s="55" t="s">
        <v>1076</v>
      </c>
      <c r="G249" s="55" t="s">
        <v>1079</v>
      </c>
      <c r="H249" s="69">
        <v>360418</v>
      </c>
      <c r="I249" s="69">
        <v>397775</v>
      </c>
      <c r="J249" s="69">
        <v>53.475206</v>
      </c>
      <c r="K249" s="69">
        <v>-2.5978265</v>
      </c>
      <c r="L249" s="70" t="s">
        <v>33</v>
      </c>
      <c r="M249" s="95" t="s">
        <v>41</v>
      </c>
      <c r="N249" s="95">
        <v>10</v>
      </c>
      <c r="O249" s="95">
        <v>2</v>
      </c>
      <c r="P249" s="95" t="s">
        <v>41</v>
      </c>
      <c r="Q249" s="95">
        <v>2</v>
      </c>
      <c r="R249" s="1" t="s">
        <v>1084</v>
      </c>
      <c r="S249" s="1" t="s">
        <v>1084</v>
      </c>
      <c r="T249" s="1" t="s">
        <v>1084</v>
      </c>
      <c r="U249" s="1" t="s">
        <v>1084</v>
      </c>
      <c r="V249" s="1" t="s">
        <v>1084</v>
      </c>
      <c r="W249" s="1" t="s">
        <v>1084</v>
      </c>
      <c r="X249" s="1" t="s">
        <v>1084</v>
      </c>
      <c r="Y249" s="1" t="s">
        <v>1084</v>
      </c>
      <c r="Z249" s="1" t="s">
        <v>1084</v>
      </c>
      <c r="AA249" s="1" t="s">
        <v>1084</v>
      </c>
      <c r="AB249" s="1" t="s">
        <v>1084</v>
      </c>
      <c r="AC249" s="1" t="s">
        <v>1084</v>
      </c>
      <c r="AD249" s="1" t="s">
        <v>1084</v>
      </c>
      <c r="AE249" s="1" t="s">
        <v>1084</v>
      </c>
      <c r="AF249" s="57" t="s">
        <v>1084</v>
      </c>
      <c r="AG249" s="57" t="s">
        <v>1084</v>
      </c>
      <c r="AH249" s="57" t="s">
        <v>1084</v>
      </c>
      <c r="AI249" s="57" t="s">
        <v>1084</v>
      </c>
      <c r="AJ249" s="57" t="s">
        <v>1084</v>
      </c>
      <c r="AK249" s="57" t="s">
        <v>1084</v>
      </c>
      <c r="AL249" s="80">
        <v>29.564337625282903</v>
      </c>
      <c r="AM249" s="122">
        <v>0.69230769230769229</v>
      </c>
      <c r="AN249" s="80">
        <v>30.319500000000001</v>
      </c>
      <c r="AO249" s="120">
        <v>1</v>
      </c>
      <c r="AP249" s="131" t="s">
        <v>1084</v>
      </c>
      <c r="AQ249" s="2">
        <f>AN249-AL249</f>
        <v>0.75516237471709857</v>
      </c>
      <c r="AR249" s="1" t="str">
        <f>IF(AN249&gt;AL249,"Higher","Lower")</f>
        <v>Higher</v>
      </c>
      <c r="AS249" s="1">
        <v>27.3</v>
      </c>
      <c r="AT249" s="145">
        <v>1</v>
      </c>
      <c r="AU249" s="1" t="s">
        <v>36</v>
      </c>
      <c r="AV249" s="2">
        <f>SUM(AS249-AN249)</f>
        <v>-3.0195000000000007</v>
      </c>
      <c r="AW249" s="1" t="str">
        <f>IF(AS249&gt;AN249,"Higher","Lower")</f>
        <v>Lower</v>
      </c>
    </row>
    <row r="250" spans="1:49">
      <c r="A250" s="77" t="s">
        <v>53</v>
      </c>
      <c r="B250" s="17" t="s">
        <v>1803</v>
      </c>
      <c r="C250" s="4" t="s">
        <v>1804</v>
      </c>
      <c r="D250" s="4" t="s">
        <v>1805</v>
      </c>
      <c r="E250" s="3" t="s">
        <v>31</v>
      </c>
      <c r="F250" s="4" t="s">
        <v>1076</v>
      </c>
      <c r="G250" s="4" t="s">
        <v>1079</v>
      </c>
      <c r="H250" s="5">
        <v>379658</v>
      </c>
      <c r="I250" s="5">
        <v>410888</v>
      </c>
      <c r="J250" s="1">
        <v>53.594168000000003</v>
      </c>
      <c r="K250" s="1">
        <v>-2.3088126999999998</v>
      </c>
      <c r="L250" s="5" t="s">
        <v>33</v>
      </c>
      <c r="M250" s="4" t="s">
        <v>34</v>
      </c>
      <c r="N250" s="4">
        <v>0</v>
      </c>
      <c r="O250" s="4">
        <v>5</v>
      </c>
      <c r="P250" s="4" t="s">
        <v>1078</v>
      </c>
      <c r="Q250" s="4">
        <v>2</v>
      </c>
      <c r="R250" s="19">
        <v>39</v>
      </c>
      <c r="S250" s="19" t="s">
        <v>1079</v>
      </c>
      <c r="T250" s="19">
        <v>38.9</v>
      </c>
      <c r="U250" s="19" t="s">
        <v>1079</v>
      </c>
      <c r="V250" s="19">
        <v>37.5</v>
      </c>
      <c r="W250" s="19" t="s">
        <v>1079</v>
      </c>
      <c r="X250" s="21">
        <v>39.1</v>
      </c>
      <c r="Y250" s="20" t="s">
        <v>1079</v>
      </c>
      <c r="Z250" s="21">
        <v>36.644999999999996</v>
      </c>
      <c r="AA250" s="35">
        <v>1</v>
      </c>
      <c r="AB250" s="2">
        <v>40.799999999999997</v>
      </c>
      <c r="AC250" s="33">
        <v>1</v>
      </c>
      <c r="AD250" s="2">
        <v>36.1</v>
      </c>
      <c r="AE250" s="33">
        <v>1</v>
      </c>
      <c r="AF250" s="2">
        <v>36.670499999999997</v>
      </c>
      <c r="AG250" s="33">
        <v>1</v>
      </c>
      <c r="AH250" s="2">
        <v>36.354545454545452</v>
      </c>
      <c r="AI250" s="34">
        <v>0.91666666666666663</v>
      </c>
      <c r="AJ250" s="2">
        <v>27.518750000000001</v>
      </c>
      <c r="AK250" s="29">
        <v>1</v>
      </c>
      <c r="AL250" s="79">
        <v>30.443999999999999</v>
      </c>
      <c r="AM250" s="121">
        <v>1</v>
      </c>
      <c r="AN250" s="79">
        <v>30.703749999999992</v>
      </c>
      <c r="AO250" s="119">
        <v>1</v>
      </c>
      <c r="AP250" s="128" t="s">
        <v>1084</v>
      </c>
      <c r="AQ250" s="2">
        <f>AN250-AL250</f>
        <v>0.25974999999999326</v>
      </c>
      <c r="AR250" s="1" t="str">
        <f>IF(AN250&gt;AL250,"Higher","Lower")</f>
        <v>Higher</v>
      </c>
      <c r="AS250" s="1">
        <v>27.3</v>
      </c>
      <c r="AT250" s="145">
        <v>1</v>
      </c>
      <c r="AU250" s="1" t="s">
        <v>36</v>
      </c>
      <c r="AV250" s="2">
        <f>SUM(AS250-AN250)</f>
        <v>-3.4037499999999916</v>
      </c>
      <c r="AW250" s="1" t="str">
        <f>IF(AS250&gt;AN250,"Higher","Lower")</f>
        <v>Lower</v>
      </c>
    </row>
    <row r="251" spans="1:49">
      <c r="A251" s="40" t="s">
        <v>46</v>
      </c>
      <c r="B251" s="40" t="s">
        <v>1806</v>
      </c>
      <c r="C251" s="41" t="s">
        <v>1807</v>
      </c>
      <c r="D251" s="49" t="s">
        <v>1808</v>
      </c>
      <c r="E251" s="41" t="s">
        <v>1809</v>
      </c>
      <c r="F251" s="41" t="s">
        <v>1076</v>
      </c>
      <c r="G251" s="41" t="s">
        <v>1079</v>
      </c>
      <c r="H251" s="42">
        <v>382886</v>
      </c>
      <c r="I251" s="42">
        <v>397215</v>
      </c>
      <c r="J251" s="43">
        <v>53.471387</v>
      </c>
      <c r="K251" s="43">
        <v>-2.2592900999999999</v>
      </c>
      <c r="L251" s="42" t="s">
        <v>33</v>
      </c>
      <c r="M251" s="41" t="s">
        <v>34</v>
      </c>
      <c r="N251" s="41">
        <v>11</v>
      </c>
      <c r="O251" s="41">
        <v>7.5</v>
      </c>
      <c r="P251" s="41" t="s">
        <v>1078</v>
      </c>
      <c r="Q251" s="41">
        <v>3</v>
      </c>
      <c r="R251" s="51" t="s">
        <v>36</v>
      </c>
      <c r="S251" s="51" t="s">
        <v>1079</v>
      </c>
      <c r="T251" s="51" t="s">
        <v>36</v>
      </c>
      <c r="U251" s="51" t="s">
        <v>1079</v>
      </c>
      <c r="V251" s="51" t="s">
        <v>36</v>
      </c>
      <c r="W251" s="51" t="s">
        <v>1079</v>
      </c>
      <c r="X251" s="53" t="s">
        <v>36</v>
      </c>
      <c r="Y251" s="53" t="s">
        <v>1079</v>
      </c>
      <c r="Z251" s="82" t="s">
        <v>36</v>
      </c>
      <c r="AA251" s="83" t="s">
        <v>1084</v>
      </c>
      <c r="AB251" s="44" t="s">
        <v>36</v>
      </c>
      <c r="AC251" s="45" t="s">
        <v>1084</v>
      </c>
      <c r="AD251" s="44" t="s">
        <v>36</v>
      </c>
      <c r="AE251" s="45" t="s">
        <v>1084</v>
      </c>
      <c r="AF251" s="44" t="s">
        <v>36</v>
      </c>
      <c r="AG251" s="45">
        <v>0</v>
      </c>
      <c r="AH251" s="44">
        <v>32.286500000000004</v>
      </c>
      <c r="AI251" s="47">
        <v>1</v>
      </c>
      <c r="AJ251" s="44">
        <v>23.400500000000001</v>
      </c>
      <c r="AK251" s="46">
        <v>0.83333333333333337</v>
      </c>
      <c r="AL251" s="78">
        <v>28.380000000000006</v>
      </c>
      <c r="AM251" s="123">
        <v>0.90384615384615385</v>
      </c>
      <c r="AN251" s="78">
        <v>27.847249999999999</v>
      </c>
      <c r="AO251" s="118">
        <v>1</v>
      </c>
      <c r="AP251" s="125" t="s">
        <v>1079</v>
      </c>
      <c r="AQ251" s="44">
        <f>AN251-AL251</f>
        <v>-0.53275000000000716</v>
      </c>
      <c r="AR251" s="43" t="str">
        <f>IF(AN251&gt;AL251,"Higher","Lower")</f>
        <v>Lower</v>
      </c>
      <c r="AS251" s="43">
        <v>27.4</v>
      </c>
      <c r="AT251" s="151">
        <v>1</v>
      </c>
      <c r="AU251" s="43" t="s">
        <v>36</v>
      </c>
      <c r="AV251" s="44">
        <f>SUM(AS251-AN251)</f>
        <v>-0.44725000000000037</v>
      </c>
      <c r="AW251" s="43" t="str">
        <f>IF(AS251&gt;AN251,"Higher","Lower")</f>
        <v>Lower</v>
      </c>
    </row>
    <row r="252" spans="1:49">
      <c r="A252" s="40" t="s">
        <v>70</v>
      </c>
      <c r="B252" s="40" t="s">
        <v>1810</v>
      </c>
      <c r="C252" s="41" t="s">
        <v>1811</v>
      </c>
      <c r="D252" s="41" t="s">
        <v>1812</v>
      </c>
      <c r="E252" s="41" t="s">
        <v>1170</v>
      </c>
      <c r="F252" s="41" t="s">
        <v>1076</v>
      </c>
      <c r="G252" s="41" t="s">
        <v>1079</v>
      </c>
      <c r="H252" s="42">
        <v>371435</v>
      </c>
      <c r="I252" s="42">
        <v>411690</v>
      </c>
      <c r="J252" s="43">
        <v>53.600991</v>
      </c>
      <c r="K252" s="43">
        <v>-2.4331214999999999</v>
      </c>
      <c r="L252" s="42" t="s">
        <v>33</v>
      </c>
      <c r="M252" s="41" t="s">
        <v>34</v>
      </c>
      <c r="N252" s="41">
        <v>15</v>
      </c>
      <c r="O252" s="41">
        <v>0.5</v>
      </c>
      <c r="P252" s="41" t="s">
        <v>1078</v>
      </c>
      <c r="Q252" s="41">
        <v>2.4</v>
      </c>
      <c r="R252" s="51">
        <v>44.9</v>
      </c>
      <c r="S252" s="51" t="s">
        <v>1079</v>
      </c>
      <c r="T252" s="51">
        <v>42.4</v>
      </c>
      <c r="U252" s="51" t="s">
        <v>1079</v>
      </c>
      <c r="V252" s="51">
        <v>38.1</v>
      </c>
      <c r="W252" s="51" t="s">
        <v>1079</v>
      </c>
      <c r="X252" s="82">
        <v>41</v>
      </c>
      <c r="Y252" s="53" t="s">
        <v>1079</v>
      </c>
      <c r="Z252" s="82">
        <v>51.12</v>
      </c>
      <c r="AA252" s="83">
        <v>0.58333333333333337</v>
      </c>
      <c r="AB252" s="44">
        <v>47.884200000000007</v>
      </c>
      <c r="AC252" s="45">
        <v>0.5</v>
      </c>
      <c r="AD252" s="44">
        <v>42.231999999999999</v>
      </c>
      <c r="AE252" s="45">
        <v>0.91666666666666663</v>
      </c>
      <c r="AF252" s="44">
        <v>37.794249999999998</v>
      </c>
      <c r="AG252" s="45">
        <v>1</v>
      </c>
      <c r="AH252" s="44">
        <v>39.850500000000004</v>
      </c>
      <c r="AI252" s="45">
        <v>1</v>
      </c>
      <c r="AJ252" s="44">
        <v>29.041666666666664</v>
      </c>
      <c r="AK252" s="46">
        <v>1</v>
      </c>
      <c r="AL252" s="78">
        <v>28.071833333333331</v>
      </c>
      <c r="AM252" s="123">
        <v>1</v>
      </c>
      <c r="AN252" s="78">
        <v>30.66277891941872</v>
      </c>
      <c r="AO252" s="118">
        <v>0.59615384615384615</v>
      </c>
      <c r="AP252" s="125" t="s">
        <v>1084</v>
      </c>
      <c r="AQ252" s="44">
        <f>AN252-AL252</f>
        <v>2.5909455860853896</v>
      </c>
      <c r="AR252" s="43" t="str">
        <f>IF(AN252&gt;AL252,"Higher","Lower")</f>
        <v>Higher</v>
      </c>
      <c r="AS252" s="43">
        <v>27.4</v>
      </c>
      <c r="AT252" s="151">
        <v>0.92300000000000004</v>
      </c>
      <c r="AU252" s="43" t="s">
        <v>36</v>
      </c>
      <c r="AV252" s="44">
        <f>SUM(AS252-AN252)</f>
        <v>-3.2627789194187216</v>
      </c>
      <c r="AW252" s="43" t="str">
        <f>IF(AS252&gt;AN252,"Higher","Lower")</f>
        <v>Lower</v>
      </c>
    </row>
    <row r="253" spans="1:49">
      <c r="A253" s="40" t="s">
        <v>46</v>
      </c>
      <c r="B253" s="40" t="s">
        <v>1813</v>
      </c>
      <c r="C253" s="41" t="s">
        <v>1814</v>
      </c>
      <c r="D253" s="49" t="s">
        <v>1815</v>
      </c>
      <c r="E253" s="41" t="s">
        <v>1816</v>
      </c>
      <c r="F253" s="41" t="s">
        <v>1076</v>
      </c>
      <c r="G253" s="41" t="s">
        <v>1079</v>
      </c>
      <c r="H253" s="52">
        <v>382072</v>
      </c>
      <c r="I253" s="52">
        <v>388388</v>
      </c>
      <c r="J253" s="43">
        <v>53.392018999999998</v>
      </c>
      <c r="K253" s="43">
        <v>-2.2710471000000001</v>
      </c>
      <c r="L253" s="42" t="s">
        <v>33</v>
      </c>
      <c r="M253" s="41" t="s">
        <v>34</v>
      </c>
      <c r="N253" s="41">
        <v>7</v>
      </c>
      <c r="O253" s="41">
        <v>6</v>
      </c>
      <c r="P253" s="41" t="s">
        <v>1078</v>
      </c>
      <c r="Q253" s="41">
        <v>3</v>
      </c>
      <c r="R253" s="51" t="s">
        <v>36</v>
      </c>
      <c r="S253" s="51" t="s">
        <v>1079</v>
      </c>
      <c r="T253" s="51" t="s">
        <v>36</v>
      </c>
      <c r="U253" s="51" t="s">
        <v>1079</v>
      </c>
      <c r="V253" s="51" t="s">
        <v>36</v>
      </c>
      <c r="W253" s="51" t="s">
        <v>1079</v>
      </c>
      <c r="X253" s="53" t="s">
        <v>36</v>
      </c>
      <c r="Y253" s="53" t="s">
        <v>1079</v>
      </c>
      <c r="Z253" s="82" t="s">
        <v>36</v>
      </c>
      <c r="AA253" s="83" t="s">
        <v>1084</v>
      </c>
      <c r="AB253" s="44" t="s">
        <v>36</v>
      </c>
      <c r="AC253" s="45" t="s">
        <v>1084</v>
      </c>
      <c r="AD253" s="44" t="s">
        <v>36</v>
      </c>
      <c r="AE253" s="45" t="s">
        <v>1084</v>
      </c>
      <c r="AF253" s="44" t="s">
        <v>36</v>
      </c>
      <c r="AG253" s="45">
        <v>0</v>
      </c>
      <c r="AH253" s="44">
        <v>32.069500000000005</v>
      </c>
      <c r="AI253" s="47">
        <v>1</v>
      </c>
      <c r="AJ253" s="44">
        <v>25.244999999999997</v>
      </c>
      <c r="AK253" s="46">
        <v>0.83333333333333337</v>
      </c>
      <c r="AL253" s="78">
        <v>26.0365</v>
      </c>
      <c r="AM253" s="123">
        <v>1</v>
      </c>
      <c r="AN253" s="78">
        <v>28.006749999999997</v>
      </c>
      <c r="AO253" s="118">
        <v>1</v>
      </c>
      <c r="AP253" s="125" t="s">
        <v>1079</v>
      </c>
      <c r="AQ253" s="44">
        <f>AN253-AL253</f>
        <v>1.9702499999999965</v>
      </c>
      <c r="AR253" s="43" t="str">
        <f>IF(AN253&gt;AL253,"Higher","Lower")</f>
        <v>Higher</v>
      </c>
      <c r="AS253" s="43">
        <v>27.5</v>
      </c>
      <c r="AT253" s="151">
        <v>1</v>
      </c>
      <c r="AU253" s="43" t="s">
        <v>36</v>
      </c>
      <c r="AV253" s="44">
        <f>SUM(AS253-AN253)</f>
        <v>-0.5067499999999967</v>
      </c>
      <c r="AW253" s="43" t="str">
        <f>IF(AS253&gt;AN253,"Higher","Lower")</f>
        <v>Lower</v>
      </c>
    </row>
    <row r="254" spans="1:49">
      <c r="A254" s="55" t="s">
        <v>37</v>
      </c>
      <c r="B254" s="55" t="s">
        <v>1817</v>
      </c>
      <c r="C254" s="68" t="s">
        <v>1818</v>
      </c>
      <c r="D254" s="55" t="s">
        <v>1819</v>
      </c>
      <c r="E254" s="55" t="s">
        <v>31</v>
      </c>
      <c r="F254" s="55" t="s">
        <v>1076</v>
      </c>
      <c r="G254" s="55" t="s">
        <v>1079</v>
      </c>
      <c r="H254" s="56">
        <v>389106</v>
      </c>
      <c r="I254" s="56">
        <v>398242</v>
      </c>
      <c r="J254" s="57">
        <v>53.480784999999997</v>
      </c>
      <c r="K254" s="57">
        <v>-2.1656224000000002</v>
      </c>
      <c r="L254" s="56" t="s">
        <v>33</v>
      </c>
      <c r="M254" s="4" t="s">
        <v>34</v>
      </c>
      <c r="N254" s="7">
        <v>4</v>
      </c>
      <c r="O254" s="7">
        <v>4</v>
      </c>
      <c r="P254" s="4" t="s">
        <v>1078</v>
      </c>
      <c r="Q254" s="4">
        <v>3</v>
      </c>
      <c r="R254" s="13">
        <v>36.1</v>
      </c>
      <c r="S254" s="13" t="s">
        <v>1079</v>
      </c>
      <c r="T254" s="13">
        <v>31.4</v>
      </c>
      <c r="U254" s="13" t="s">
        <v>1079</v>
      </c>
      <c r="V254" s="13" t="s">
        <v>36</v>
      </c>
      <c r="W254" s="13" t="s">
        <v>1079</v>
      </c>
      <c r="X254" s="7" t="s">
        <v>36</v>
      </c>
      <c r="Y254" s="7" t="s">
        <v>1079</v>
      </c>
      <c r="Z254" s="7">
        <v>34.799999999999997</v>
      </c>
      <c r="AA254" s="36">
        <v>0.41666666666666669</v>
      </c>
      <c r="AB254" s="2">
        <v>36.180083333333336</v>
      </c>
      <c r="AC254" s="33">
        <v>1</v>
      </c>
      <c r="AD254" s="2">
        <v>36.44</v>
      </c>
      <c r="AE254" s="33">
        <v>0.91666666666666663</v>
      </c>
      <c r="AF254" s="62">
        <v>31.12425</v>
      </c>
      <c r="AG254" s="63">
        <v>1</v>
      </c>
      <c r="AH254" s="62">
        <v>34.1496</v>
      </c>
      <c r="AI254" s="63">
        <v>0.83333333333333337</v>
      </c>
      <c r="AJ254" s="62">
        <v>26.633333333333336</v>
      </c>
      <c r="AK254" s="64">
        <v>1</v>
      </c>
      <c r="AL254" s="80">
        <v>28.652333333333331</v>
      </c>
      <c r="AM254" s="122">
        <v>1</v>
      </c>
      <c r="AN254" s="80">
        <v>29.014500000000002</v>
      </c>
      <c r="AO254" s="120">
        <v>1</v>
      </c>
      <c r="AP254" s="126" t="s">
        <v>1079</v>
      </c>
      <c r="AQ254" s="2">
        <f>AN254-AL254</f>
        <v>0.36216666666667052</v>
      </c>
      <c r="AR254" s="1" t="str">
        <f>IF(AN254&gt;AL254,"Higher","Lower")</f>
        <v>Higher</v>
      </c>
      <c r="AS254" s="1">
        <v>27.5</v>
      </c>
      <c r="AT254" s="145">
        <v>1</v>
      </c>
      <c r="AU254" s="1" t="s">
        <v>36</v>
      </c>
      <c r="AV254" s="2">
        <f>SUM(AS254-AN254)</f>
        <v>-1.5145000000000017</v>
      </c>
      <c r="AW254" s="1" t="str">
        <f>IF(AS254&gt;AN254,"Higher","Lower")</f>
        <v>Lower</v>
      </c>
    </row>
    <row r="255" spans="1:49">
      <c r="A255" s="69" t="s">
        <v>37</v>
      </c>
      <c r="B255" s="55" t="s">
        <v>1820</v>
      </c>
      <c r="C255" s="69" t="s">
        <v>1821</v>
      </c>
      <c r="D255" s="20" t="s">
        <v>36</v>
      </c>
      <c r="E255" s="20" t="s">
        <v>31</v>
      </c>
      <c r="F255" s="55" t="s">
        <v>1076</v>
      </c>
      <c r="G255" s="55" t="s">
        <v>36</v>
      </c>
      <c r="H255" s="20">
        <v>394194</v>
      </c>
      <c r="I255" s="20">
        <v>399267</v>
      </c>
      <c r="J255" s="20">
        <v>53.490079999999999</v>
      </c>
      <c r="K255" s="20">
        <v>-2.0889742999999998</v>
      </c>
      <c r="L255" s="73" t="s">
        <v>33</v>
      </c>
      <c r="M255" s="7" t="s">
        <v>36</v>
      </c>
      <c r="N255" s="7">
        <v>3</v>
      </c>
      <c r="O255" s="7">
        <v>4</v>
      </c>
      <c r="P255" s="7" t="s">
        <v>1078</v>
      </c>
      <c r="Q255" s="7">
        <v>3</v>
      </c>
      <c r="R255" s="13" t="s">
        <v>36</v>
      </c>
      <c r="S255" s="13" t="s">
        <v>36</v>
      </c>
      <c r="T255" s="13" t="s">
        <v>36</v>
      </c>
      <c r="U255" s="13" t="s">
        <v>36</v>
      </c>
      <c r="V255" s="13" t="s">
        <v>36</v>
      </c>
      <c r="W255" s="13" t="s">
        <v>36</v>
      </c>
      <c r="X255" s="7" t="s">
        <v>36</v>
      </c>
      <c r="Y255" s="7" t="s">
        <v>36</v>
      </c>
      <c r="Z255" s="27" t="s">
        <v>36</v>
      </c>
      <c r="AA255" s="36" t="s">
        <v>36</v>
      </c>
      <c r="AB255" s="2" t="s">
        <v>36</v>
      </c>
      <c r="AC255" s="33" t="s">
        <v>36</v>
      </c>
      <c r="AD255" s="2" t="s">
        <v>36</v>
      </c>
      <c r="AE255" s="33" t="s">
        <v>36</v>
      </c>
      <c r="AF255" s="13" t="s">
        <v>36</v>
      </c>
      <c r="AG255" s="13" t="s">
        <v>36</v>
      </c>
      <c r="AH255" s="13" t="s">
        <v>36</v>
      </c>
      <c r="AI255" s="13" t="s">
        <v>36</v>
      </c>
      <c r="AJ255" s="13" t="s">
        <v>36</v>
      </c>
      <c r="AK255" s="13" t="s">
        <v>36</v>
      </c>
      <c r="AL255" s="7" t="s">
        <v>36</v>
      </c>
      <c r="AM255" s="122" t="s">
        <v>36</v>
      </c>
      <c r="AN255" s="80" t="s">
        <v>36</v>
      </c>
      <c r="AO255" s="120" t="s">
        <v>36</v>
      </c>
      <c r="AP255" s="126" t="s">
        <v>36</v>
      </c>
      <c r="AQ255" s="2" t="s">
        <v>36</v>
      </c>
      <c r="AR255" s="1" t="s">
        <v>36</v>
      </c>
      <c r="AS255" s="1">
        <v>27.5</v>
      </c>
      <c r="AT255" s="159"/>
      <c r="AU255" s="1"/>
      <c r="AV255" s="1"/>
      <c r="AW255" s="1"/>
    </row>
    <row r="256" spans="1:49">
      <c r="A256" s="55" t="s">
        <v>37</v>
      </c>
      <c r="B256" s="55" t="s">
        <v>1822</v>
      </c>
      <c r="C256" s="68" t="s">
        <v>1823</v>
      </c>
      <c r="D256" s="55" t="s">
        <v>1824</v>
      </c>
      <c r="E256" s="55" t="s">
        <v>31</v>
      </c>
      <c r="F256" s="55" t="s">
        <v>1076</v>
      </c>
      <c r="G256" s="55" t="s">
        <v>1079</v>
      </c>
      <c r="H256" s="56">
        <v>392477</v>
      </c>
      <c r="I256" s="56">
        <v>395505</v>
      </c>
      <c r="J256" s="57">
        <v>53.456243000000001</v>
      </c>
      <c r="K256" s="57">
        <v>-2.1147607000000002</v>
      </c>
      <c r="L256" s="56" t="s">
        <v>33</v>
      </c>
      <c r="M256" s="4" t="s">
        <v>34</v>
      </c>
      <c r="N256" s="7">
        <v>1</v>
      </c>
      <c r="O256" s="7">
        <v>1</v>
      </c>
      <c r="P256" s="4" t="s">
        <v>1078</v>
      </c>
      <c r="Q256" s="4">
        <v>3</v>
      </c>
      <c r="R256" s="13">
        <v>43.6</v>
      </c>
      <c r="S256" s="13" t="s">
        <v>1079</v>
      </c>
      <c r="T256" s="13">
        <v>37.6</v>
      </c>
      <c r="U256" s="13" t="s">
        <v>1079</v>
      </c>
      <c r="V256" s="13">
        <v>38.200000000000003</v>
      </c>
      <c r="W256" s="13" t="s">
        <v>1079</v>
      </c>
      <c r="X256" s="27">
        <v>39.299999999999997</v>
      </c>
      <c r="Y256" s="7" t="s">
        <v>1079</v>
      </c>
      <c r="Z256" s="7">
        <v>37.799999999999997</v>
      </c>
      <c r="AA256" s="36">
        <v>0.91666666666666663</v>
      </c>
      <c r="AB256" s="2">
        <v>39.453555555555553</v>
      </c>
      <c r="AC256" s="33">
        <v>0.75</v>
      </c>
      <c r="AD256" s="2">
        <v>33.146666666666668</v>
      </c>
      <c r="AE256" s="33">
        <v>1</v>
      </c>
      <c r="AF256" s="62">
        <v>36.018000000000001</v>
      </c>
      <c r="AG256" s="63">
        <v>0.91666666666666663</v>
      </c>
      <c r="AH256" s="62">
        <v>37.893272727272731</v>
      </c>
      <c r="AI256" s="63">
        <v>0.91666666666666663</v>
      </c>
      <c r="AJ256" s="62">
        <v>27.08666666666667</v>
      </c>
      <c r="AK256" s="64">
        <v>1</v>
      </c>
      <c r="AL256" s="80">
        <v>29.519499999999997</v>
      </c>
      <c r="AM256" s="122">
        <v>1</v>
      </c>
      <c r="AN256" s="80">
        <v>26.875750000000004</v>
      </c>
      <c r="AO256" s="120">
        <v>1</v>
      </c>
      <c r="AP256" s="126" t="s">
        <v>1079</v>
      </c>
      <c r="AQ256" s="2">
        <f>AN256-AL256</f>
        <v>-2.6437499999999936</v>
      </c>
      <c r="AR256" s="1" t="str">
        <f>IF(AN256&gt;AL256,"Higher","Lower")</f>
        <v>Lower</v>
      </c>
      <c r="AS256" s="1">
        <v>27.6</v>
      </c>
      <c r="AT256" s="145">
        <v>1</v>
      </c>
      <c r="AU256" s="1" t="s">
        <v>36</v>
      </c>
      <c r="AV256" s="2">
        <f>SUM(AS256-AN256)</f>
        <v>0.72424999999999784</v>
      </c>
      <c r="AW256" s="1" t="str">
        <f>IF(AS256&gt;AN256,"Higher","Lower")</f>
        <v>Higher</v>
      </c>
    </row>
    <row r="257" spans="1:49">
      <c r="A257" s="40" t="s">
        <v>46</v>
      </c>
      <c r="B257" s="40" t="s">
        <v>1825</v>
      </c>
      <c r="C257" s="41" t="s">
        <v>1826</v>
      </c>
      <c r="D257" s="49" t="s">
        <v>1827</v>
      </c>
      <c r="E257" s="41" t="s">
        <v>1828</v>
      </c>
      <c r="F257" s="41" t="s">
        <v>1076</v>
      </c>
      <c r="G257" s="41" t="s">
        <v>1079</v>
      </c>
      <c r="H257" s="42">
        <v>388460</v>
      </c>
      <c r="I257" s="42">
        <v>403313</v>
      </c>
      <c r="J257" s="43">
        <v>53.526350999999998</v>
      </c>
      <c r="K257" s="43">
        <v>-2.1755448999999998</v>
      </c>
      <c r="L257" s="42" t="s">
        <v>33</v>
      </c>
      <c r="M257" s="41" t="s">
        <v>1078</v>
      </c>
      <c r="N257" s="41">
        <v>10</v>
      </c>
      <c r="O257" s="41">
        <v>35</v>
      </c>
      <c r="P257" s="41" t="s">
        <v>1078</v>
      </c>
      <c r="Q257" s="41">
        <v>3</v>
      </c>
      <c r="R257" s="51" t="s">
        <v>36</v>
      </c>
      <c r="S257" s="51" t="s">
        <v>1079</v>
      </c>
      <c r="T257" s="51" t="s">
        <v>36</v>
      </c>
      <c r="U257" s="51" t="s">
        <v>1079</v>
      </c>
      <c r="V257" s="51" t="s">
        <v>36</v>
      </c>
      <c r="W257" s="51" t="s">
        <v>1079</v>
      </c>
      <c r="X257" s="53" t="s">
        <v>36</v>
      </c>
      <c r="Y257" s="53" t="s">
        <v>1079</v>
      </c>
      <c r="Z257" s="82" t="s">
        <v>36</v>
      </c>
      <c r="AA257" s="83" t="s">
        <v>1084</v>
      </c>
      <c r="AB257" s="44" t="s">
        <v>36</v>
      </c>
      <c r="AC257" s="45" t="s">
        <v>1084</v>
      </c>
      <c r="AD257" s="44" t="s">
        <v>36</v>
      </c>
      <c r="AE257" s="45" t="s">
        <v>1084</v>
      </c>
      <c r="AF257" s="44" t="s">
        <v>36</v>
      </c>
      <c r="AG257" s="45">
        <v>0</v>
      </c>
      <c r="AH257" s="44">
        <v>36.244636363636367</v>
      </c>
      <c r="AI257" s="47">
        <v>0.91666666666666663</v>
      </c>
      <c r="AJ257" s="44">
        <v>26.59791666666667</v>
      </c>
      <c r="AK257" s="46">
        <v>1</v>
      </c>
      <c r="AL257" s="78">
        <v>28.94290909090909</v>
      </c>
      <c r="AM257" s="123">
        <v>0.90384615384615385</v>
      </c>
      <c r="AN257" s="78">
        <v>28.607181818181818</v>
      </c>
      <c r="AO257" s="118">
        <v>0.92307692307692302</v>
      </c>
      <c r="AP257" s="125" t="s">
        <v>1079</v>
      </c>
      <c r="AQ257" s="44">
        <f>AN257-AL257</f>
        <v>-0.33572727272727221</v>
      </c>
      <c r="AR257" s="43" t="str">
        <f>IF(AN257&gt;AL257,"Higher","Lower")</f>
        <v>Lower</v>
      </c>
      <c r="AS257" s="43">
        <v>27.6</v>
      </c>
      <c r="AT257" s="151">
        <v>0.90400000000000003</v>
      </c>
      <c r="AU257" s="43" t="s">
        <v>36</v>
      </c>
      <c r="AV257" s="44">
        <f>SUM(AS257-AN257)</f>
        <v>-1.0071818181818166</v>
      </c>
      <c r="AW257" s="43" t="str">
        <f>IF(AS257&gt;AN257,"Higher","Lower")</f>
        <v>Lower</v>
      </c>
    </row>
    <row r="258" spans="1:49">
      <c r="A258" s="77" t="s">
        <v>53</v>
      </c>
      <c r="B258" s="17" t="s">
        <v>1829</v>
      </c>
      <c r="C258" s="4" t="s">
        <v>1830</v>
      </c>
      <c r="D258" s="4" t="s">
        <v>1831</v>
      </c>
      <c r="E258" s="3" t="s">
        <v>1083</v>
      </c>
      <c r="F258" s="4" t="s">
        <v>1076</v>
      </c>
      <c r="G258" s="4" t="s">
        <v>1079</v>
      </c>
      <c r="H258" s="18">
        <v>382974</v>
      </c>
      <c r="I258" s="18">
        <v>405930</v>
      </c>
      <c r="J258" s="1">
        <v>53.549723</v>
      </c>
      <c r="K258" s="1">
        <v>-2.2584409999999999</v>
      </c>
      <c r="L258" s="5" t="s">
        <v>33</v>
      </c>
      <c r="M258" s="3" t="s">
        <v>34</v>
      </c>
      <c r="N258" s="3">
        <v>6</v>
      </c>
      <c r="O258" s="3">
        <v>25</v>
      </c>
      <c r="P258" s="3" t="s">
        <v>1078</v>
      </c>
      <c r="Q258" s="3">
        <v>2.5</v>
      </c>
      <c r="R258" s="19" t="s">
        <v>36</v>
      </c>
      <c r="S258" s="19" t="s">
        <v>1079</v>
      </c>
      <c r="T258" s="19" t="s">
        <v>36</v>
      </c>
      <c r="U258" s="19" t="s">
        <v>1079</v>
      </c>
      <c r="V258" s="19" t="s">
        <v>36</v>
      </c>
      <c r="W258" s="19" t="s">
        <v>1079</v>
      </c>
      <c r="X258" s="20" t="s">
        <v>36</v>
      </c>
      <c r="Y258" s="20" t="s">
        <v>1079</v>
      </c>
      <c r="Z258" s="21" t="s">
        <v>36</v>
      </c>
      <c r="AA258" s="35" t="s">
        <v>1079</v>
      </c>
      <c r="AB258" s="2" t="s">
        <v>1084</v>
      </c>
      <c r="AC258" s="33" t="s">
        <v>1084</v>
      </c>
      <c r="AD258" s="2" t="s">
        <v>1084</v>
      </c>
      <c r="AE258" s="33" t="s">
        <v>1084</v>
      </c>
      <c r="AF258" s="2" t="s">
        <v>1084</v>
      </c>
      <c r="AG258" s="33" t="s">
        <v>1084</v>
      </c>
      <c r="AH258" s="2" t="s">
        <v>1084</v>
      </c>
      <c r="AI258" s="2" t="s">
        <v>1084</v>
      </c>
      <c r="AJ258" s="2">
        <v>26.094999999999999</v>
      </c>
      <c r="AK258" s="30">
        <v>1</v>
      </c>
      <c r="AL258" s="79">
        <v>28.38</v>
      </c>
      <c r="AM258" s="121">
        <v>1</v>
      </c>
      <c r="AN258" s="79">
        <v>28.797000000000001</v>
      </c>
      <c r="AO258" s="119">
        <v>1</v>
      </c>
      <c r="AP258" s="128" t="s">
        <v>1084</v>
      </c>
      <c r="AQ258" s="2">
        <f>AN258-AL258</f>
        <v>0.41700000000000159</v>
      </c>
      <c r="AR258" s="1" t="str">
        <f>IF(AN258&gt;AL258,"Higher","Lower")</f>
        <v>Higher</v>
      </c>
      <c r="AS258" s="1">
        <v>27.6</v>
      </c>
      <c r="AT258" s="145">
        <v>1</v>
      </c>
      <c r="AU258" s="1" t="s">
        <v>36</v>
      </c>
      <c r="AV258" s="2">
        <f>SUM(AS258-AN258)</f>
        <v>-1.1969999999999992</v>
      </c>
      <c r="AW258" s="1" t="str">
        <f>IF(AS258&gt;AN258,"Higher","Lower")</f>
        <v>Lower</v>
      </c>
    </row>
    <row r="259" spans="1:49">
      <c r="A259" s="40" t="s">
        <v>27</v>
      </c>
      <c r="B259" s="40" t="s">
        <v>1832</v>
      </c>
      <c r="C259" s="41" t="s">
        <v>1833</v>
      </c>
      <c r="D259" s="41" t="s">
        <v>1834</v>
      </c>
      <c r="E259" s="41" t="s">
        <v>31</v>
      </c>
      <c r="F259" s="41" t="s">
        <v>1076</v>
      </c>
      <c r="G259" s="41" t="s">
        <v>1079</v>
      </c>
      <c r="H259" s="42">
        <v>385700.36800000002</v>
      </c>
      <c r="I259" s="42">
        <v>386219.93800000002</v>
      </c>
      <c r="J259" s="43">
        <v>53.372644000000001</v>
      </c>
      <c r="K259" s="43">
        <v>-2.2163946000000001</v>
      </c>
      <c r="L259" s="42" t="s">
        <v>33</v>
      </c>
      <c r="M259" s="41" t="s">
        <v>34</v>
      </c>
      <c r="N259" s="41">
        <v>2</v>
      </c>
      <c r="O259" s="41">
        <v>3</v>
      </c>
      <c r="P259" s="41" t="s">
        <v>1078</v>
      </c>
      <c r="Q259" s="41">
        <v>2.5</v>
      </c>
      <c r="R259" s="51">
        <v>42.2</v>
      </c>
      <c r="S259" s="51" t="s">
        <v>1079</v>
      </c>
      <c r="T259" s="51">
        <v>44.8</v>
      </c>
      <c r="U259" s="51" t="s">
        <v>1079</v>
      </c>
      <c r="V259" s="51">
        <v>41.1</v>
      </c>
      <c r="W259" s="51" t="s">
        <v>1079</v>
      </c>
      <c r="X259" s="82">
        <v>44.6</v>
      </c>
      <c r="Y259" s="53" t="s">
        <v>1079</v>
      </c>
      <c r="Z259" s="82">
        <v>40.026000000000003</v>
      </c>
      <c r="AA259" s="83">
        <v>1</v>
      </c>
      <c r="AB259" s="44">
        <v>43.68</v>
      </c>
      <c r="AC259" s="45">
        <v>1</v>
      </c>
      <c r="AD259" s="44">
        <v>42.350000000000009</v>
      </c>
      <c r="AE259" s="45">
        <v>1</v>
      </c>
      <c r="AF259" s="44">
        <v>41.325000000000003</v>
      </c>
      <c r="AG259" s="45">
        <v>1</v>
      </c>
      <c r="AH259" s="44">
        <v>38.579500000000003</v>
      </c>
      <c r="AI259" s="45">
        <v>1</v>
      </c>
      <c r="AJ259" s="44">
        <v>25.740833333333335</v>
      </c>
      <c r="AK259" s="46">
        <v>1</v>
      </c>
      <c r="AL259" s="78">
        <v>30.326727272727275</v>
      </c>
      <c r="AM259" s="123">
        <v>0.92307692307692302</v>
      </c>
      <c r="AN259" s="78">
        <v>30.334</v>
      </c>
      <c r="AO259" s="118">
        <v>1</v>
      </c>
      <c r="AP259" s="143" t="s">
        <v>1079</v>
      </c>
      <c r="AQ259" s="44">
        <f>AN259-AL259</f>
        <v>7.2727272727242109E-3</v>
      </c>
      <c r="AR259" s="43" t="str">
        <f>IF(AN259&gt;AL259,"Higher","Lower")</f>
        <v>Higher</v>
      </c>
      <c r="AS259" s="43">
        <v>27.6</v>
      </c>
      <c r="AT259" s="151">
        <v>0.92300000000000004</v>
      </c>
      <c r="AU259" s="43" t="s">
        <v>36</v>
      </c>
      <c r="AV259" s="44">
        <f>SUM(AS259-AN259)</f>
        <v>-2.7339999999999982</v>
      </c>
      <c r="AW259" s="43" t="str">
        <f>IF(AS259&gt;AN259,"Higher","Lower")</f>
        <v>Lower</v>
      </c>
    </row>
    <row r="260" spans="1:49">
      <c r="A260" s="40" t="s">
        <v>114</v>
      </c>
      <c r="B260" s="40" t="s">
        <v>1835</v>
      </c>
      <c r="C260" s="41" t="s">
        <v>1836</v>
      </c>
      <c r="D260" s="41" t="s">
        <v>1837</v>
      </c>
      <c r="E260" s="41" t="s">
        <v>31</v>
      </c>
      <c r="F260" s="41" t="s">
        <v>1076</v>
      </c>
      <c r="G260" s="41" t="s">
        <v>1079</v>
      </c>
      <c r="H260" s="42">
        <v>389782</v>
      </c>
      <c r="I260" s="42">
        <v>414241</v>
      </c>
      <c r="J260" s="43">
        <v>53.624602000000003</v>
      </c>
      <c r="K260" s="43">
        <v>-2.1559650000000001</v>
      </c>
      <c r="L260" s="42" t="s">
        <v>33</v>
      </c>
      <c r="M260" s="41" t="s">
        <v>34</v>
      </c>
      <c r="N260" s="41">
        <v>20</v>
      </c>
      <c r="O260" s="41">
        <v>1.5</v>
      </c>
      <c r="P260" s="41" t="s">
        <v>1078</v>
      </c>
      <c r="Q260" s="41">
        <v>3</v>
      </c>
      <c r="R260" s="51" t="s">
        <v>36</v>
      </c>
      <c r="S260" s="51" t="s">
        <v>1079</v>
      </c>
      <c r="T260" s="51" t="s">
        <v>36</v>
      </c>
      <c r="U260" s="51" t="s">
        <v>1079</v>
      </c>
      <c r="V260" s="51" t="s">
        <v>36</v>
      </c>
      <c r="W260" s="51" t="s">
        <v>1079</v>
      </c>
      <c r="X260" s="53" t="s">
        <v>36</v>
      </c>
      <c r="Y260" s="53" t="s">
        <v>1079</v>
      </c>
      <c r="Z260" s="82" t="s">
        <v>36</v>
      </c>
      <c r="AA260" s="83" t="s">
        <v>1084</v>
      </c>
      <c r="AB260" s="44" t="s">
        <v>1084</v>
      </c>
      <c r="AC260" s="45" t="s">
        <v>1084</v>
      </c>
      <c r="AD260" s="44" t="s">
        <v>1084</v>
      </c>
      <c r="AE260" s="45" t="s">
        <v>1084</v>
      </c>
      <c r="AF260" s="44" t="s">
        <v>1084</v>
      </c>
      <c r="AG260" s="45">
        <v>0</v>
      </c>
      <c r="AH260" s="44">
        <v>41.579454545454553</v>
      </c>
      <c r="AI260" s="45">
        <v>0.91666666666666663</v>
      </c>
      <c r="AJ260" s="44">
        <v>31.124166666666667</v>
      </c>
      <c r="AK260" s="46">
        <v>1</v>
      </c>
      <c r="AL260" s="78">
        <v>32.461090909090906</v>
      </c>
      <c r="AM260" s="123">
        <v>0.92307692307692302</v>
      </c>
      <c r="AN260" s="78">
        <v>34.159363636363636</v>
      </c>
      <c r="AO260" s="118">
        <v>0.92307692307692302</v>
      </c>
      <c r="AP260" s="133" t="s">
        <v>1079</v>
      </c>
      <c r="AQ260" s="44">
        <f>AN260-AL260</f>
        <v>1.6982727272727303</v>
      </c>
      <c r="AR260" s="43" t="str">
        <f>IF(AN260&gt;AL260,"Higher","Lower")</f>
        <v>Higher</v>
      </c>
      <c r="AS260" s="43">
        <v>27.6</v>
      </c>
      <c r="AT260" s="151">
        <v>0.92300000000000004</v>
      </c>
      <c r="AU260" s="43" t="s">
        <v>36</v>
      </c>
      <c r="AV260" s="44">
        <f>SUM(AS260-AN260)</f>
        <v>-6.559363636363635</v>
      </c>
      <c r="AW260" s="43" t="str">
        <f>IF(AS260&gt;AN260,"Higher","Lower")</f>
        <v>Lower</v>
      </c>
    </row>
    <row r="261" spans="1:49">
      <c r="A261" s="40" t="s">
        <v>114</v>
      </c>
      <c r="B261" s="41" t="s">
        <v>1838</v>
      </c>
      <c r="C261" s="71" t="s">
        <v>1839</v>
      </c>
      <c r="D261" s="71"/>
      <c r="E261" s="53" t="s">
        <v>1083</v>
      </c>
      <c r="F261" s="41" t="s">
        <v>1076</v>
      </c>
      <c r="G261" s="41" t="s">
        <v>36</v>
      </c>
      <c r="H261" s="53">
        <v>388537</v>
      </c>
      <c r="I261" s="53">
        <v>409942</v>
      </c>
      <c r="J261" s="53">
        <v>53.585935999999997</v>
      </c>
      <c r="K261" s="53">
        <v>-2.1746289999999999</v>
      </c>
      <c r="L261" s="54" t="s">
        <v>33</v>
      </c>
      <c r="M261" s="53" t="s">
        <v>36</v>
      </c>
      <c r="N261" s="53">
        <v>0</v>
      </c>
      <c r="O261" s="53">
        <v>20</v>
      </c>
      <c r="P261" s="53" t="s">
        <v>1078</v>
      </c>
      <c r="Q261" s="53">
        <v>2</v>
      </c>
      <c r="R261" s="43" t="s">
        <v>36</v>
      </c>
      <c r="S261" s="43" t="s">
        <v>36</v>
      </c>
      <c r="T261" s="43" t="s">
        <v>36</v>
      </c>
      <c r="U261" s="43" t="s">
        <v>36</v>
      </c>
      <c r="V261" s="43" t="s">
        <v>36</v>
      </c>
      <c r="W261" s="43" t="s">
        <v>36</v>
      </c>
      <c r="X261" s="43" t="s">
        <v>36</v>
      </c>
      <c r="Y261" s="43" t="s">
        <v>36</v>
      </c>
      <c r="Z261" s="43" t="s">
        <v>36</v>
      </c>
      <c r="AA261" s="43" t="s">
        <v>36</v>
      </c>
      <c r="AB261" s="43" t="s">
        <v>36</v>
      </c>
      <c r="AC261" s="43" t="s">
        <v>36</v>
      </c>
      <c r="AD261" s="43" t="s">
        <v>36</v>
      </c>
      <c r="AE261" s="43" t="s">
        <v>36</v>
      </c>
      <c r="AF261" s="43" t="s">
        <v>36</v>
      </c>
      <c r="AG261" s="43" t="s">
        <v>36</v>
      </c>
      <c r="AH261" s="43" t="s">
        <v>36</v>
      </c>
      <c r="AI261" s="43" t="s">
        <v>36</v>
      </c>
      <c r="AJ261" s="43" t="s">
        <v>36</v>
      </c>
      <c r="AK261" s="43" t="s">
        <v>36</v>
      </c>
      <c r="AL261" s="78" t="s">
        <v>36</v>
      </c>
      <c r="AM261" s="123" t="s">
        <v>36</v>
      </c>
      <c r="AN261" s="78" t="s">
        <v>36</v>
      </c>
      <c r="AO261" s="118" t="s">
        <v>36</v>
      </c>
      <c r="AP261" s="130" t="s">
        <v>36</v>
      </c>
      <c r="AQ261" s="44" t="s">
        <v>36</v>
      </c>
      <c r="AR261" s="43" t="s">
        <v>36</v>
      </c>
      <c r="AS261" s="43">
        <v>27.6</v>
      </c>
      <c r="AT261" s="151">
        <v>0.38500000000000001</v>
      </c>
      <c r="AU261" s="43" t="s">
        <v>36</v>
      </c>
      <c r="AV261" s="44"/>
      <c r="AW261" s="43"/>
    </row>
    <row r="262" spans="1:49">
      <c r="A262" s="71" t="s">
        <v>42</v>
      </c>
      <c r="B262" s="41" t="s">
        <v>1840</v>
      </c>
      <c r="C262" s="71" t="s">
        <v>1841</v>
      </c>
      <c r="D262" s="71">
        <v>31</v>
      </c>
      <c r="E262" s="71" t="s">
        <v>1170</v>
      </c>
      <c r="F262" s="41" t="s">
        <v>1076</v>
      </c>
      <c r="G262" s="41" t="s">
        <v>1079</v>
      </c>
      <c r="H262" s="71">
        <v>376206</v>
      </c>
      <c r="I262" s="71">
        <v>392695</v>
      </c>
      <c r="J262" s="71">
        <v>53.430498999999998</v>
      </c>
      <c r="K262" s="71">
        <v>-2.3595788</v>
      </c>
      <c r="L262" s="42" t="s">
        <v>33</v>
      </c>
      <c r="M262" s="71" t="s">
        <v>1078</v>
      </c>
      <c r="N262" s="71">
        <v>120</v>
      </c>
      <c r="O262" s="71">
        <v>0.5</v>
      </c>
      <c r="P262" s="71" t="s">
        <v>1078</v>
      </c>
      <c r="Q262" s="71">
        <v>2</v>
      </c>
      <c r="R262" s="43" t="s">
        <v>1084</v>
      </c>
      <c r="S262" s="43" t="s">
        <v>1084</v>
      </c>
      <c r="T262" s="43" t="s">
        <v>1084</v>
      </c>
      <c r="U262" s="43" t="s">
        <v>1084</v>
      </c>
      <c r="V262" s="43" t="s">
        <v>1084</v>
      </c>
      <c r="W262" s="43" t="s">
        <v>1084</v>
      </c>
      <c r="X262" s="43" t="s">
        <v>1084</v>
      </c>
      <c r="Y262" s="43" t="s">
        <v>1084</v>
      </c>
      <c r="Z262" s="43" t="s">
        <v>1084</v>
      </c>
      <c r="AA262" s="43" t="s">
        <v>1084</v>
      </c>
      <c r="AB262" s="43" t="s">
        <v>1084</v>
      </c>
      <c r="AC262" s="43" t="s">
        <v>1084</v>
      </c>
      <c r="AD262" s="43" t="s">
        <v>1084</v>
      </c>
      <c r="AE262" s="43" t="s">
        <v>1084</v>
      </c>
      <c r="AF262" s="43" t="s">
        <v>1084</v>
      </c>
      <c r="AG262" s="43" t="s">
        <v>1084</v>
      </c>
      <c r="AH262" s="43" t="s">
        <v>1084</v>
      </c>
      <c r="AI262" s="43" t="s">
        <v>1084</v>
      </c>
      <c r="AJ262" s="43" t="s">
        <v>1084</v>
      </c>
      <c r="AK262" s="43" t="s">
        <v>1084</v>
      </c>
      <c r="AL262" s="78">
        <v>31.321417091507666</v>
      </c>
      <c r="AM262" s="123">
        <v>0.5</v>
      </c>
      <c r="AN262" s="78">
        <v>28.962300000000006</v>
      </c>
      <c r="AO262" s="118">
        <v>0.84615384615384615</v>
      </c>
      <c r="AP262" s="130" t="s">
        <v>1084</v>
      </c>
      <c r="AQ262" s="44">
        <f>AN262-AL262</f>
        <v>-2.3591170915076596</v>
      </c>
      <c r="AR262" s="43" t="str">
        <f>IF(AN262&gt;AL262,"Higher","Lower")</f>
        <v>Lower</v>
      </c>
      <c r="AS262" s="43">
        <v>27.7</v>
      </c>
      <c r="AT262" s="151">
        <v>1</v>
      </c>
      <c r="AU262" s="43" t="s">
        <v>36</v>
      </c>
      <c r="AV262" s="44">
        <f>SUM(AS262-AN262)</f>
        <v>-1.2623000000000069</v>
      </c>
      <c r="AW262" s="43" t="str">
        <f>IF(AS262&gt;AN262,"Higher","Lower")</f>
        <v>Lower</v>
      </c>
    </row>
    <row r="263" spans="1:49">
      <c r="A263" s="17" t="s">
        <v>67</v>
      </c>
      <c r="B263" s="17" t="s">
        <v>1842</v>
      </c>
      <c r="C263" s="55" t="s">
        <v>1843</v>
      </c>
      <c r="D263" s="55" t="s">
        <v>1844</v>
      </c>
      <c r="E263" s="55" t="s">
        <v>31</v>
      </c>
      <c r="F263" s="55" t="s">
        <v>1076</v>
      </c>
      <c r="G263" s="55" t="s">
        <v>1079</v>
      </c>
      <c r="H263" s="56">
        <v>383040</v>
      </c>
      <c r="I263" s="56">
        <v>398563</v>
      </c>
      <c r="J263" s="57">
        <v>53.483508</v>
      </c>
      <c r="K263" s="57">
        <v>-2.2570434000000001</v>
      </c>
      <c r="L263" s="56" t="s">
        <v>33</v>
      </c>
      <c r="M263" s="4" t="s">
        <v>34</v>
      </c>
      <c r="N263" s="4">
        <v>0</v>
      </c>
      <c r="O263" s="4">
        <v>8.5</v>
      </c>
      <c r="P263" s="4" t="s">
        <v>1078</v>
      </c>
      <c r="Q263" s="4">
        <v>3</v>
      </c>
      <c r="R263" s="22">
        <v>40.9</v>
      </c>
      <c r="S263" s="22" t="s">
        <v>1079</v>
      </c>
      <c r="T263" s="22">
        <v>41.2</v>
      </c>
      <c r="U263" s="22" t="s">
        <v>1079</v>
      </c>
      <c r="V263" s="22">
        <v>37.5</v>
      </c>
      <c r="W263" s="22" t="s">
        <v>1079</v>
      </c>
      <c r="X263" s="23">
        <v>39.700000000000003</v>
      </c>
      <c r="Y263" s="23" t="s">
        <v>1079</v>
      </c>
      <c r="Z263" s="23">
        <v>38.5</v>
      </c>
      <c r="AA263" s="29">
        <v>1</v>
      </c>
      <c r="AB263" s="2">
        <v>46.789166666666667</v>
      </c>
      <c r="AC263" s="33">
        <v>1</v>
      </c>
      <c r="AD263" s="2">
        <v>41.648000000000003</v>
      </c>
      <c r="AE263" s="33">
        <v>0.91666666666666663</v>
      </c>
      <c r="AF263" s="62">
        <v>39.123899999999999</v>
      </c>
      <c r="AG263" s="63">
        <v>0.83333333333333337</v>
      </c>
      <c r="AH263" s="62">
        <v>41.741500000000002</v>
      </c>
      <c r="AI263" s="63">
        <v>1</v>
      </c>
      <c r="AJ263" s="62">
        <v>30.408749999999998</v>
      </c>
      <c r="AK263" s="64">
        <v>1</v>
      </c>
      <c r="AL263" s="79">
        <v>33.031818181818181</v>
      </c>
      <c r="AM263" s="121">
        <v>0.92307692307692302</v>
      </c>
      <c r="AN263" s="79">
        <v>35.084727272727271</v>
      </c>
      <c r="AO263" s="119">
        <v>0.92307692307692302</v>
      </c>
      <c r="AP263" s="127" t="s">
        <v>1079</v>
      </c>
      <c r="AQ263" s="2">
        <f>AN263-AL263</f>
        <v>2.0529090909090897</v>
      </c>
      <c r="AR263" s="1" t="str">
        <f>IF(AN263&gt;AL263,"Higher","Lower")</f>
        <v>Higher</v>
      </c>
      <c r="AS263" s="1">
        <v>27.8</v>
      </c>
      <c r="AT263" s="145">
        <v>0.32700000000000001</v>
      </c>
      <c r="AU263" s="1" t="s">
        <v>36</v>
      </c>
      <c r="AV263" s="2">
        <f>SUM(AS263-AN263)</f>
        <v>-7.2847272727272703</v>
      </c>
      <c r="AW263" s="1" t="str">
        <f>IF(AS263&gt;AN263,"Higher","Lower")</f>
        <v>Lower</v>
      </c>
    </row>
    <row r="264" spans="1:49">
      <c r="A264" s="40" t="s">
        <v>114</v>
      </c>
      <c r="B264" s="41" t="s">
        <v>1845</v>
      </c>
      <c r="C264" s="71" t="s">
        <v>1846</v>
      </c>
      <c r="D264" s="71" t="s">
        <v>1847</v>
      </c>
      <c r="E264" s="53" t="s">
        <v>31</v>
      </c>
      <c r="F264" s="41" t="s">
        <v>1076</v>
      </c>
      <c r="G264" s="41" t="s">
        <v>1079</v>
      </c>
      <c r="H264" s="53">
        <v>385145</v>
      </c>
      <c r="I264" s="53">
        <v>407701</v>
      </c>
      <c r="J264" s="53">
        <v>53.565708000000001</v>
      </c>
      <c r="K264" s="53">
        <v>-2.2257595999999999</v>
      </c>
      <c r="L264" s="54" t="s">
        <v>33</v>
      </c>
      <c r="M264" s="53" t="s">
        <v>1078</v>
      </c>
      <c r="N264" s="53" t="s">
        <v>1079</v>
      </c>
      <c r="O264" s="53" t="s">
        <v>1079</v>
      </c>
      <c r="P264" s="53" t="s">
        <v>1078</v>
      </c>
      <c r="Q264" s="53">
        <v>2</v>
      </c>
      <c r="R264" s="43" t="s">
        <v>1084</v>
      </c>
      <c r="S264" s="43" t="s">
        <v>1084</v>
      </c>
      <c r="T264" s="43" t="s">
        <v>1084</v>
      </c>
      <c r="U264" s="43" t="s">
        <v>1084</v>
      </c>
      <c r="V264" s="43" t="s">
        <v>1084</v>
      </c>
      <c r="W264" s="43" t="s">
        <v>1084</v>
      </c>
      <c r="X264" s="43" t="s">
        <v>1084</v>
      </c>
      <c r="Y264" s="43" t="s">
        <v>1084</v>
      </c>
      <c r="Z264" s="43" t="s">
        <v>1084</v>
      </c>
      <c r="AA264" s="43" t="s">
        <v>1084</v>
      </c>
      <c r="AB264" s="43" t="s">
        <v>1084</v>
      </c>
      <c r="AC264" s="43" t="s">
        <v>1084</v>
      </c>
      <c r="AD264" s="43" t="s">
        <v>1084</v>
      </c>
      <c r="AE264" s="43" t="s">
        <v>1084</v>
      </c>
      <c r="AF264" s="43" t="s">
        <v>1084</v>
      </c>
      <c r="AG264" s="43" t="s">
        <v>1084</v>
      </c>
      <c r="AH264" s="43" t="s">
        <v>1084</v>
      </c>
      <c r="AI264" s="43" t="s">
        <v>1084</v>
      </c>
      <c r="AJ264" s="43" t="s">
        <v>1084</v>
      </c>
      <c r="AK264" s="43" t="s">
        <v>1084</v>
      </c>
      <c r="AL264" s="78">
        <v>26.558363636363634</v>
      </c>
      <c r="AM264" s="123">
        <v>0.92307692307692302</v>
      </c>
      <c r="AN264" s="78">
        <v>30.3</v>
      </c>
      <c r="AO264" s="118">
        <v>0.92299999999999993</v>
      </c>
      <c r="AP264" s="130" t="s">
        <v>1084</v>
      </c>
      <c r="AQ264" s="44">
        <f>AN264-AL264</f>
        <v>3.741636363636367</v>
      </c>
      <c r="AR264" s="43" t="str">
        <f>IF(AN264&gt;AL264,"Higher","Lower")</f>
        <v>Higher</v>
      </c>
      <c r="AS264" s="43">
        <v>27.9</v>
      </c>
      <c r="AT264" s="151">
        <v>0.59599999999999997</v>
      </c>
      <c r="AU264" s="43" t="s">
        <v>36</v>
      </c>
      <c r="AV264" s="44">
        <f>SUM(AS264-AN264)</f>
        <v>-2.4000000000000021</v>
      </c>
      <c r="AW264" s="43" t="str">
        <f>IF(AS264&gt;AN264,"Higher","Lower")</f>
        <v>Lower</v>
      </c>
    </row>
    <row r="265" spans="1:49">
      <c r="A265" s="40" t="s">
        <v>46</v>
      </c>
      <c r="B265" s="40" t="s">
        <v>1848</v>
      </c>
      <c r="C265" s="41" t="s">
        <v>1849</v>
      </c>
      <c r="D265" s="49" t="s">
        <v>1850</v>
      </c>
      <c r="E265" s="41" t="s">
        <v>31</v>
      </c>
      <c r="F265" s="41" t="s">
        <v>1076</v>
      </c>
      <c r="G265" s="41" t="s">
        <v>1079</v>
      </c>
      <c r="H265" s="42">
        <v>385203</v>
      </c>
      <c r="I265" s="42">
        <v>399750</v>
      </c>
      <c r="J265" s="43">
        <v>53.494242999999997</v>
      </c>
      <c r="K265" s="43">
        <v>-2.2245051999999998</v>
      </c>
      <c r="L265" s="42" t="s">
        <v>33</v>
      </c>
      <c r="M265" s="41" t="s">
        <v>34</v>
      </c>
      <c r="N265" s="41">
        <v>7</v>
      </c>
      <c r="O265" s="41">
        <v>3</v>
      </c>
      <c r="P265" s="41" t="s">
        <v>1078</v>
      </c>
      <c r="Q265" s="41">
        <v>3</v>
      </c>
      <c r="R265" s="51">
        <v>43</v>
      </c>
      <c r="S265" s="51" t="s">
        <v>1079</v>
      </c>
      <c r="T265" s="51">
        <v>38.4</v>
      </c>
      <c r="U265" s="51" t="s">
        <v>1079</v>
      </c>
      <c r="V265" s="51">
        <v>33.4</v>
      </c>
      <c r="W265" s="51" t="s">
        <v>1079</v>
      </c>
      <c r="X265" s="82">
        <v>32.5</v>
      </c>
      <c r="Y265" s="53" t="s">
        <v>1079</v>
      </c>
      <c r="Z265" s="82">
        <v>32.753</v>
      </c>
      <c r="AA265" s="83">
        <v>1</v>
      </c>
      <c r="AB265" s="44">
        <v>40.106181818181817</v>
      </c>
      <c r="AC265" s="45">
        <v>0.91666666666666663</v>
      </c>
      <c r="AD265" s="44">
        <v>34.019333333333329</v>
      </c>
      <c r="AE265" s="45">
        <v>1</v>
      </c>
      <c r="AF265" s="44">
        <v>33.096250000000005</v>
      </c>
      <c r="AG265" s="45">
        <v>1</v>
      </c>
      <c r="AH265" s="44">
        <v>31.697500000000005</v>
      </c>
      <c r="AI265" s="47">
        <v>1</v>
      </c>
      <c r="AJ265" s="44">
        <v>24.295833333333338</v>
      </c>
      <c r="AK265" s="46">
        <v>1</v>
      </c>
      <c r="AL265" s="78">
        <v>26.6815</v>
      </c>
      <c r="AM265" s="123">
        <v>1</v>
      </c>
      <c r="AN265" s="78">
        <v>27.441250000000004</v>
      </c>
      <c r="AO265" s="118">
        <v>1</v>
      </c>
      <c r="AP265" s="125" t="s">
        <v>1079</v>
      </c>
      <c r="AQ265" s="44">
        <f>AN265-AL265</f>
        <v>0.75975000000000392</v>
      </c>
      <c r="AR265" s="43" t="str">
        <f>IF(AN265&gt;AL265,"Higher","Lower")</f>
        <v>Higher</v>
      </c>
      <c r="AS265" s="43">
        <v>28</v>
      </c>
      <c r="AT265" s="151">
        <v>0.92300000000000004</v>
      </c>
      <c r="AU265" s="43" t="s">
        <v>36</v>
      </c>
      <c r="AV265" s="44">
        <f>SUM(AS265-AN265)</f>
        <v>0.55874999999999631</v>
      </c>
      <c r="AW265" s="43" t="str">
        <f>IF(AS265&gt;AN265,"Higher","Lower")</f>
        <v>Higher</v>
      </c>
    </row>
    <row r="266" spans="1:49">
      <c r="A266" s="71" t="s">
        <v>46</v>
      </c>
      <c r="B266" s="41" t="s">
        <v>1851</v>
      </c>
      <c r="C266" s="71" t="s">
        <v>1852</v>
      </c>
      <c r="D266" s="71">
        <v>113</v>
      </c>
      <c r="E266" s="71" t="s">
        <v>31</v>
      </c>
      <c r="F266" s="41" t="s">
        <v>1076</v>
      </c>
      <c r="G266" s="41" t="s">
        <v>1079</v>
      </c>
      <c r="H266" s="71">
        <v>385087</v>
      </c>
      <c r="I266" s="71">
        <v>396891</v>
      </c>
      <c r="J266" s="71">
        <v>53.468541999999999</v>
      </c>
      <c r="K266" s="71">
        <v>-2.2261167999999998</v>
      </c>
      <c r="L266" s="42" t="s">
        <v>33</v>
      </c>
      <c r="M266" s="71" t="s">
        <v>34</v>
      </c>
      <c r="N266" s="71">
        <v>2.2999999999999998</v>
      </c>
      <c r="O266" s="71">
        <v>2</v>
      </c>
      <c r="P266" s="71" t="s">
        <v>1078</v>
      </c>
      <c r="Q266" s="71">
        <v>3</v>
      </c>
      <c r="R266" s="43" t="s">
        <v>1084</v>
      </c>
      <c r="S266" s="43" t="s">
        <v>1084</v>
      </c>
      <c r="T266" s="43" t="s">
        <v>1084</v>
      </c>
      <c r="U266" s="43" t="s">
        <v>1084</v>
      </c>
      <c r="V266" s="43" t="s">
        <v>1084</v>
      </c>
      <c r="W266" s="43" t="s">
        <v>1084</v>
      </c>
      <c r="X266" s="43" t="s">
        <v>1084</v>
      </c>
      <c r="Y266" s="43" t="s">
        <v>1084</v>
      </c>
      <c r="Z266" s="43" t="s">
        <v>1084</v>
      </c>
      <c r="AA266" s="43" t="s">
        <v>1084</v>
      </c>
      <c r="AB266" s="43" t="s">
        <v>1084</v>
      </c>
      <c r="AC266" s="43" t="s">
        <v>1084</v>
      </c>
      <c r="AD266" s="43" t="s">
        <v>1084</v>
      </c>
      <c r="AE266" s="43" t="s">
        <v>1084</v>
      </c>
      <c r="AF266" s="43" t="s">
        <v>1084</v>
      </c>
      <c r="AG266" s="43" t="s">
        <v>1084</v>
      </c>
      <c r="AH266" s="43" t="s">
        <v>1084</v>
      </c>
      <c r="AI266" s="43" t="s">
        <v>1084</v>
      </c>
      <c r="AJ266" s="43" t="s">
        <v>1084</v>
      </c>
      <c r="AK266" s="43" t="s">
        <v>1084</v>
      </c>
      <c r="AL266" s="78">
        <v>28.130600000000001</v>
      </c>
      <c r="AM266" s="123">
        <v>0.84615384615384615</v>
      </c>
      <c r="AN266" s="78">
        <v>29.188500000000005</v>
      </c>
      <c r="AO266" s="118">
        <v>1</v>
      </c>
      <c r="AP266" s="125" t="s">
        <v>1079</v>
      </c>
      <c r="AQ266" s="44">
        <f>AN266-AL266</f>
        <v>1.0579000000000036</v>
      </c>
      <c r="AR266" s="43" t="str">
        <f>IF(AN266&gt;AL266,"Higher","Lower")</f>
        <v>Higher</v>
      </c>
      <c r="AS266" s="43">
        <v>28.2</v>
      </c>
      <c r="AT266" s="151">
        <v>1</v>
      </c>
      <c r="AU266" s="43" t="s">
        <v>36</v>
      </c>
      <c r="AV266" s="44">
        <f>SUM(AS266-AN266)</f>
        <v>-0.98850000000000549</v>
      </c>
      <c r="AW266" s="43" t="str">
        <f>IF(AS266&gt;AN266,"Higher","Lower")</f>
        <v>Lower</v>
      </c>
    </row>
    <row r="267" spans="1:49">
      <c r="A267" s="40" t="s">
        <v>70</v>
      </c>
      <c r="B267" s="40" t="s">
        <v>1853</v>
      </c>
      <c r="C267" s="41" t="s">
        <v>1854</v>
      </c>
      <c r="D267" s="41" t="s">
        <v>1855</v>
      </c>
      <c r="E267" s="41" t="s">
        <v>31</v>
      </c>
      <c r="F267" s="41" t="s">
        <v>1076</v>
      </c>
      <c r="G267" s="41" t="s">
        <v>1079</v>
      </c>
      <c r="H267" s="42">
        <v>371442</v>
      </c>
      <c r="I267" s="42">
        <v>411599</v>
      </c>
      <c r="J267" s="43">
        <v>53.600172999999998</v>
      </c>
      <c r="K267" s="43">
        <v>-2.4330072999999999</v>
      </c>
      <c r="L267" s="42" t="s">
        <v>33</v>
      </c>
      <c r="M267" s="41" t="s">
        <v>34</v>
      </c>
      <c r="N267" s="41">
        <v>20</v>
      </c>
      <c r="O267" s="41">
        <v>3</v>
      </c>
      <c r="P267" s="41" t="s">
        <v>1078</v>
      </c>
      <c r="Q267" s="41">
        <v>2.4</v>
      </c>
      <c r="R267" s="51">
        <v>49.3</v>
      </c>
      <c r="S267" s="51" t="s">
        <v>1079</v>
      </c>
      <c r="T267" s="51">
        <v>45.3</v>
      </c>
      <c r="U267" s="51" t="s">
        <v>1079</v>
      </c>
      <c r="V267" s="51">
        <v>39.9</v>
      </c>
      <c r="W267" s="51" t="s">
        <v>1079</v>
      </c>
      <c r="X267" s="82">
        <v>46.7</v>
      </c>
      <c r="Y267" s="53" t="s">
        <v>1079</v>
      </c>
      <c r="Z267" s="82">
        <v>33.880000000000003</v>
      </c>
      <c r="AA267" s="83">
        <v>0.75</v>
      </c>
      <c r="AB267" s="44">
        <v>40.412272727272729</v>
      </c>
      <c r="AC267" s="45">
        <v>1</v>
      </c>
      <c r="AD267" s="44">
        <v>37.003999999999998</v>
      </c>
      <c r="AE267" s="45">
        <v>1</v>
      </c>
      <c r="AF267" s="44">
        <v>38.577249999999992</v>
      </c>
      <c r="AG267" s="45">
        <v>1</v>
      </c>
      <c r="AH267" s="44">
        <v>36.680749999999996</v>
      </c>
      <c r="AI267" s="47">
        <v>1</v>
      </c>
      <c r="AJ267" s="44">
        <v>29.039090909090909</v>
      </c>
      <c r="AK267" s="46">
        <v>0.91666666666666663</v>
      </c>
      <c r="AL267" s="78">
        <v>32.500833333333333</v>
      </c>
      <c r="AM267" s="123">
        <v>1</v>
      </c>
      <c r="AN267" s="78">
        <v>31.24881818181818</v>
      </c>
      <c r="AO267" s="118">
        <v>0.92307692307692302</v>
      </c>
      <c r="AP267" s="125" t="s">
        <v>1084</v>
      </c>
      <c r="AQ267" s="44">
        <f>AN267-AL267</f>
        <v>-1.2520151515151525</v>
      </c>
      <c r="AR267" s="43" t="str">
        <f>IF(AN267&gt;AL267,"Higher","Lower")</f>
        <v>Lower</v>
      </c>
      <c r="AS267" s="43">
        <v>28.2</v>
      </c>
      <c r="AT267" s="151">
        <v>0.90400000000000003</v>
      </c>
      <c r="AU267" s="43" t="s">
        <v>36</v>
      </c>
      <c r="AV267" s="44">
        <f>SUM(AS267-AN267)</f>
        <v>-3.0488181818181808</v>
      </c>
      <c r="AW267" s="43" t="str">
        <f>IF(AS267&gt;AN267,"Higher","Lower")</f>
        <v>Lower</v>
      </c>
    </row>
    <row r="268" spans="1:49">
      <c r="A268" s="40" t="s">
        <v>46</v>
      </c>
      <c r="B268" s="40" t="s">
        <v>1856</v>
      </c>
      <c r="C268" s="41" t="s">
        <v>1857</v>
      </c>
      <c r="D268" s="49" t="s">
        <v>1858</v>
      </c>
      <c r="E268" s="41" t="s">
        <v>31</v>
      </c>
      <c r="F268" s="41" t="s">
        <v>1076</v>
      </c>
      <c r="G268" s="41" t="s">
        <v>1079</v>
      </c>
      <c r="H268" s="42">
        <v>387150</v>
      </c>
      <c r="I268" s="42">
        <v>396808</v>
      </c>
      <c r="J268" s="43">
        <v>53.467851000000003</v>
      </c>
      <c r="K268" s="43">
        <v>-2.1950365999999999</v>
      </c>
      <c r="L268" s="42" t="s">
        <v>33</v>
      </c>
      <c r="M268" s="41" t="s">
        <v>34</v>
      </c>
      <c r="N268" s="41">
        <v>30</v>
      </c>
      <c r="O268" s="41">
        <v>4</v>
      </c>
      <c r="P268" s="41" t="s">
        <v>1078</v>
      </c>
      <c r="Q268" s="41">
        <v>3</v>
      </c>
      <c r="R268" s="51" t="s">
        <v>36</v>
      </c>
      <c r="S268" s="51" t="s">
        <v>1079</v>
      </c>
      <c r="T268" s="51" t="s">
        <v>36</v>
      </c>
      <c r="U268" s="51" t="s">
        <v>1079</v>
      </c>
      <c r="V268" s="51" t="s">
        <v>36</v>
      </c>
      <c r="W268" s="51" t="s">
        <v>1079</v>
      </c>
      <c r="X268" s="53" t="s">
        <v>36</v>
      </c>
      <c r="Y268" s="53" t="s">
        <v>1079</v>
      </c>
      <c r="Z268" s="82">
        <v>31.548999999999996</v>
      </c>
      <c r="AA268" s="83">
        <v>1</v>
      </c>
      <c r="AB268" s="44">
        <v>36.733666666666672</v>
      </c>
      <c r="AC268" s="45">
        <v>1</v>
      </c>
      <c r="AD268" s="44">
        <v>36.872</v>
      </c>
      <c r="AE268" s="45">
        <v>1</v>
      </c>
      <c r="AF268" s="44">
        <v>32.110249999999994</v>
      </c>
      <c r="AG268" s="45">
        <v>1</v>
      </c>
      <c r="AH268" s="44">
        <v>33.627250000000004</v>
      </c>
      <c r="AI268" s="47">
        <v>1</v>
      </c>
      <c r="AJ268" s="44">
        <v>25.485833333333332</v>
      </c>
      <c r="AK268" s="46">
        <v>1</v>
      </c>
      <c r="AL268" s="78">
        <v>27.541499999999992</v>
      </c>
      <c r="AM268" s="123">
        <v>1</v>
      </c>
      <c r="AN268" s="78">
        <v>27.547363636363599</v>
      </c>
      <c r="AO268" s="118">
        <v>0.90384615384615385</v>
      </c>
      <c r="AP268" s="125" t="s">
        <v>1079</v>
      </c>
      <c r="AQ268" s="44">
        <f>AN268-AL268</f>
        <v>5.8636363636068722E-3</v>
      </c>
      <c r="AR268" s="43" t="str">
        <f>IF(AN268&gt;AL268,"Higher","Lower")</f>
        <v>Higher</v>
      </c>
      <c r="AS268" s="43">
        <v>28.3</v>
      </c>
      <c r="AT268" s="151">
        <v>0.82699999999999996</v>
      </c>
      <c r="AU268" s="43" t="s">
        <v>36</v>
      </c>
      <c r="AV268" s="44">
        <f>SUM(AS268-AN268)</f>
        <v>0.75263636363640174</v>
      </c>
      <c r="AW268" s="43" t="str">
        <f>IF(AS268&gt;AN268,"Higher","Lower")</f>
        <v>Higher</v>
      </c>
    </row>
    <row r="269" spans="1:49">
      <c r="A269" s="69" t="s">
        <v>173</v>
      </c>
      <c r="B269" s="69" t="s">
        <v>1859</v>
      </c>
      <c r="C269" s="69" t="s">
        <v>1860</v>
      </c>
      <c r="D269" s="69" t="s">
        <v>1861</v>
      </c>
      <c r="E269" s="69" t="s">
        <v>1083</v>
      </c>
      <c r="F269" s="55" t="s">
        <v>1076</v>
      </c>
      <c r="G269" s="55" t="s">
        <v>1079</v>
      </c>
      <c r="H269" s="69">
        <v>393056</v>
      </c>
      <c r="I269" s="69">
        <v>404638</v>
      </c>
      <c r="J269" s="69">
        <v>53.538342</v>
      </c>
      <c r="K269" s="69">
        <v>-2.1062466999999998</v>
      </c>
      <c r="L269" s="56" t="s">
        <v>33</v>
      </c>
      <c r="M269" s="95" t="s">
        <v>1266</v>
      </c>
      <c r="N269" s="95">
        <v>1.8</v>
      </c>
      <c r="O269" s="95">
        <v>15.1</v>
      </c>
      <c r="P269" s="95" t="s">
        <v>1266</v>
      </c>
      <c r="Q269" s="95">
        <v>2</v>
      </c>
      <c r="R269" s="1" t="s">
        <v>1084</v>
      </c>
      <c r="S269" s="1" t="s">
        <v>1084</v>
      </c>
      <c r="T269" s="1" t="s">
        <v>1084</v>
      </c>
      <c r="U269" s="1" t="s">
        <v>1084</v>
      </c>
      <c r="V269" s="1" t="s">
        <v>1084</v>
      </c>
      <c r="W269" s="1" t="s">
        <v>1084</v>
      </c>
      <c r="X269" s="1" t="s">
        <v>1084</v>
      </c>
      <c r="Y269" s="1" t="s">
        <v>1084</v>
      </c>
      <c r="Z269" s="1" t="s">
        <v>1084</v>
      </c>
      <c r="AA269" s="1" t="s">
        <v>1084</v>
      </c>
      <c r="AB269" s="1" t="s">
        <v>1084</v>
      </c>
      <c r="AC269" s="1" t="s">
        <v>1084</v>
      </c>
      <c r="AD269" s="1" t="s">
        <v>1084</v>
      </c>
      <c r="AE269" s="1" t="s">
        <v>1084</v>
      </c>
      <c r="AF269" s="57" t="s">
        <v>1084</v>
      </c>
      <c r="AG269" s="57" t="s">
        <v>1084</v>
      </c>
      <c r="AH269" s="57" t="s">
        <v>1084</v>
      </c>
      <c r="AI269" s="57" t="s">
        <v>1084</v>
      </c>
      <c r="AJ269" s="57" t="s">
        <v>1084</v>
      </c>
      <c r="AK269" s="57" t="s">
        <v>1084</v>
      </c>
      <c r="AL269" s="79">
        <v>31.061636363636367</v>
      </c>
      <c r="AM269" s="121">
        <v>0.92307692307692302</v>
      </c>
      <c r="AN269" s="79">
        <v>31.351636363636359</v>
      </c>
      <c r="AO269" s="119">
        <v>0.92307692307692302</v>
      </c>
      <c r="AP269" s="127" t="s">
        <v>1084</v>
      </c>
      <c r="AQ269" s="2">
        <f>AN269-AL269</f>
        <v>0.28999999999999204</v>
      </c>
      <c r="AR269" s="1" t="str">
        <f>IF(AN269&gt;AL269,"Higher","Lower")</f>
        <v>Higher</v>
      </c>
      <c r="AS269" s="1">
        <v>28.3</v>
      </c>
      <c r="AT269" s="145">
        <v>1</v>
      </c>
      <c r="AU269" s="1" t="s">
        <v>36</v>
      </c>
      <c r="AV269" s="2">
        <f>SUM(AS269-AN269)</f>
        <v>-3.0516363636363586</v>
      </c>
      <c r="AW269" s="1" t="str">
        <f>IF(AS269&gt;AN269,"Higher","Lower")</f>
        <v>Lower</v>
      </c>
    </row>
    <row r="270" spans="1:49">
      <c r="A270" s="55" t="s">
        <v>173</v>
      </c>
      <c r="B270" s="55" t="s">
        <v>1862</v>
      </c>
      <c r="C270" s="55" t="s">
        <v>1863</v>
      </c>
      <c r="D270" s="55" t="s">
        <v>1864</v>
      </c>
      <c r="E270" s="55" t="s">
        <v>31</v>
      </c>
      <c r="F270" s="55" t="s">
        <v>1076</v>
      </c>
      <c r="G270" s="55" t="s">
        <v>1079</v>
      </c>
      <c r="H270" s="56">
        <v>394210</v>
      </c>
      <c r="I270" s="56">
        <v>405752</v>
      </c>
      <c r="J270" s="57">
        <v>53.548369999999998</v>
      </c>
      <c r="K270" s="57">
        <v>-2.0888553999999999</v>
      </c>
      <c r="L270" s="56" t="s">
        <v>33</v>
      </c>
      <c r="M270" s="4" t="s">
        <v>1078</v>
      </c>
      <c r="N270" s="4">
        <v>1</v>
      </c>
      <c r="O270" s="4">
        <v>1.5</v>
      </c>
      <c r="P270" s="4" t="s">
        <v>1078</v>
      </c>
      <c r="Q270" s="4">
        <v>2</v>
      </c>
      <c r="R270" s="19" t="s">
        <v>36</v>
      </c>
      <c r="S270" s="19" t="s">
        <v>1079</v>
      </c>
      <c r="T270" s="19" t="s">
        <v>36</v>
      </c>
      <c r="U270" s="19" t="s">
        <v>1079</v>
      </c>
      <c r="V270" s="19" t="s">
        <v>36</v>
      </c>
      <c r="W270" s="19" t="s">
        <v>1079</v>
      </c>
      <c r="X270" s="20" t="s">
        <v>36</v>
      </c>
      <c r="Y270" s="20" t="s">
        <v>1079</v>
      </c>
      <c r="Z270" s="21" t="s">
        <v>36</v>
      </c>
      <c r="AA270" s="35" t="s">
        <v>1084</v>
      </c>
      <c r="AB270" s="2" t="s">
        <v>1084</v>
      </c>
      <c r="AC270" s="33" t="s">
        <v>1084</v>
      </c>
      <c r="AD270" s="2" t="s">
        <v>1084</v>
      </c>
      <c r="AE270" s="33" t="s">
        <v>1084</v>
      </c>
      <c r="AF270" s="62" t="s">
        <v>1084</v>
      </c>
      <c r="AG270" s="63" t="s">
        <v>1084</v>
      </c>
      <c r="AH270" s="62">
        <v>35.299999999999997</v>
      </c>
      <c r="AI270" s="72">
        <v>0.91666666666666663</v>
      </c>
      <c r="AJ270" s="62">
        <v>28.567727272727272</v>
      </c>
      <c r="AK270" s="64">
        <v>0.91666666666666663</v>
      </c>
      <c r="AL270" s="79">
        <v>32.386166666666668</v>
      </c>
      <c r="AM270" s="121">
        <v>1</v>
      </c>
      <c r="AN270" s="79">
        <v>30.152750000000005</v>
      </c>
      <c r="AO270" s="119">
        <v>1</v>
      </c>
      <c r="AP270" s="127" t="s">
        <v>1084</v>
      </c>
      <c r="AQ270" s="2">
        <f>AN270-AL270</f>
        <v>-2.2334166666666633</v>
      </c>
      <c r="AR270" s="1" t="str">
        <f>IF(AN270&gt;AL270,"Higher","Lower")</f>
        <v>Lower</v>
      </c>
      <c r="AS270" s="1">
        <v>28.4</v>
      </c>
      <c r="AT270" s="145">
        <v>0.92300000000000004</v>
      </c>
      <c r="AU270" s="1" t="s">
        <v>36</v>
      </c>
      <c r="AV270" s="2">
        <f>SUM(AS270-AN270)</f>
        <v>-1.752750000000006</v>
      </c>
      <c r="AW270" s="1" t="str">
        <f>IF(AS270&gt;AN270,"Higher","Lower")</f>
        <v>Lower</v>
      </c>
    </row>
    <row r="271" spans="1:49">
      <c r="A271" s="69" t="s">
        <v>173</v>
      </c>
      <c r="B271" s="55" t="s">
        <v>1865</v>
      </c>
      <c r="C271" s="55" t="s">
        <v>1866</v>
      </c>
      <c r="D271" s="55" t="s">
        <v>1867</v>
      </c>
      <c r="E271" s="55" t="s">
        <v>31</v>
      </c>
      <c r="F271" s="55" t="s">
        <v>1076</v>
      </c>
      <c r="G271" s="55" t="s">
        <v>1079</v>
      </c>
      <c r="H271" s="56">
        <v>390746</v>
      </c>
      <c r="I271" s="56">
        <v>405397</v>
      </c>
      <c r="J271" s="57">
        <v>53.545127999999998</v>
      </c>
      <c r="K271" s="57">
        <v>-2.1411243</v>
      </c>
      <c r="L271" s="56" t="s">
        <v>33</v>
      </c>
      <c r="M271" s="4" t="s">
        <v>1078</v>
      </c>
      <c r="N271" s="4">
        <v>3.5</v>
      </c>
      <c r="O271" s="4">
        <v>2</v>
      </c>
      <c r="P271" s="4" t="s">
        <v>1078</v>
      </c>
      <c r="Q271" s="4">
        <v>2</v>
      </c>
      <c r="R271" s="19">
        <v>30.3</v>
      </c>
      <c r="S271" s="19" t="s">
        <v>1079</v>
      </c>
      <c r="T271" s="19">
        <v>34.9</v>
      </c>
      <c r="U271" s="19" t="s">
        <v>1079</v>
      </c>
      <c r="V271" s="19">
        <v>29.5</v>
      </c>
      <c r="W271" s="19" t="s">
        <v>1079</v>
      </c>
      <c r="X271" s="21">
        <v>32.6</v>
      </c>
      <c r="Y271" s="20" t="s">
        <v>1079</v>
      </c>
      <c r="Z271" s="21">
        <v>33.1</v>
      </c>
      <c r="AA271" s="35">
        <v>0.58333333333333337</v>
      </c>
      <c r="AB271" s="2" t="s">
        <v>1084</v>
      </c>
      <c r="AC271" s="33">
        <v>8.3333333333333329E-2</v>
      </c>
      <c r="AD271" s="2" t="s">
        <v>1084</v>
      </c>
      <c r="AE271" s="33" t="s">
        <v>1084</v>
      </c>
      <c r="AF271" s="62" t="s">
        <v>1084</v>
      </c>
      <c r="AG271" s="63" t="s">
        <v>1084</v>
      </c>
      <c r="AH271" s="62">
        <v>31.467818181818188</v>
      </c>
      <c r="AI271" s="72">
        <v>0.91666666666666663</v>
      </c>
      <c r="AJ271" s="62">
        <v>37.655000000000001</v>
      </c>
      <c r="AK271" s="64">
        <v>0.91666666666666663</v>
      </c>
      <c r="AL271" s="79">
        <v>28.551999999999996</v>
      </c>
      <c r="AM271" s="121">
        <v>0.92307692307692302</v>
      </c>
      <c r="AN271" s="79">
        <v>35</v>
      </c>
      <c r="AO271" s="119">
        <v>0.84599999999999997</v>
      </c>
      <c r="AP271" s="127" t="s">
        <v>1084</v>
      </c>
      <c r="AQ271" s="2">
        <f>AN271-AL271</f>
        <v>6.448000000000004</v>
      </c>
      <c r="AR271" s="1" t="str">
        <f>IF(AN271&gt;AL271,"Higher","Lower")</f>
        <v>Higher</v>
      </c>
      <c r="AS271" s="1">
        <v>28.4</v>
      </c>
      <c r="AT271" s="145">
        <v>1</v>
      </c>
      <c r="AU271" s="1" t="s">
        <v>36</v>
      </c>
      <c r="AV271" s="2">
        <f>SUM(AS271-AN271)</f>
        <v>-6.6000000000000014</v>
      </c>
      <c r="AW271" s="1" t="str">
        <f>IF(AS271&gt;AN271,"Higher","Lower")</f>
        <v>Lower</v>
      </c>
    </row>
    <row r="272" spans="1:49">
      <c r="A272" s="40" t="s">
        <v>27</v>
      </c>
      <c r="B272" s="40" t="s">
        <v>1868</v>
      </c>
      <c r="C272" s="41" t="s">
        <v>1869</v>
      </c>
      <c r="D272" s="41" t="s">
        <v>1870</v>
      </c>
      <c r="E272" s="41" t="s">
        <v>1083</v>
      </c>
      <c r="F272" s="41" t="s">
        <v>1076</v>
      </c>
      <c r="G272" s="41" t="s">
        <v>1079</v>
      </c>
      <c r="H272" s="42">
        <v>389272.17599999998</v>
      </c>
      <c r="I272" s="42">
        <v>390440.81099999999</v>
      </c>
      <c r="J272" s="43">
        <v>53.410670000000003</v>
      </c>
      <c r="K272" s="43">
        <v>-2.1628522000000001</v>
      </c>
      <c r="L272" s="42" t="s">
        <v>33</v>
      </c>
      <c r="M272" s="41" t="s">
        <v>34</v>
      </c>
      <c r="N272" s="41">
        <v>20</v>
      </c>
      <c r="O272" s="41">
        <v>3</v>
      </c>
      <c r="P272" s="41" t="s">
        <v>1078</v>
      </c>
      <c r="Q272" s="41">
        <v>2</v>
      </c>
      <c r="R272" s="51">
        <v>47</v>
      </c>
      <c r="S272" s="51" t="s">
        <v>1079</v>
      </c>
      <c r="T272" s="51">
        <v>50.2</v>
      </c>
      <c r="U272" s="51" t="s">
        <v>1079</v>
      </c>
      <c r="V272" s="51">
        <v>42.8</v>
      </c>
      <c r="W272" s="51" t="s">
        <v>1079</v>
      </c>
      <c r="X272" s="82">
        <v>40.5</v>
      </c>
      <c r="Y272" s="53" t="s">
        <v>1079</v>
      </c>
      <c r="Z272" s="82">
        <v>39.676000000000002</v>
      </c>
      <c r="AA272" s="83">
        <v>1</v>
      </c>
      <c r="AB272" s="44">
        <v>37.590583333333335</v>
      </c>
      <c r="AC272" s="45">
        <v>1</v>
      </c>
      <c r="AD272" s="44">
        <v>38.167999999999999</v>
      </c>
      <c r="AE272" s="45">
        <v>0.91666666666666663</v>
      </c>
      <c r="AF272" s="44">
        <v>36.967750000000009</v>
      </c>
      <c r="AG272" s="45">
        <v>1</v>
      </c>
      <c r="AH272" s="44">
        <v>37.595250000000007</v>
      </c>
      <c r="AI272" s="45">
        <v>1</v>
      </c>
      <c r="AJ272" s="44">
        <v>26.520000000000003</v>
      </c>
      <c r="AK272" s="46">
        <v>1</v>
      </c>
      <c r="AL272" s="78">
        <v>29.31818181818182</v>
      </c>
      <c r="AM272" s="123">
        <v>0.90384615384615385</v>
      </c>
      <c r="AN272" s="78">
        <v>26.709</v>
      </c>
      <c r="AO272" s="118">
        <v>1</v>
      </c>
      <c r="AP272" s="143" t="s">
        <v>1079</v>
      </c>
      <c r="AQ272" s="44">
        <f>AN272-AL272</f>
        <v>-2.6091818181818205</v>
      </c>
      <c r="AR272" s="43" t="str">
        <f>IF(AN272&gt;AL272,"Higher","Lower")</f>
        <v>Lower</v>
      </c>
      <c r="AS272" s="43">
        <v>28.5</v>
      </c>
      <c r="AT272" s="151">
        <v>0.75</v>
      </c>
      <c r="AU272" s="43" t="s">
        <v>36</v>
      </c>
      <c r="AV272" s="44">
        <f>SUM(AS272-AN272)</f>
        <v>1.7910000000000004</v>
      </c>
      <c r="AW272" s="43" t="str">
        <f>IF(AS272&gt;AN272,"Higher","Lower")</f>
        <v>Higher</v>
      </c>
    </row>
    <row r="273" spans="1:49">
      <c r="A273" s="17" t="s">
        <v>148</v>
      </c>
      <c r="B273" s="17" t="s">
        <v>1871</v>
      </c>
      <c r="C273" s="55" t="s">
        <v>1872</v>
      </c>
      <c r="D273" s="55" t="s">
        <v>1873</v>
      </c>
      <c r="E273" s="55" t="s">
        <v>31</v>
      </c>
      <c r="F273" s="55" t="s">
        <v>1076</v>
      </c>
      <c r="G273" s="55" t="s">
        <v>1079</v>
      </c>
      <c r="H273" s="56">
        <v>362111</v>
      </c>
      <c r="I273" s="56">
        <v>396526</v>
      </c>
      <c r="J273" s="57">
        <v>53.464105000000004</v>
      </c>
      <c r="K273" s="57">
        <v>-2.5721695000000002</v>
      </c>
      <c r="L273" s="56" t="s">
        <v>33</v>
      </c>
      <c r="M273" s="4" t="s">
        <v>1078</v>
      </c>
      <c r="N273" s="4">
        <v>18</v>
      </c>
      <c r="O273" s="4">
        <v>2</v>
      </c>
      <c r="P273" s="4" t="s">
        <v>1078</v>
      </c>
      <c r="Q273" s="4">
        <v>2</v>
      </c>
      <c r="R273" s="19" t="s">
        <v>36</v>
      </c>
      <c r="S273" s="19" t="s">
        <v>1079</v>
      </c>
      <c r="T273" s="19" t="s">
        <v>36</v>
      </c>
      <c r="U273" s="19" t="s">
        <v>1079</v>
      </c>
      <c r="V273" s="19" t="s">
        <v>36</v>
      </c>
      <c r="W273" s="19" t="s">
        <v>1079</v>
      </c>
      <c r="X273" s="20" t="s">
        <v>36</v>
      </c>
      <c r="Y273" s="20" t="s">
        <v>1079</v>
      </c>
      <c r="Z273" s="21" t="s">
        <v>36</v>
      </c>
      <c r="AA273" s="35" t="s">
        <v>1084</v>
      </c>
      <c r="AB273" s="2" t="s">
        <v>1084</v>
      </c>
      <c r="AC273" s="33" t="s">
        <v>1084</v>
      </c>
      <c r="AD273" s="2" t="s">
        <v>1084</v>
      </c>
      <c r="AE273" s="33" t="s">
        <v>1084</v>
      </c>
      <c r="AF273" s="62">
        <v>36.374699999999997</v>
      </c>
      <c r="AG273" s="63">
        <v>0.16666666666666666</v>
      </c>
      <c r="AH273" s="62">
        <v>38.3005</v>
      </c>
      <c r="AI273" s="63">
        <v>1</v>
      </c>
      <c r="AJ273" s="62">
        <v>27.903181818181817</v>
      </c>
      <c r="AK273" s="64">
        <v>0.91666666666666663</v>
      </c>
      <c r="AL273" s="80">
        <v>30.630333333333333</v>
      </c>
      <c r="AM273" s="122">
        <v>1</v>
      </c>
      <c r="AN273" s="80">
        <v>30.682000000000006</v>
      </c>
      <c r="AO273" s="120">
        <v>1</v>
      </c>
      <c r="AP273" s="132" t="s">
        <v>1079</v>
      </c>
      <c r="AQ273" s="2">
        <f>AN273-AL273</f>
        <v>5.1666666666672967E-2</v>
      </c>
      <c r="AR273" s="1" t="str">
        <f>IF(AN273&gt;AL273,"Higher","Lower")</f>
        <v>Higher</v>
      </c>
      <c r="AS273" s="1">
        <v>28.5</v>
      </c>
      <c r="AT273" s="145">
        <v>0.92300000000000004</v>
      </c>
      <c r="AU273" s="1" t="s">
        <v>36</v>
      </c>
      <c r="AV273" s="2">
        <f>SUM(AS273-AN273)</f>
        <v>-2.1820000000000057</v>
      </c>
      <c r="AW273" s="1" t="str">
        <f>IF(AS273&gt;AN273,"Higher","Lower")</f>
        <v>Lower</v>
      </c>
    </row>
    <row r="274" spans="1:49">
      <c r="A274" s="40" t="s">
        <v>46</v>
      </c>
      <c r="B274" s="40" t="s">
        <v>1874</v>
      </c>
      <c r="C274" s="41" t="s">
        <v>1875</v>
      </c>
      <c r="D274" s="49" t="s">
        <v>1876</v>
      </c>
      <c r="E274" s="41" t="s">
        <v>31</v>
      </c>
      <c r="F274" s="41" t="s">
        <v>1076</v>
      </c>
      <c r="G274" s="41" t="s">
        <v>1079</v>
      </c>
      <c r="H274" s="42">
        <v>382829</v>
      </c>
      <c r="I274" s="42">
        <v>391493</v>
      </c>
      <c r="J274" s="43">
        <v>53.419953999999997</v>
      </c>
      <c r="K274" s="43">
        <v>-2.2598343999999999</v>
      </c>
      <c r="L274" s="42" t="s">
        <v>33</v>
      </c>
      <c r="M274" s="41" t="s">
        <v>34</v>
      </c>
      <c r="N274" s="41">
        <v>10</v>
      </c>
      <c r="O274" s="41">
        <v>4</v>
      </c>
      <c r="P274" s="41" t="s">
        <v>1078</v>
      </c>
      <c r="Q274" s="41">
        <v>3</v>
      </c>
      <c r="R274" s="51">
        <v>45</v>
      </c>
      <c r="S274" s="51" t="s">
        <v>1079</v>
      </c>
      <c r="T274" s="51">
        <v>45</v>
      </c>
      <c r="U274" s="51" t="s">
        <v>1079</v>
      </c>
      <c r="V274" s="51">
        <v>41.7</v>
      </c>
      <c r="W274" s="51" t="s">
        <v>1079</v>
      </c>
      <c r="X274" s="82">
        <v>42.1</v>
      </c>
      <c r="Y274" s="53" t="s">
        <v>1079</v>
      </c>
      <c r="Z274" s="82">
        <v>41.783000000000001</v>
      </c>
      <c r="AA274" s="83">
        <v>1</v>
      </c>
      <c r="AB274" s="44">
        <v>46.250749999999996</v>
      </c>
      <c r="AC274" s="45">
        <v>1</v>
      </c>
      <c r="AD274" s="44">
        <v>42.62133333333334</v>
      </c>
      <c r="AE274" s="45">
        <v>1</v>
      </c>
      <c r="AF274" s="44">
        <v>39.280499999999996</v>
      </c>
      <c r="AG274" s="45">
        <v>1</v>
      </c>
      <c r="AH274" s="44">
        <v>38.688000000000002</v>
      </c>
      <c r="AI274" s="47">
        <v>1</v>
      </c>
      <c r="AJ274" s="44">
        <v>26.916666666666671</v>
      </c>
      <c r="AK274" s="46">
        <v>1</v>
      </c>
      <c r="AL274" s="78">
        <v>29.529272727272726</v>
      </c>
      <c r="AM274" s="123">
        <v>0.90384615384615385</v>
      </c>
      <c r="AN274" s="78">
        <v>32.052250000000001</v>
      </c>
      <c r="AO274" s="156">
        <v>1</v>
      </c>
      <c r="AP274" s="125" t="s">
        <v>1079</v>
      </c>
      <c r="AQ274" s="44">
        <f>AN274-AL274</f>
        <v>2.5229772727272746</v>
      </c>
      <c r="AR274" s="43" t="str">
        <f>IF(AN274&gt;AL274,"Higher","Lower")</f>
        <v>Higher</v>
      </c>
      <c r="AS274" s="43">
        <v>28.5</v>
      </c>
      <c r="AT274" s="151">
        <v>1</v>
      </c>
      <c r="AU274" s="43" t="s">
        <v>36</v>
      </c>
      <c r="AV274" s="44">
        <f>SUM(AS274-AN274)</f>
        <v>-3.5522500000000008</v>
      </c>
      <c r="AW274" s="43" t="str">
        <f>IF(AS274&gt;AN274,"Higher","Lower")</f>
        <v>Lower</v>
      </c>
    </row>
    <row r="275" spans="1:49">
      <c r="A275" s="55" t="s">
        <v>37</v>
      </c>
      <c r="B275" s="55" t="s">
        <v>1877</v>
      </c>
      <c r="C275" s="68" t="s">
        <v>1878</v>
      </c>
      <c r="D275" s="55" t="s">
        <v>1879</v>
      </c>
      <c r="E275" s="55" t="s">
        <v>31</v>
      </c>
      <c r="F275" s="55" t="s">
        <v>1076</v>
      </c>
      <c r="G275" s="55" t="s">
        <v>1079</v>
      </c>
      <c r="H275" s="56">
        <v>393080</v>
      </c>
      <c r="I275" s="56">
        <v>398620</v>
      </c>
      <c r="J275" s="57">
        <v>53.484251</v>
      </c>
      <c r="K275" s="57">
        <v>-2.1057494999999999</v>
      </c>
      <c r="L275" s="56" t="s">
        <v>33</v>
      </c>
      <c r="M275" s="4" t="s">
        <v>34</v>
      </c>
      <c r="N275" s="7">
        <v>40</v>
      </c>
      <c r="O275" s="7">
        <v>4</v>
      </c>
      <c r="P275" s="4" t="s">
        <v>1078</v>
      </c>
      <c r="Q275" s="4">
        <v>3</v>
      </c>
      <c r="R275" s="13" t="s">
        <v>36</v>
      </c>
      <c r="S275" s="13" t="s">
        <v>1079</v>
      </c>
      <c r="T275" s="13" t="s">
        <v>36</v>
      </c>
      <c r="U275" s="13" t="s">
        <v>1079</v>
      </c>
      <c r="V275" s="13" t="s">
        <v>36</v>
      </c>
      <c r="W275" s="13" t="s">
        <v>1079</v>
      </c>
      <c r="X275" s="7" t="s">
        <v>36</v>
      </c>
      <c r="Y275" s="7" t="s">
        <v>1079</v>
      </c>
      <c r="Z275" s="27" t="s">
        <v>36</v>
      </c>
      <c r="AA275" s="36" t="s">
        <v>1084</v>
      </c>
      <c r="AB275" s="2" t="s">
        <v>1084</v>
      </c>
      <c r="AC275" s="33" t="s">
        <v>1079</v>
      </c>
      <c r="AD275" s="2" t="s">
        <v>1084</v>
      </c>
      <c r="AE275" s="33" t="s">
        <v>1084</v>
      </c>
      <c r="AF275" s="62">
        <v>34.451999999999998</v>
      </c>
      <c r="AG275" s="63">
        <v>1</v>
      </c>
      <c r="AH275" s="62">
        <v>37.563545454545448</v>
      </c>
      <c r="AI275" s="63">
        <v>0.91666666666666663</v>
      </c>
      <c r="AJ275" s="62">
        <v>26.895416666666666</v>
      </c>
      <c r="AK275" s="64">
        <v>1</v>
      </c>
      <c r="AL275" s="80">
        <v>29.727333333333331</v>
      </c>
      <c r="AM275" s="122">
        <v>1</v>
      </c>
      <c r="AN275" s="80">
        <v>29.637999999999998</v>
      </c>
      <c r="AO275" s="120">
        <v>1</v>
      </c>
      <c r="AP275" s="126" t="s">
        <v>1079</v>
      </c>
      <c r="AQ275" s="2">
        <f>AN275-AL275</f>
        <v>-8.9333333333332376E-2</v>
      </c>
      <c r="AR275" s="1" t="str">
        <f>IF(AN275&gt;AL275,"Higher","Lower")</f>
        <v>Lower</v>
      </c>
      <c r="AS275" s="1">
        <v>28.6</v>
      </c>
      <c r="AT275" s="145">
        <v>1</v>
      </c>
      <c r="AU275" s="1" t="s">
        <v>36</v>
      </c>
      <c r="AV275" s="2">
        <f>SUM(AS275-AN275)</f>
        <v>-1.0379999999999967</v>
      </c>
      <c r="AW275" s="1" t="str">
        <f>IF(AS275&gt;AN275,"Higher","Lower")</f>
        <v>Lower</v>
      </c>
    </row>
    <row r="276" spans="1:49">
      <c r="A276" s="55" t="s">
        <v>173</v>
      </c>
      <c r="B276" s="55" t="s">
        <v>1880</v>
      </c>
      <c r="C276" s="55" t="s">
        <v>1881</v>
      </c>
      <c r="D276" s="55" t="s">
        <v>1882</v>
      </c>
      <c r="E276" s="55" t="s">
        <v>31</v>
      </c>
      <c r="F276" s="55" t="s">
        <v>1076</v>
      </c>
      <c r="G276" s="55" t="s">
        <v>1079</v>
      </c>
      <c r="H276" s="56">
        <v>395561</v>
      </c>
      <c r="I276" s="56">
        <v>405751</v>
      </c>
      <c r="J276" s="57">
        <v>53.548374000000003</v>
      </c>
      <c r="K276" s="57">
        <v>-2.0684657</v>
      </c>
      <c r="L276" s="56" t="s">
        <v>33</v>
      </c>
      <c r="M276" s="4" t="s">
        <v>1078</v>
      </c>
      <c r="N276" s="4">
        <v>4</v>
      </c>
      <c r="O276" s="4">
        <v>2</v>
      </c>
      <c r="P276" s="4" t="s">
        <v>1078</v>
      </c>
      <c r="Q276" s="4">
        <v>2</v>
      </c>
      <c r="R276" s="19" t="s">
        <v>36</v>
      </c>
      <c r="S276" s="19" t="s">
        <v>1079</v>
      </c>
      <c r="T276" s="19" t="s">
        <v>36</v>
      </c>
      <c r="U276" s="19" t="s">
        <v>1079</v>
      </c>
      <c r="V276" s="19" t="s">
        <v>36</v>
      </c>
      <c r="W276" s="19" t="s">
        <v>1079</v>
      </c>
      <c r="X276" s="20" t="s">
        <v>36</v>
      </c>
      <c r="Y276" s="20" t="s">
        <v>1079</v>
      </c>
      <c r="Z276" s="21" t="s">
        <v>36</v>
      </c>
      <c r="AA276" s="35" t="s">
        <v>1084</v>
      </c>
      <c r="AB276" s="2" t="s">
        <v>1084</v>
      </c>
      <c r="AC276" s="33" t="s">
        <v>1084</v>
      </c>
      <c r="AD276" s="2" t="s">
        <v>1084</v>
      </c>
      <c r="AE276" s="33" t="s">
        <v>1084</v>
      </c>
      <c r="AF276" s="62" t="s">
        <v>1084</v>
      </c>
      <c r="AG276" s="63" t="s">
        <v>1084</v>
      </c>
      <c r="AH276" s="62">
        <v>35.799999999999997</v>
      </c>
      <c r="AI276" s="72">
        <v>0.83333333333333337</v>
      </c>
      <c r="AJ276" s="62">
        <v>26.992222222222221</v>
      </c>
      <c r="AK276" s="64">
        <v>0.75</v>
      </c>
      <c r="AL276" s="79">
        <v>30.944363636363637</v>
      </c>
      <c r="AM276" s="121">
        <v>0.92307692307692302</v>
      </c>
      <c r="AN276" s="79">
        <v>28.536000000000005</v>
      </c>
      <c r="AO276" s="119">
        <v>1</v>
      </c>
      <c r="AP276" s="127" t="s">
        <v>1084</v>
      </c>
      <c r="AQ276" s="2">
        <f>AN276-AL276</f>
        <v>-2.4083636363636316</v>
      </c>
      <c r="AR276" s="1" t="str">
        <f>IF(AN276&gt;AL276,"Higher","Lower")</f>
        <v>Lower</v>
      </c>
      <c r="AS276" s="1">
        <v>28.7</v>
      </c>
      <c r="AT276" s="145">
        <v>1</v>
      </c>
      <c r="AU276" s="1" t="s">
        <v>36</v>
      </c>
      <c r="AV276" s="2">
        <f>SUM(AS276-AN276)</f>
        <v>0.16399999999999437</v>
      </c>
      <c r="AW276" s="1" t="str">
        <f>IF(AS276&gt;AN276,"Higher","Lower")</f>
        <v>Higher</v>
      </c>
    </row>
    <row r="277" spans="1:49">
      <c r="A277" s="55" t="s">
        <v>37</v>
      </c>
      <c r="B277" s="55" t="s">
        <v>1883</v>
      </c>
      <c r="C277" s="68" t="s">
        <v>1884</v>
      </c>
      <c r="D277" s="55" t="s">
        <v>1885</v>
      </c>
      <c r="E277" s="55" t="s">
        <v>31</v>
      </c>
      <c r="F277" s="55" t="s">
        <v>1076</v>
      </c>
      <c r="G277" s="55" t="s">
        <v>1079</v>
      </c>
      <c r="H277" s="56">
        <v>393710</v>
      </c>
      <c r="I277" s="56">
        <v>398790</v>
      </c>
      <c r="J277" s="57">
        <v>53.485787000000002</v>
      </c>
      <c r="K277" s="57">
        <v>-2.0962592</v>
      </c>
      <c r="L277" s="56" t="s">
        <v>33</v>
      </c>
      <c r="M277" s="4" t="s">
        <v>34</v>
      </c>
      <c r="N277" s="7">
        <v>30</v>
      </c>
      <c r="O277" s="7">
        <v>10</v>
      </c>
      <c r="P277" s="4" t="s">
        <v>1078</v>
      </c>
      <c r="Q277" s="4">
        <v>3</v>
      </c>
      <c r="R277" s="13">
        <v>40.9</v>
      </c>
      <c r="S277" s="13" t="s">
        <v>1079</v>
      </c>
      <c r="T277" s="13">
        <v>36.700000000000003</v>
      </c>
      <c r="U277" s="13" t="s">
        <v>1079</v>
      </c>
      <c r="V277" s="13">
        <v>35.1</v>
      </c>
      <c r="W277" s="13" t="s">
        <v>1079</v>
      </c>
      <c r="X277" s="27">
        <v>34.6</v>
      </c>
      <c r="Y277" s="7" t="s">
        <v>1079</v>
      </c>
      <c r="Z277" s="7">
        <v>35.6</v>
      </c>
      <c r="AA277" s="36">
        <v>0.5</v>
      </c>
      <c r="AB277" s="2">
        <v>40.601166666666671</v>
      </c>
      <c r="AC277" s="33">
        <v>1</v>
      </c>
      <c r="AD277" s="2">
        <v>40.700000000000003</v>
      </c>
      <c r="AE277" s="33">
        <v>1</v>
      </c>
      <c r="AF277" s="62">
        <v>35.622545454545453</v>
      </c>
      <c r="AG277" s="63">
        <v>0.91666666666666663</v>
      </c>
      <c r="AH277" s="62">
        <v>37.377545454545462</v>
      </c>
      <c r="AI277" s="63">
        <v>0.91666666666666663</v>
      </c>
      <c r="AJ277" s="62">
        <v>28.914166666666659</v>
      </c>
      <c r="AK277" s="64">
        <v>1</v>
      </c>
      <c r="AL277" s="80">
        <v>31.253833333333329</v>
      </c>
      <c r="AM277" s="122">
        <v>1</v>
      </c>
      <c r="AN277" s="80">
        <v>32.07927272727273</v>
      </c>
      <c r="AO277" s="120">
        <v>0.92307692307692302</v>
      </c>
      <c r="AP277" s="126" t="s">
        <v>1079</v>
      </c>
      <c r="AQ277" s="2">
        <f>AN277-AL277</f>
        <v>0.82543939393940136</v>
      </c>
      <c r="AR277" s="1" t="str">
        <f>IF(AN277&gt;AL277,"Higher","Lower")</f>
        <v>Higher</v>
      </c>
      <c r="AS277" s="1">
        <v>28.9</v>
      </c>
      <c r="AT277" s="145">
        <v>0.92300000000000004</v>
      </c>
      <c r="AU277" s="1" t="s">
        <v>36</v>
      </c>
      <c r="AV277" s="2">
        <f>SUM(AS277-AN277)</f>
        <v>-3.1792727272727319</v>
      </c>
      <c r="AW277" s="1" t="str">
        <f>IF(AS277&gt;AN277,"Higher","Lower")</f>
        <v>Lower</v>
      </c>
    </row>
    <row r="278" spans="1:49">
      <c r="A278" s="40" t="s">
        <v>114</v>
      </c>
      <c r="B278" s="40" t="s">
        <v>1886</v>
      </c>
      <c r="C278" s="41" t="s">
        <v>1887</v>
      </c>
      <c r="D278" s="41" t="s">
        <v>1888</v>
      </c>
      <c r="E278" s="41" t="s">
        <v>1170</v>
      </c>
      <c r="F278" s="41" t="s">
        <v>1076</v>
      </c>
      <c r="G278" s="41" t="s">
        <v>1079</v>
      </c>
      <c r="H278" s="42">
        <v>385413</v>
      </c>
      <c r="I278" s="42">
        <v>408320</v>
      </c>
      <c r="J278" s="43">
        <v>53.571278999999997</v>
      </c>
      <c r="K278" s="43">
        <v>-2.2217424000000001</v>
      </c>
      <c r="L278" s="42" t="s">
        <v>33</v>
      </c>
      <c r="M278" s="41" t="s">
        <v>34</v>
      </c>
      <c r="N278" s="41">
        <v>15</v>
      </c>
      <c r="O278" s="41">
        <v>1</v>
      </c>
      <c r="P278" s="41" t="s">
        <v>1078</v>
      </c>
      <c r="Q278" s="41">
        <v>2</v>
      </c>
      <c r="R278" s="51">
        <v>49.5</v>
      </c>
      <c r="S278" s="51" t="s">
        <v>1079</v>
      </c>
      <c r="T278" s="51">
        <v>47.9</v>
      </c>
      <c r="U278" s="51" t="s">
        <v>1079</v>
      </c>
      <c r="V278" s="51">
        <v>38.200000000000003</v>
      </c>
      <c r="W278" s="51" t="s">
        <v>1079</v>
      </c>
      <c r="X278" s="82">
        <v>43.1</v>
      </c>
      <c r="Y278" s="53" t="s">
        <v>1079</v>
      </c>
      <c r="Z278" s="82">
        <v>43.175999999999995</v>
      </c>
      <c r="AA278" s="83">
        <v>0.83333333333333337</v>
      </c>
      <c r="AB278" s="44">
        <v>44.627916666666657</v>
      </c>
      <c r="AC278" s="45">
        <v>1</v>
      </c>
      <c r="AD278" s="44">
        <v>47.160666666666671</v>
      </c>
      <c r="AE278" s="45">
        <v>1</v>
      </c>
      <c r="AF278" s="44">
        <v>41.943666666666665</v>
      </c>
      <c r="AG278" s="45">
        <v>0.75</v>
      </c>
      <c r="AH278" s="44">
        <v>42.524250000000002</v>
      </c>
      <c r="AI278" s="45">
        <v>1</v>
      </c>
      <c r="AJ278" s="44">
        <v>31.782916666666672</v>
      </c>
      <c r="AK278" s="46">
        <v>1</v>
      </c>
      <c r="AL278" s="78">
        <v>32.273454545454548</v>
      </c>
      <c r="AM278" s="123">
        <v>0.90384615384615385</v>
      </c>
      <c r="AN278" s="78">
        <v>34.678199999999997</v>
      </c>
      <c r="AO278" s="118">
        <v>0.82692307692307698</v>
      </c>
      <c r="AP278" s="133" t="s">
        <v>1079</v>
      </c>
      <c r="AQ278" s="44">
        <f>AN278-AL278</f>
        <v>2.4047454545454485</v>
      </c>
      <c r="AR278" s="43" t="str">
        <f>IF(AN278&gt;AL278,"Higher","Lower")</f>
        <v>Higher</v>
      </c>
      <c r="AS278" s="43">
        <v>28.9</v>
      </c>
      <c r="AT278" s="151">
        <v>0.92300000000000004</v>
      </c>
      <c r="AU278" s="43" t="s">
        <v>36</v>
      </c>
      <c r="AV278" s="44">
        <f>SUM(AS278-AN278)</f>
        <v>-5.7781999999999982</v>
      </c>
      <c r="AW278" s="43" t="str">
        <f>IF(AS278&gt;AN278,"Higher","Lower")</f>
        <v>Lower</v>
      </c>
    </row>
    <row r="279" spans="1:49">
      <c r="A279" s="69" t="s">
        <v>173</v>
      </c>
      <c r="B279" s="69" t="s">
        <v>1889</v>
      </c>
      <c r="C279" s="69" t="s">
        <v>1890</v>
      </c>
      <c r="D279" s="69" t="s">
        <v>1891</v>
      </c>
      <c r="E279" s="69" t="s">
        <v>1083</v>
      </c>
      <c r="F279" s="55" t="s">
        <v>1076</v>
      </c>
      <c r="G279" s="55" t="s">
        <v>1079</v>
      </c>
      <c r="H279" s="69">
        <v>390675</v>
      </c>
      <c r="I279" s="69">
        <v>402736</v>
      </c>
      <c r="J279" s="69">
        <v>53.521208999999999</v>
      </c>
      <c r="K279" s="69">
        <v>-2.1421155000000001</v>
      </c>
      <c r="L279" s="56" t="s">
        <v>33</v>
      </c>
      <c r="M279" s="95" t="s">
        <v>1715</v>
      </c>
      <c r="N279" s="95">
        <v>5.8</v>
      </c>
      <c r="O279" s="95">
        <v>23.7</v>
      </c>
      <c r="P279" s="95" t="s">
        <v>1266</v>
      </c>
      <c r="Q279" s="95">
        <v>2</v>
      </c>
      <c r="R279" s="1" t="s">
        <v>1084</v>
      </c>
      <c r="S279" s="1" t="s">
        <v>1084</v>
      </c>
      <c r="T279" s="1" t="s">
        <v>1084</v>
      </c>
      <c r="U279" s="1" t="s">
        <v>1084</v>
      </c>
      <c r="V279" s="1" t="s">
        <v>1084</v>
      </c>
      <c r="W279" s="1" t="s">
        <v>1084</v>
      </c>
      <c r="X279" s="1" t="s">
        <v>1084</v>
      </c>
      <c r="Y279" s="1" t="s">
        <v>1084</v>
      </c>
      <c r="Z279" s="1" t="s">
        <v>1084</v>
      </c>
      <c r="AA279" s="1" t="s">
        <v>1084</v>
      </c>
      <c r="AB279" s="1" t="s">
        <v>1084</v>
      </c>
      <c r="AC279" s="1" t="s">
        <v>1084</v>
      </c>
      <c r="AD279" s="1" t="s">
        <v>1084</v>
      </c>
      <c r="AE279" s="1" t="s">
        <v>1084</v>
      </c>
      <c r="AF279" s="57" t="s">
        <v>1084</v>
      </c>
      <c r="AG279" s="57" t="s">
        <v>1084</v>
      </c>
      <c r="AH279" s="57" t="s">
        <v>1084</v>
      </c>
      <c r="AI279" s="57" t="s">
        <v>1084</v>
      </c>
      <c r="AJ279" s="57" t="s">
        <v>1084</v>
      </c>
      <c r="AK279" s="57" t="s">
        <v>1084</v>
      </c>
      <c r="AL279" s="79">
        <v>25.667090909090906</v>
      </c>
      <c r="AM279" s="121">
        <v>0.92307692307692302</v>
      </c>
      <c r="AN279" s="79">
        <v>27.94875</v>
      </c>
      <c r="AO279" s="119">
        <v>1</v>
      </c>
      <c r="AP279" s="127" t="s">
        <v>1084</v>
      </c>
      <c r="AQ279" s="2">
        <f>AN279-AL279</f>
        <v>2.2816590909090948</v>
      </c>
      <c r="AR279" s="1" t="str">
        <f>IF(AN279&gt;AL279,"Higher","Lower")</f>
        <v>Higher</v>
      </c>
      <c r="AS279" s="1">
        <v>29</v>
      </c>
      <c r="AT279" s="145">
        <v>0.92300000000000004</v>
      </c>
      <c r="AU279" s="1">
        <v>35.5</v>
      </c>
      <c r="AV279" s="2">
        <f>SUM(AS279-AN279)</f>
        <v>1.0512499999999996</v>
      </c>
      <c r="AW279" s="1" t="str">
        <f>IF(AS279&gt;AN279,"Higher","Lower")</f>
        <v>Higher</v>
      </c>
    </row>
    <row r="280" spans="1:49">
      <c r="A280" s="55" t="s">
        <v>173</v>
      </c>
      <c r="B280" s="55" t="s">
        <v>1892</v>
      </c>
      <c r="C280" s="55" t="s">
        <v>1893</v>
      </c>
      <c r="D280" s="55" t="s">
        <v>1894</v>
      </c>
      <c r="E280" s="55" t="s">
        <v>31</v>
      </c>
      <c r="F280" s="55" t="s">
        <v>1076</v>
      </c>
      <c r="G280" s="55" t="s">
        <v>1079</v>
      </c>
      <c r="H280" s="56">
        <v>390394</v>
      </c>
      <c r="I280" s="56">
        <v>405454</v>
      </c>
      <c r="J280" s="57">
        <v>53.545634</v>
      </c>
      <c r="K280" s="57">
        <v>-2.1464382</v>
      </c>
      <c r="L280" s="56" t="s">
        <v>33</v>
      </c>
      <c r="M280" s="4" t="s">
        <v>34</v>
      </c>
      <c r="N280" s="4">
        <v>11</v>
      </c>
      <c r="O280" s="4">
        <v>2.2999999999999998</v>
      </c>
      <c r="P280" s="4" t="s">
        <v>1078</v>
      </c>
      <c r="Q280" s="4">
        <v>2</v>
      </c>
      <c r="R280" s="19" t="s">
        <v>36</v>
      </c>
      <c r="S280" s="19" t="s">
        <v>1079</v>
      </c>
      <c r="T280" s="19" t="s">
        <v>36</v>
      </c>
      <c r="U280" s="19" t="s">
        <v>1079</v>
      </c>
      <c r="V280" s="19" t="s">
        <v>36</v>
      </c>
      <c r="W280" s="19" t="s">
        <v>1079</v>
      </c>
      <c r="X280" s="20" t="s">
        <v>36</v>
      </c>
      <c r="Y280" s="20" t="s">
        <v>1079</v>
      </c>
      <c r="Z280" s="21" t="s">
        <v>36</v>
      </c>
      <c r="AA280" s="35" t="s">
        <v>1084</v>
      </c>
      <c r="AB280" s="2">
        <v>36.96875</v>
      </c>
      <c r="AC280" s="33">
        <v>0.75</v>
      </c>
      <c r="AD280" s="2">
        <v>35.219555555555552</v>
      </c>
      <c r="AE280" s="33">
        <v>0.75</v>
      </c>
      <c r="AF280" s="62">
        <v>30.52249999999999</v>
      </c>
      <c r="AG280" s="63">
        <v>1</v>
      </c>
      <c r="AH280" s="62">
        <v>36.104666666666667</v>
      </c>
      <c r="AI280" s="72">
        <v>0.75</v>
      </c>
      <c r="AJ280" s="62">
        <v>25.136818181818182</v>
      </c>
      <c r="AK280" s="64">
        <v>0.91666666666666663</v>
      </c>
      <c r="AL280" s="79">
        <v>29.820500000000003</v>
      </c>
      <c r="AM280" s="121">
        <v>1</v>
      </c>
      <c r="AN280" s="79">
        <v>29.645250000000001</v>
      </c>
      <c r="AO280" s="119">
        <v>1</v>
      </c>
      <c r="AP280" s="127" t="s">
        <v>1084</v>
      </c>
      <c r="AQ280" s="2">
        <f>AN280-AL280</f>
        <v>-0.1752500000000019</v>
      </c>
      <c r="AR280" s="1" t="str">
        <f>IF(AN280&gt;AL280,"Higher","Lower")</f>
        <v>Lower</v>
      </c>
      <c r="AS280" s="1">
        <v>29.1</v>
      </c>
      <c r="AT280" s="145">
        <v>1</v>
      </c>
      <c r="AU280" s="1" t="s">
        <v>36</v>
      </c>
      <c r="AV280" s="2">
        <f>SUM(AS280-AN280)</f>
        <v>-0.54524999999999935</v>
      </c>
      <c r="AW280" s="1" t="str">
        <f>IF(AS280&gt;AN280,"Higher","Lower")</f>
        <v>Lower</v>
      </c>
    </row>
    <row r="281" spans="1:49">
      <c r="A281" s="40" t="s">
        <v>70</v>
      </c>
      <c r="B281" s="40" t="s">
        <v>1895</v>
      </c>
      <c r="C281" s="41" t="s">
        <v>1896</v>
      </c>
      <c r="D281" s="41" t="s">
        <v>1897</v>
      </c>
      <c r="E281" s="41" t="s">
        <v>1083</v>
      </c>
      <c r="F281" s="41" t="s">
        <v>1076</v>
      </c>
      <c r="G281" s="41" t="s">
        <v>1079</v>
      </c>
      <c r="H281" s="42">
        <v>374194</v>
      </c>
      <c r="I281" s="42">
        <v>405460</v>
      </c>
      <c r="J281" s="43">
        <v>53.545138999999999</v>
      </c>
      <c r="K281" s="43">
        <v>-2.3909139000000001</v>
      </c>
      <c r="L281" s="42" t="s">
        <v>33</v>
      </c>
      <c r="M281" s="41" t="s">
        <v>34</v>
      </c>
      <c r="N281" s="41">
        <v>0</v>
      </c>
      <c r="O281" s="41">
        <v>1.5</v>
      </c>
      <c r="P281" s="41" t="s">
        <v>1078</v>
      </c>
      <c r="Q281" s="41">
        <v>2.4</v>
      </c>
      <c r="R281" s="51">
        <v>45.7</v>
      </c>
      <c r="S281" s="51" t="s">
        <v>1079</v>
      </c>
      <c r="T281" s="51">
        <v>32</v>
      </c>
      <c r="U281" s="51" t="s">
        <v>1079</v>
      </c>
      <c r="V281" s="51">
        <v>39.4</v>
      </c>
      <c r="W281" s="51" t="s">
        <v>1079</v>
      </c>
      <c r="X281" s="82">
        <v>38.9</v>
      </c>
      <c r="Y281" s="53" t="s">
        <v>1079</v>
      </c>
      <c r="Z281" s="82">
        <v>39.24</v>
      </c>
      <c r="AA281" s="83">
        <v>0.58333333333333337</v>
      </c>
      <c r="AB281" s="44">
        <v>66.074272727272728</v>
      </c>
      <c r="AC281" s="45">
        <v>1</v>
      </c>
      <c r="AD281" s="44">
        <v>58.4</v>
      </c>
      <c r="AE281" s="45">
        <v>0.75</v>
      </c>
      <c r="AF281" s="44" t="s">
        <v>1084</v>
      </c>
      <c r="AG281" s="45" t="s">
        <v>1084</v>
      </c>
      <c r="AH281" s="44">
        <v>47.670250000000003</v>
      </c>
      <c r="AI281" s="47">
        <v>1</v>
      </c>
      <c r="AJ281" s="44">
        <v>28.425416666666667</v>
      </c>
      <c r="AK281" s="46">
        <v>1</v>
      </c>
      <c r="AL281" s="78">
        <v>29.884999999999998</v>
      </c>
      <c r="AM281" s="123">
        <v>1</v>
      </c>
      <c r="AN281" s="78">
        <v>30.653000000000002</v>
      </c>
      <c r="AO281" s="118">
        <v>1</v>
      </c>
      <c r="AP281" s="125" t="s">
        <v>1084</v>
      </c>
      <c r="AQ281" s="44">
        <f>AN281-AL281</f>
        <v>0.76800000000000423</v>
      </c>
      <c r="AR281" s="43" t="str">
        <f>IF(AN281&gt;AL281,"Higher","Lower")</f>
        <v>Higher</v>
      </c>
      <c r="AS281" s="43">
        <v>29.1</v>
      </c>
      <c r="AT281" s="151">
        <v>1</v>
      </c>
      <c r="AU281" s="43" t="s">
        <v>36</v>
      </c>
      <c r="AV281" s="44">
        <f>SUM(AS281-AN281)</f>
        <v>-1.5530000000000008</v>
      </c>
      <c r="AW281" s="43" t="str">
        <f>IF(AS281&gt;AN281,"Higher","Lower")</f>
        <v>Lower</v>
      </c>
    </row>
    <row r="282" spans="1:49">
      <c r="A282" s="77" t="s">
        <v>53</v>
      </c>
      <c r="B282" s="17" t="s">
        <v>1898</v>
      </c>
      <c r="C282" s="4" t="s">
        <v>1899</v>
      </c>
      <c r="D282" s="4" t="s">
        <v>1900</v>
      </c>
      <c r="E282" s="3" t="s">
        <v>31</v>
      </c>
      <c r="F282" s="4" t="s">
        <v>1076</v>
      </c>
      <c r="G282" s="4" t="s">
        <v>1079</v>
      </c>
      <c r="H282" s="5">
        <v>380964</v>
      </c>
      <c r="I282" s="5">
        <v>404831</v>
      </c>
      <c r="J282" s="1">
        <v>53.539774999999999</v>
      </c>
      <c r="K282" s="1">
        <v>-2.2887097999999999</v>
      </c>
      <c r="L282" s="5" t="s">
        <v>33</v>
      </c>
      <c r="M282" s="4" t="s">
        <v>34</v>
      </c>
      <c r="N282" s="4">
        <v>8.1999999999999993</v>
      </c>
      <c r="O282" s="4">
        <v>22</v>
      </c>
      <c r="P282" s="4" t="s">
        <v>1078</v>
      </c>
      <c r="Q282" s="4">
        <v>2.2999999999999998</v>
      </c>
      <c r="R282" s="19" t="s">
        <v>1079</v>
      </c>
      <c r="S282" s="19" t="s">
        <v>1079</v>
      </c>
      <c r="T282" s="19" t="s">
        <v>1079</v>
      </c>
      <c r="U282" s="19" t="s">
        <v>1079</v>
      </c>
      <c r="V282" s="19" t="s">
        <v>1079</v>
      </c>
      <c r="W282" s="19" t="s">
        <v>1079</v>
      </c>
      <c r="X282" s="21" t="s">
        <v>1079</v>
      </c>
      <c r="Y282" s="20" t="s">
        <v>1079</v>
      </c>
      <c r="Z282" s="21" t="s">
        <v>36</v>
      </c>
      <c r="AA282" s="35" t="s">
        <v>1079</v>
      </c>
      <c r="AB282" s="2" t="s">
        <v>1084</v>
      </c>
      <c r="AC282" s="33" t="s">
        <v>1084</v>
      </c>
      <c r="AD282" s="2" t="s">
        <v>1084</v>
      </c>
      <c r="AE282" s="33" t="s">
        <v>1084</v>
      </c>
      <c r="AF282" s="2" t="s">
        <v>1084</v>
      </c>
      <c r="AG282" s="33" t="s">
        <v>1084</v>
      </c>
      <c r="AH282" s="2">
        <v>39.207250000000002</v>
      </c>
      <c r="AI282" s="34">
        <v>1</v>
      </c>
      <c r="AJ282" s="2">
        <v>27.440833333333337</v>
      </c>
      <c r="AK282" s="29">
        <v>1</v>
      </c>
      <c r="AL282" s="79">
        <v>28.408666666666665</v>
      </c>
      <c r="AM282" s="121">
        <v>1</v>
      </c>
      <c r="AN282" s="79">
        <v>31.754999999999999</v>
      </c>
      <c r="AO282" s="119">
        <v>1</v>
      </c>
      <c r="AP282" s="128" t="s">
        <v>1084</v>
      </c>
      <c r="AQ282" s="2">
        <f>AN282-AL282</f>
        <v>3.3463333333333338</v>
      </c>
      <c r="AR282" s="1" t="str">
        <f>IF(AN282&gt;AL282,"Higher","Lower")</f>
        <v>Higher</v>
      </c>
      <c r="AS282" s="1">
        <v>29.1</v>
      </c>
      <c r="AT282" s="145">
        <v>1</v>
      </c>
      <c r="AU282" s="1" t="s">
        <v>36</v>
      </c>
      <c r="AV282" s="2">
        <f>SUM(AS282-AN282)</f>
        <v>-2.6549999999999976</v>
      </c>
      <c r="AW282" s="1" t="str">
        <f>IF(AS282&gt;AN282,"Higher","Lower")</f>
        <v>Lower</v>
      </c>
    </row>
    <row r="283" spans="1:49">
      <c r="A283" s="40" t="s">
        <v>70</v>
      </c>
      <c r="B283" s="40" t="s">
        <v>1901</v>
      </c>
      <c r="C283" s="41" t="s">
        <v>1902</v>
      </c>
      <c r="D283" s="41" t="s">
        <v>1903</v>
      </c>
      <c r="E283" s="41" t="s">
        <v>1170</v>
      </c>
      <c r="F283" s="41" t="s">
        <v>1076</v>
      </c>
      <c r="G283" s="41" t="s">
        <v>1079</v>
      </c>
      <c r="H283" s="42">
        <v>374450</v>
      </c>
      <c r="I283" s="42">
        <v>405207</v>
      </c>
      <c r="J283" s="43">
        <v>53.542876999999997</v>
      </c>
      <c r="K283" s="43">
        <v>-2.3870298999999999</v>
      </c>
      <c r="L283" s="42" t="s">
        <v>33</v>
      </c>
      <c r="M283" s="41" t="s">
        <v>34</v>
      </c>
      <c r="N283" s="41">
        <v>22</v>
      </c>
      <c r="O283" s="41">
        <v>0.5</v>
      </c>
      <c r="P283" s="41" t="s">
        <v>1078</v>
      </c>
      <c r="Q283" s="41">
        <v>1</v>
      </c>
      <c r="R283" s="51">
        <v>43.7</v>
      </c>
      <c r="S283" s="51" t="s">
        <v>1079</v>
      </c>
      <c r="T283" s="51">
        <v>42.4</v>
      </c>
      <c r="U283" s="51" t="s">
        <v>1079</v>
      </c>
      <c r="V283" s="51">
        <v>39.6</v>
      </c>
      <c r="W283" s="51" t="s">
        <v>1079</v>
      </c>
      <c r="X283" s="82">
        <v>40.4</v>
      </c>
      <c r="Y283" s="53" t="s">
        <v>1079</v>
      </c>
      <c r="Z283" s="82">
        <v>40.32</v>
      </c>
      <c r="AA283" s="83">
        <v>0.33333333333333331</v>
      </c>
      <c r="AB283" s="44">
        <v>41.120624999999997</v>
      </c>
      <c r="AC283" s="45">
        <v>0.75</v>
      </c>
      <c r="AD283" s="44">
        <v>36.4</v>
      </c>
      <c r="AE283" s="45">
        <v>0.66666666666666663</v>
      </c>
      <c r="AF283" s="44">
        <v>38.28725</v>
      </c>
      <c r="AG283" s="45">
        <v>1</v>
      </c>
      <c r="AH283" s="44">
        <v>37.238750000000003</v>
      </c>
      <c r="AI283" s="47">
        <v>1</v>
      </c>
      <c r="AJ283" s="44">
        <v>27.810454545454544</v>
      </c>
      <c r="AK283" s="46">
        <v>0.91666666666666663</v>
      </c>
      <c r="AL283" s="78">
        <v>31.698166666666665</v>
      </c>
      <c r="AM283" s="123">
        <v>1</v>
      </c>
      <c r="AN283" s="78">
        <v>30.435500000000001</v>
      </c>
      <c r="AO283" s="118">
        <v>1</v>
      </c>
      <c r="AP283" s="125" t="s">
        <v>1084</v>
      </c>
      <c r="AQ283" s="44">
        <f>AN283-AL283</f>
        <v>-1.2626666666666644</v>
      </c>
      <c r="AR283" s="43" t="str">
        <f>IF(AN283&gt;AL283,"Higher","Lower")</f>
        <v>Lower</v>
      </c>
      <c r="AS283" s="43">
        <v>29.2</v>
      </c>
      <c r="AT283" s="151">
        <v>1</v>
      </c>
      <c r="AU283" s="43" t="s">
        <v>36</v>
      </c>
      <c r="AV283" s="44">
        <f>SUM(AS283-AN283)</f>
        <v>-1.2355000000000018</v>
      </c>
      <c r="AW283" s="43" t="str">
        <f>IF(AS283&gt;AN283,"Higher","Lower")</f>
        <v>Lower</v>
      </c>
    </row>
    <row r="284" spans="1:49">
      <c r="A284" s="40" t="s">
        <v>114</v>
      </c>
      <c r="B284" s="40" t="s">
        <v>1904</v>
      </c>
      <c r="C284" s="41" t="s">
        <v>1905</v>
      </c>
      <c r="D284" s="41" t="s">
        <v>1906</v>
      </c>
      <c r="E284" s="41" t="s">
        <v>1083</v>
      </c>
      <c r="F284" s="41" t="s">
        <v>1076</v>
      </c>
      <c r="G284" s="41" t="s">
        <v>1079</v>
      </c>
      <c r="H284" s="42">
        <v>392042</v>
      </c>
      <c r="I284" s="42">
        <v>415707</v>
      </c>
      <c r="J284" s="43">
        <v>53.637819</v>
      </c>
      <c r="K284" s="43">
        <v>-2.1218330999999999</v>
      </c>
      <c r="L284" s="42" t="s">
        <v>33</v>
      </c>
      <c r="M284" s="41" t="s">
        <v>1078</v>
      </c>
      <c r="N284" s="41">
        <v>30</v>
      </c>
      <c r="O284" s="41">
        <v>15</v>
      </c>
      <c r="P284" s="41" t="s">
        <v>1078</v>
      </c>
      <c r="Q284" s="41">
        <v>2</v>
      </c>
      <c r="R284" s="51">
        <v>22.7</v>
      </c>
      <c r="S284" s="51" t="s">
        <v>1079</v>
      </c>
      <c r="T284" s="51">
        <v>21.3</v>
      </c>
      <c r="U284" s="51" t="s">
        <v>1079</v>
      </c>
      <c r="V284" s="51">
        <v>17.600000000000001</v>
      </c>
      <c r="W284" s="51" t="s">
        <v>1079</v>
      </c>
      <c r="X284" s="82">
        <v>28</v>
      </c>
      <c r="Y284" s="53" t="s">
        <v>1079</v>
      </c>
      <c r="Z284" s="84">
        <v>14.867999999999999</v>
      </c>
      <c r="AA284" s="85">
        <v>0.75</v>
      </c>
      <c r="AB284" s="44">
        <v>19.465727272727275</v>
      </c>
      <c r="AC284" s="45">
        <v>0.91666666666666663</v>
      </c>
      <c r="AD284" s="44">
        <v>18.274666666666665</v>
      </c>
      <c r="AE284" s="45">
        <v>1</v>
      </c>
      <c r="AF284" s="44">
        <v>13.658999999999997</v>
      </c>
      <c r="AG284" s="45">
        <v>0.75</v>
      </c>
      <c r="AH284" s="44">
        <v>17.2</v>
      </c>
      <c r="AI284" s="45">
        <v>0.66666666666666663</v>
      </c>
      <c r="AJ284" s="44">
        <v>14.1</v>
      </c>
      <c r="AK284" s="46">
        <v>0.66666666666666663</v>
      </c>
      <c r="AL284" s="78">
        <v>15.085833333333333</v>
      </c>
      <c r="AM284" s="123">
        <v>1</v>
      </c>
      <c r="AN284" s="78">
        <v>19.94488468196835</v>
      </c>
      <c r="AO284" s="118">
        <v>0.57692307692307687</v>
      </c>
      <c r="AP284" s="133" t="s">
        <v>1079</v>
      </c>
      <c r="AQ284" s="44">
        <f>AN284-AL284</f>
        <v>4.8590513486350169</v>
      </c>
      <c r="AR284" s="43" t="str">
        <f>IF(AN284&gt;AL284,"Higher","Lower")</f>
        <v>Higher</v>
      </c>
      <c r="AS284" s="43">
        <v>29.3</v>
      </c>
      <c r="AT284" s="151">
        <v>0.84599999999999997</v>
      </c>
      <c r="AU284" s="43" t="s">
        <v>36</v>
      </c>
      <c r="AV284" s="44">
        <f>SUM(AS284-AN284)</f>
        <v>9.3551153180316504</v>
      </c>
      <c r="AW284" s="43" t="str">
        <f>IF(AS284&gt;AN284,"Higher","Lower")</f>
        <v>Higher</v>
      </c>
    </row>
    <row r="285" spans="1:49">
      <c r="A285" s="17" t="s">
        <v>148</v>
      </c>
      <c r="B285" s="17" t="s">
        <v>1907</v>
      </c>
      <c r="C285" s="55" t="s">
        <v>1908</v>
      </c>
      <c r="D285" s="55" t="s">
        <v>1909</v>
      </c>
      <c r="E285" s="55" t="s">
        <v>31</v>
      </c>
      <c r="F285" s="55" t="s">
        <v>1076</v>
      </c>
      <c r="G285" s="55" t="s">
        <v>1079</v>
      </c>
      <c r="H285" s="56">
        <v>365115</v>
      </c>
      <c r="I285" s="56">
        <v>400259</v>
      </c>
      <c r="J285" s="57">
        <v>53.497864999999997</v>
      </c>
      <c r="K285" s="57">
        <v>-2.5273401</v>
      </c>
      <c r="L285" s="56" t="s">
        <v>33</v>
      </c>
      <c r="M285" s="4" t="s">
        <v>1078</v>
      </c>
      <c r="N285" s="4">
        <v>0</v>
      </c>
      <c r="O285" s="4">
        <v>3</v>
      </c>
      <c r="P285" s="4" t="s">
        <v>1078</v>
      </c>
      <c r="Q285" s="4">
        <v>2</v>
      </c>
      <c r="R285" s="13">
        <v>43.3</v>
      </c>
      <c r="S285" s="13" t="s">
        <v>1079</v>
      </c>
      <c r="T285" s="13">
        <v>44.4</v>
      </c>
      <c r="U285" s="13" t="s">
        <v>1079</v>
      </c>
      <c r="V285" s="13">
        <v>43.2</v>
      </c>
      <c r="W285" s="13" t="s">
        <v>1079</v>
      </c>
      <c r="X285" s="27">
        <v>37.200000000000003</v>
      </c>
      <c r="Y285" s="7" t="s">
        <v>1079</v>
      </c>
      <c r="Z285" s="28">
        <v>36.891272727272728</v>
      </c>
      <c r="AA285" s="37">
        <v>1</v>
      </c>
      <c r="AB285" s="2">
        <v>40.055166666666672</v>
      </c>
      <c r="AC285" s="33">
        <v>1</v>
      </c>
      <c r="AD285" s="2">
        <v>40.707333333333331</v>
      </c>
      <c r="AE285" s="33">
        <v>1</v>
      </c>
      <c r="AF285" s="62">
        <v>37.873999999999995</v>
      </c>
      <c r="AG285" s="63">
        <v>1</v>
      </c>
      <c r="AH285" s="62">
        <v>39.850500000000004</v>
      </c>
      <c r="AI285" s="63">
        <v>1</v>
      </c>
      <c r="AJ285" s="62">
        <v>30.238749999999996</v>
      </c>
      <c r="AK285" s="64">
        <v>1</v>
      </c>
      <c r="AL285" s="80">
        <v>32.142499999999991</v>
      </c>
      <c r="AM285" s="122">
        <v>1</v>
      </c>
      <c r="AN285" s="80">
        <v>32.769999999999996</v>
      </c>
      <c r="AO285" s="120">
        <v>1</v>
      </c>
      <c r="AP285" s="126" t="s">
        <v>1079</v>
      </c>
      <c r="AQ285" s="2">
        <f>AN285-AL285</f>
        <v>0.62750000000000483</v>
      </c>
      <c r="AR285" s="1" t="str">
        <f>IF(AN285&gt;AL285,"Higher","Lower")</f>
        <v>Higher</v>
      </c>
      <c r="AS285" s="1">
        <v>29.4</v>
      </c>
      <c r="AT285" s="145">
        <v>1</v>
      </c>
      <c r="AU285" s="1" t="s">
        <v>36</v>
      </c>
      <c r="AV285" s="2">
        <f>SUM(AS285-AN285)</f>
        <v>-3.3699999999999974</v>
      </c>
      <c r="AW285" s="1" t="str">
        <f>IF(AS285&gt;AN285,"Higher","Lower")</f>
        <v>Lower</v>
      </c>
    </row>
    <row r="286" spans="1:49">
      <c r="A286" s="17" t="s">
        <v>67</v>
      </c>
      <c r="B286" s="17" t="s">
        <v>1910</v>
      </c>
      <c r="C286" s="55" t="s">
        <v>1911</v>
      </c>
      <c r="D286" s="55" t="s">
        <v>172</v>
      </c>
      <c r="E286" s="55" t="s">
        <v>31</v>
      </c>
      <c r="F286" s="55" t="s">
        <v>1076</v>
      </c>
      <c r="G286" s="55" t="s">
        <v>1079</v>
      </c>
      <c r="H286" s="56">
        <v>374576</v>
      </c>
      <c r="I286" s="56">
        <v>400611</v>
      </c>
      <c r="J286" s="57">
        <v>53.501573999999998</v>
      </c>
      <c r="K286" s="57">
        <v>-2.3847539000000002</v>
      </c>
      <c r="L286" s="56" t="s">
        <v>33</v>
      </c>
      <c r="M286" s="4" t="s">
        <v>34</v>
      </c>
      <c r="N286" s="4">
        <v>0</v>
      </c>
      <c r="O286" s="4" t="s">
        <v>1098</v>
      </c>
      <c r="P286" s="4" t="s">
        <v>1078</v>
      </c>
      <c r="Q286" s="4">
        <v>3</v>
      </c>
      <c r="R286" s="19" t="s">
        <v>36</v>
      </c>
      <c r="S286" s="19" t="s">
        <v>1079</v>
      </c>
      <c r="T286" s="19" t="s">
        <v>36</v>
      </c>
      <c r="U286" s="19" t="s">
        <v>1079</v>
      </c>
      <c r="V286" s="19" t="s">
        <v>36</v>
      </c>
      <c r="W286" s="19" t="s">
        <v>1079</v>
      </c>
      <c r="X286" s="20" t="s">
        <v>36</v>
      </c>
      <c r="Y286" s="20" t="s">
        <v>1079</v>
      </c>
      <c r="Z286" s="21" t="s">
        <v>36</v>
      </c>
      <c r="AA286" s="35" t="s">
        <v>1084</v>
      </c>
      <c r="AB286" s="2" t="s">
        <v>36</v>
      </c>
      <c r="AC286" s="33" t="s">
        <v>1084</v>
      </c>
      <c r="AD286" s="2" t="s">
        <v>36</v>
      </c>
      <c r="AE286" s="33" t="s">
        <v>1084</v>
      </c>
      <c r="AF286" s="62" t="s">
        <v>36</v>
      </c>
      <c r="AG286" s="63">
        <v>0</v>
      </c>
      <c r="AH286" s="62">
        <v>45.616500000000009</v>
      </c>
      <c r="AI286" s="63">
        <v>1</v>
      </c>
      <c r="AJ286" s="62">
        <v>34.834545454545456</v>
      </c>
      <c r="AK286" s="64">
        <v>0.91666666666666663</v>
      </c>
      <c r="AL286" s="79">
        <v>38.520833333333329</v>
      </c>
      <c r="AM286" s="121">
        <v>1</v>
      </c>
      <c r="AN286" s="79">
        <v>39.737250000000003</v>
      </c>
      <c r="AO286" s="119">
        <v>1</v>
      </c>
      <c r="AP286" s="127" t="s">
        <v>1079</v>
      </c>
      <c r="AQ286" s="2">
        <f>AN286-AL286</f>
        <v>1.2164166666666745</v>
      </c>
      <c r="AR286" s="1" t="str">
        <f>IF(AN286&gt;AL286,"Higher","Lower")</f>
        <v>Higher</v>
      </c>
      <c r="AS286" s="1">
        <v>29.4</v>
      </c>
      <c r="AT286" s="145">
        <v>0.5</v>
      </c>
      <c r="AU286" s="1" t="s">
        <v>36</v>
      </c>
      <c r="AV286" s="2">
        <f>SUM(AS286-AN286)</f>
        <v>-10.337250000000004</v>
      </c>
      <c r="AW286" s="1" t="str">
        <f>IF(AS286&gt;AN286,"Higher","Lower")</f>
        <v>Lower</v>
      </c>
    </row>
    <row r="287" spans="1:49">
      <c r="A287" s="17" t="s">
        <v>67</v>
      </c>
      <c r="B287" s="17" t="s">
        <v>1912</v>
      </c>
      <c r="C287" s="55" t="s">
        <v>1913</v>
      </c>
      <c r="D287" s="55" t="s">
        <v>1914</v>
      </c>
      <c r="E287" s="55" t="s">
        <v>31</v>
      </c>
      <c r="F287" s="55" t="s">
        <v>1076</v>
      </c>
      <c r="G287" s="55" t="s">
        <v>1079</v>
      </c>
      <c r="H287" s="56">
        <v>382602</v>
      </c>
      <c r="I287" s="56">
        <v>398519</v>
      </c>
      <c r="J287" s="57">
        <v>53.483099000000003</v>
      </c>
      <c r="K287" s="57">
        <v>-2.2636411999999999</v>
      </c>
      <c r="L287" s="56" t="s">
        <v>33</v>
      </c>
      <c r="M287" s="4" t="s">
        <v>34</v>
      </c>
      <c r="N287" s="4">
        <v>2</v>
      </c>
      <c r="O287" s="4">
        <v>10</v>
      </c>
      <c r="P287" s="4" t="s">
        <v>1078</v>
      </c>
      <c r="Q287" s="4">
        <v>3</v>
      </c>
      <c r="R287" s="19" t="s">
        <v>36</v>
      </c>
      <c r="S287" s="19" t="s">
        <v>1079</v>
      </c>
      <c r="T287" s="19" t="s">
        <v>36</v>
      </c>
      <c r="U287" s="19" t="s">
        <v>1079</v>
      </c>
      <c r="V287" s="19" t="s">
        <v>36</v>
      </c>
      <c r="W287" s="19" t="s">
        <v>1079</v>
      </c>
      <c r="X287" s="20" t="s">
        <v>36</v>
      </c>
      <c r="Y287" s="20" t="s">
        <v>1079</v>
      </c>
      <c r="Z287" s="21" t="s">
        <v>36</v>
      </c>
      <c r="AA287" s="35" t="s">
        <v>1084</v>
      </c>
      <c r="AB287" s="2" t="s">
        <v>36</v>
      </c>
      <c r="AC287" s="33" t="s">
        <v>1084</v>
      </c>
      <c r="AD287" s="2" t="s">
        <v>36</v>
      </c>
      <c r="AE287" s="33" t="s">
        <v>1084</v>
      </c>
      <c r="AF287" s="62" t="s">
        <v>36</v>
      </c>
      <c r="AG287" s="63">
        <v>0</v>
      </c>
      <c r="AH287" s="62">
        <v>41.113750000000003</v>
      </c>
      <c r="AI287" s="63">
        <v>1</v>
      </c>
      <c r="AJ287" s="62">
        <v>27.32041666666667</v>
      </c>
      <c r="AK287" s="64">
        <v>1</v>
      </c>
      <c r="AL287" s="79">
        <v>29.992500000000007</v>
      </c>
      <c r="AM287" s="121">
        <v>1</v>
      </c>
      <c r="AN287" s="79">
        <v>30.812499999999996</v>
      </c>
      <c r="AO287" s="119">
        <v>1</v>
      </c>
      <c r="AP287" s="127" t="s">
        <v>1079</v>
      </c>
      <c r="AQ287" s="2">
        <f>AN287-AL287</f>
        <v>0.81999999999998963</v>
      </c>
      <c r="AR287" s="1" t="str">
        <f>IF(AN287&gt;AL287,"Higher","Lower")</f>
        <v>Higher</v>
      </c>
      <c r="AS287" s="1">
        <v>29.5</v>
      </c>
      <c r="AT287" s="145">
        <v>1</v>
      </c>
      <c r="AU287" s="1" t="s">
        <v>36</v>
      </c>
      <c r="AV287" s="2">
        <f>SUM(AS287-AN287)</f>
        <v>-1.3124999999999964</v>
      </c>
      <c r="AW287" s="1" t="str">
        <f>IF(AS287&gt;AN287,"Higher","Lower")</f>
        <v>Lower</v>
      </c>
    </row>
    <row r="288" spans="1:49">
      <c r="A288" s="40" t="s">
        <v>46</v>
      </c>
      <c r="B288" s="40" t="s">
        <v>1915</v>
      </c>
      <c r="C288" s="41" t="s">
        <v>1916</v>
      </c>
      <c r="D288" s="49" t="s">
        <v>106</v>
      </c>
      <c r="E288" s="41" t="s">
        <v>31</v>
      </c>
      <c r="F288" s="41" t="s">
        <v>1076</v>
      </c>
      <c r="G288" s="41" t="s">
        <v>1079</v>
      </c>
      <c r="H288" s="42">
        <v>388604</v>
      </c>
      <c r="I288" s="42">
        <v>396042</v>
      </c>
      <c r="J288" s="43">
        <v>53.460999999999999</v>
      </c>
      <c r="K288" s="43">
        <v>-2.1731060000000002</v>
      </c>
      <c r="L288" s="42" t="s">
        <v>33</v>
      </c>
      <c r="M288" s="41" t="s">
        <v>34</v>
      </c>
      <c r="N288" s="41">
        <v>12</v>
      </c>
      <c r="O288" s="41">
        <v>3</v>
      </c>
      <c r="P288" s="41" t="s">
        <v>1078</v>
      </c>
      <c r="Q288" s="41">
        <v>3</v>
      </c>
      <c r="R288" s="51">
        <v>42</v>
      </c>
      <c r="S288" s="51" t="s">
        <v>1079</v>
      </c>
      <c r="T288" s="51">
        <v>42.2</v>
      </c>
      <c r="U288" s="51" t="s">
        <v>1079</v>
      </c>
      <c r="V288" s="51">
        <v>38.799999999999997</v>
      </c>
      <c r="W288" s="51" t="s">
        <v>1079</v>
      </c>
      <c r="X288" s="82">
        <v>39.4</v>
      </c>
      <c r="Y288" s="53" t="s">
        <v>1079</v>
      </c>
      <c r="Z288" s="82">
        <v>38.584000000000003</v>
      </c>
      <c r="AA288" s="83">
        <v>1</v>
      </c>
      <c r="AB288" s="44">
        <v>43.611749999999994</v>
      </c>
      <c r="AC288" s="45">
        <v>1</v>
      </c>
      <c r="AD288" s="44">
        <v>38.951999999999998</v>
      </c>
      <c r="AE288" s="45">
        <v>0.91666666666666663</v>
      </c>
      <c r="AF288" s="44">
        <v>38.693249999999999</v>
      </c>
      <c r="AG288" s="45">
        <v>1</v>
      </c>
      <c r="AH288" s="44">
        <v>38.036999999999999</v>
      </c>
      <c r="AI288" s="47">
        <v>1</v>
      </c>
      <c r="AJ288" s="44">
        <v>27.306249999999999</v>
      </c>
      <c r="AK288" s="46">
        <v>1</v>
      </c>
      <c r="AL288" s="78">
        <v>31.626499999999993</v>
      </c>
      <c r="AM288" s="123">
        <v>1</v>
      </c>
      <c r="AN288" s="78">
        <v>31.515749999999993</v>
      </c>
      <c r="AO288" s="118">
        <v>1</v>
      </c>
      <c r="AP288" s="125" t="s">
        <v>1079</v>
      </c>
      <c r="AQ288" s="44">
        <f>AN288-AL288</f>
        <v>-0.11074999999999946</v>
      </c>
      <c r="AR288" s="43" t="str">
        <f>IF(AN288&gt;AL288,"Higher","Lower")</f>
        <v>Lower</v>
      </c>
      <c r="AS288" s="43">
        <v>29.5</v>
      </c>
      <c r="AT288" s="151">
        <v>1</v>
      </c>
      <c r="AU288" s="43" t="s">
        <v>36</v>
      </c>
      <c r="AV288" s="44">
        <f>SUM(AS288-AN288)</f>
        <v>-2.0157499999999935</v>
      </c>
      <c r="AW288" s="43" t="str">
        <f>IF(AS288&gt;AN288,"Higher","Lower")</f>
        <v>Lower</v>
      </c>
    </row>
    <row r="289" spans="1:49">
      <c r="A289" s="40" t="s">
        <v>114</v>
      </c>
      <c r="B289" s="40" t="s">
        <v>1917</v>
      </c>
      <c r="C289" s="41" t="s">
        <v>1918</v>
      </c>
      <c r="D289" s="41" t="s">
        <v>1919</v>
      </c>
      <c r="E289" s="41" t="s">
        <v>31</v>
      </c>
      <c r="F289" s="41" t="s">
        <v>1076</v>
      </c>
      <c r="G289" s="41" t="s">
        <v>1079</v>
      </c>
      <c r="H289" s="42">
        <v>385748</v>
      </c>
      <c r="I289" s="42">
        <v>408931</v>
      </c>
      <c r="J289" s="43">
        <v>53.576779999999999</v>
      </c>
      <c r="K289" s="43">
        <v>-2.2167119</v>
      </c>
      <c r="L289" s="42" t="s">
        <v>33</v>
      </c>
      <c r="M289" s="41" t="s">
        <v>34</v>
      </c>
      <c r="N289" s="41">
        <v>50</v>
      </c>
      <c r="O289" s="41">
        <v>1</v>
      </c>
      <c r="P289" s="41" t="s">
        <v>1078</v>
      </c>
      <c r="Q289" s="41">
        <v>2</v>
      </c>
      <c r="R289" s="51" t="s">
        <v>36</v>
      </c>
      <c r="S289" s="51" t="s">
        <v>1079</v>
      </c>
      <c r="T289" s="51" t="s">
        <v>36</v>
      </c>
      <c r="U289" s="51" t="s">
        <v>1079</v>
      </c>
      <c r="V289" s="51" t="s">
        <v>36</v>
      </c>
      <c r="W289" s="51" t="s">
        <v>1079</v>
      </c>
      <c r="X289" s="53" t="s">
        <v>36</v>
      </c>
      <c r="Y289" s="53" t="s">
        <v>1079</v>
      </c>
      <c r="Z289" s="82" t="s">
        <v>36</v>
      </c>
      <c r="AA289" s="83" t="s">
        <v>1084</v>
      </c>
      <c r="AB289" s="44" t="s">
        <v>1084</v>
      </c>
      <c r="AC289" s="45" t="s">
        <v>1084</v>
      </c>
      <c r="AD289" s="44" t="s">
        <v>1084</v>
      </c>
      <c r="AE289" s="45" t="s">
        <v>1084</v>
      </c>
      <c r="AF289" s="44">
        <v>27.200315252291478</v>
      </c>
      <c r="AG289" s="45">
        <v>0.5</v>
      </c>
      <c r="AH289" s="44">
        <v>31.332545454545453</v>
      </c>
      <c r="AI289" s="45">
        <v>0.91666666666666663</v>
      </c>
      <c r="AJ289" s="44">
        <v>23.863750000000003</v>
      </c>
      <c r="AK289" s="46">
        <v>1</v>
      </c>
      <c r="AL289" s="78">
        <v>24.864155222649281</v>
      </c>
      <c r="AM289" s="123">
        <v>0.5</v>
      </c>
      <c r="AN289" s="78">
        <v>24.265090909090908</v>
      </c>
      <c r="AO289" s="118">
        <v>0.92307692307692302</v>
      </c>
      <c r="AP289" s="133" t="s">
        <v>1079</v>
      </c>
      <c r="AQ289" s="44">
        <f>AN289-AL289</f>
        <v>-0.59906431355837242</v>
      </c>
      <c r="AR289" s="43" t="str">
        <f>IF(AN289&gt;AL289,"Higher","Lower")</f>
        <v>Lower</v>
      </c>
      <c r="AS289" s="43">
        <v>29.6</v>
      </c>
      <c r="AT289" s="151">
        <v>0.92300000000000004</v>
      </c>
      <c r="AU289" s="43" t="s">
        <v>36</v>
      </c>
      <c r="AV289" s="44">
        <f>SUM(AS289-AN289)</f>
        <v>5.3349090909090933</v>
      </c>
      <c r="AW289" s="43" t="str">
        <f>IF(AS289&gt;AN289,"Higher","Lower")</f>
        <v>Higher</v>
      </c>
    </row>
    <row r="290" spans="1:49">
      <c r="A290" s="55" t="s">
        <v>37</v>
      </c>
      <c r="B290" s="55" t="s">
        <v>1920</v>
      </c>
      <c r="C290" s="68" t="s">
        <v>1921</v>
      </c>
      <c r="D290" s="55" t="s">
        <v>1922</v>
      </c>
      <c r="E290" s="55" t="s">
        <v>31</v>
      </c>
      <c r="F290" s="55" t="s">
        <v>1076</v>
      </c>
      <c r="G290" s="55" t="s">
        <v>1079</v>
      </c>
      <c r="H290" s="56">
        <v>394610</v>
      </c>
      <c r="I290" s="56">
        <v>395102</v>
      </c>
      <c r="J290" s="57">
        <v>53.452648000000003</v>
      </c>
      <c r="K290" s="57">
        <v>-2.0826315000000002</v>
      </c>
      <c r="L290" s="56" t="s">
        <v>33</v>
      </c>
      <c r="M290" s="4" t="s">
        <v>34</v>
      </c>
      <c r="N290" s="7">
        <v>3</v>
      </c>
      <c r="O290" s="7">
        <v>1</v>
      </c>
      <c r="P290" s="4" t="s">
        <v>1078</v>
      </c>
      <c r="Q290" s="4">
        <v>3</v>
      </c>
      <c r="R290" s="13">
        <v>43</v>
      </c>
      <c r="S290" s="13" t="s">
        <v>1079</v>
      </c>
      <c r="T290" s="13">
        <v>40.299999999999997</v>
      </c>
      <c r="U290" s="13" t="s">
        <v>1079</v>
      </c>
      <c r="V290" s="13">
        <v>37.799999999999997</v>
      </c>
      <c r="W290" s="13" t="s">
        <v>1079</v>
      </c>
      <c r="X290" s="27">
        <v>39.700000000000003</v>
      </c>
      <c r="Y290" s="7" t="s">
        <v>1079</v>
      </c>
      <c r="Z290" s="7">
        <v>37</v>
      </c>
      <c r="AA290" s="36">
        <v>1</v>
      </c>
      <c r="AB290" s="2">
        <v>41.776583333333342</v>
      </c>
      <c r="AC290" s="33">
        <v>1</v>
      </c>
      <c r="AD290" s="2">
        <v>39.519333333333329</v>
      </c>
      <c r="AE290" s="33">
        <v>1</v>
      </c>
      <c r="AF290" s="62">
        <v>40.130727272727277</v>
      </c>
      <c r="AG290" s="63">
        <v>0.91666666666666663</v>
      </c>
      <c r="AH290" s="62">
        <v>37.056272727272727</v>
      </c>
      <c r="AI290" s="63">
        <v>0.91666666666666663</v>
      </c>
      <c r="AJ290" s="62">
        <v>28.326249999999995</v>
      </c>
      <c r="AK290" s="64">
        <v>1</v>
      </c>
      <c r="AL290" s="80">
        <v>29.94233333333333</v>
      </c>
      <c r="AM290" s="122">
        <v>1</v>
      </c>
      <c r="AN290" s="80">
        <v>30.236454545454549</v>
      </c>
      <c r="AO290" s="120">
        <v>0.92307692307692302</v>
      </c>
      <c r="AP290" s="126" t="s">
        <v>1079</v>
      </c>
      <c r="AQ290" s="2">
        <f>AN290-AL290</f>
        <v>0.29412121212121889</v>
      </c>
      <c r="AR290" s="1" t="str">
        <f>IF(AN290&gt;AL290,"Higher","Lower")</f>
        <v>Higher</v>
      </c>
      <c r="AS290" s="1">
        <v>29.6</v>
      </c>
      <c r="AT290" s="145">
        <v>1</v>
      </c>
      <c r="AU290" s="1" t="s">
        <v>36</v>
      </c>
      <c r="AV290" s="2">
        <f>SUM(AS290-AN290)</f>
        <v>-0.63645454545454783</v>
      </c>
      <c r="AW290" s="1" t="str">
        <f>IF(AS290&gt;AN290,"Higher","Lower")</f>
        <v>Lower</v>
      </c>
    </row>
    <row r="291" spans="1:49">
      <c r="A291" s="77" t="s">
        <v>53</v>
      </c>
      <c r="B291" s="17" t="s">
        <v>1923</v>
      </c>
      <c r="C291" s="4" t="s">
        <v>1924</v>
      </c>
      <c r="D291" s="4" t="s">
        <v>1925</v>
      </c>
      <c r="E291" s="3" t="s">
        <v>31</v>
      </c>
      <c r="F291" s="4" t="s">
        <v>1076</v>
      </c>
      <c r="G291" s="4" t="s">
        <v>1079</v>
      </c>
      <c r="H291" s="5">
        <v>380398</v>
      </c>
      <c r="I291" s="5">
        <v>410455</v>
      </c>
      <c r="J291" s="1">
        <v>53.590304000000003</v>
      </c>
      <c r="K291" s="1">
        <v>-2.2976051000000002</v>
      </c>
      <c r="L291" s="5" t="s">
        <v>33</v>
      </c>
      <c r="M291" s="4" t="s">
        <v>34</v>
      </c>
      <c r="N291" s="4" t="s">
        <v>1672</v>
      </c>
      <c r="O291" s="4">
        <v>3</v>
      </c>
      <c r="P291" s="4" t="s">
        <v>1078</v>
      </c>
      <c r="Q291" s="4">
        <v>2.2000000000000002</v>
      </c>
      <c r="R291" s="19" t="s">
        <v>36</v>
      </c>
      <c r="S291" s="19" t="s">
        <v>1079</v>
      </c>
      <c r="T291" s="19" t="s">
        <v>36</v>
      </c>
      <c r="U291" s="19" t="s">
        <v>1079</v>
      </c>
      <c r="V291" s="19" t="s">
        <v>36</v>
      </c>
      <c r="W291" s="19" t="s">
        <v>1079</v>
      </c>
      <c r="X291" s="20" t="s">
        <v>36</v>
      </c>
      <c r="Y291" s="20" t="s">
        <v>1079</v>
      </c>
      <c r="Z291" s="21" t="s">
        <v>36</v>
      </c>
      <c r="AA291" s="35" t="s">
        <v>1079</v>
      </c>
      <c r="AB291" s="2" t="s">
        <v>1084</v>
      </c>
      <c r="AC291" s="33" t="s">
        <v>1084</v>
      </c>
      <c r="AD291" s="2" t="s">
        <v>1084</v>
      </c>
      <c r="AE291" s="33" t="s">
        <v>1084</v>
      </c>
      <c r="AF291" s="2" t="s">
        <v>1084</v>
      </c>
      <c r="AG291" s="33" t="s">
        <v>1084</v>
      </c>
      <c r="AH291" s="2">
        <v>37.521272727272738</v>
      </c>
      <c r="AI291" s="34">
        <v>0.91666666666666663</v>
      </c>
      <c r="AJ291" s="2">
        <v>26.90636363636364</v>
      </c>
      <c r="AK291" s="29">
        <v>0.91666666666666663</v>
      </c>
      <c r="AL291" s="79">
        <v>26.765111111111107</v>
      </c>
      <c r="AM291" s="121">
        <v>0.73076923076923062</v>
      </c>
      <c r="AN291" s="79">
        <v>30.7</v>
      </c>
      <c r="AO291" s="119">
        <v>0.82700000000000007</v>
      </c>
      <c r="AP291" s="128" t="s">
        <v>1084</v>
      </c>
      <c r="AQ291" s="2">
        <f>AN291-AL291</f>
        <v>3.9348888888888922</v>
      </c>
      <c r="AR291" s="1" t="str">
        <f>IF(AN291&gt;AL291,"Higher","Lower")</f>
        <v>Higher</v>
      </c>
      <c r="AS291" s="1">
        <v>29.6</v>
      </c>
      <c r="AT291" s="145">
        <v>1</v>
      </c>
      <c r="AU291" s="1" t="s">
        <v>36</v>
      </c>
      <c r="AV291" s="2">
        <f>SUM(AS291-AN291)</f>
        <v>-1.0999999999999979</v>
      </c>
      <c r="AW291" s="1" t="str">
        <f>IF(AS291&gt;AN291,"Higher","Lower")</f>
        <v>Lower</v>
      </c>
    </row>
    <row r="292" spans="1:49">
      <c r="A292" s="40" t="s">
        <v>42</v>
      </c>
      <c r="B292" s="40" t="s">
        <v>1926</v>
      </c>
      <c r="C292" s="41" t="s">
        <v>1927</v>
      </c>
      <c r="D292" s="41" t="s">
        <v>1928</v>
      </c>
      <c r="E292" s="41" t="s">
        <v>1170</v>
      </c>
      <c r="F292" s="41" t="s">
        <v>1076</v>
      </c>
      <c r="G292" s="41" t="s">
        <v>1079</v>
      </c>
      <c r="H292" s="42">
        <v>377061</v>
      </c>
      <c r="I292" s="42">
        <v>390086</v>
      </c>
      <c r="J292" s="43">
        <v>53.407086</v>
      </c>
      <c r="K292" s="43">
        <v>-2.3465199999999999</v>
      </c>
      <c r="L292" s="42" t="s">
        <v>33</v>
      </c>
      <c r="M292" s="41" t="s">
        <v>34</v>
      </c>
      <c r="N292" s="41">
        <v>50</v>
      </c>
      <c r="O292" s="41">
        <v>1</v>
      </c>
      <c r="P292" s="41" t="s">
        <v>1078</v>
      </c>
      <c r="Q292" s="41">
        <v>4</v>
      </c>
      <c r="R292" s="51">
        <v>32.799999999999997</v>
      </c>
      <c r="S292" s="51" t="s">
        <v>1079</v>
      </c>
      <c r="T292" s="51">
        <v>40.4</v>
      </c>
      <c r="U292" s="51" t="s">
        <v>1079</v>
      </c>
      <c r="V292" s="51">
        <v>38.4</v>
      </c>
      <c r="W292" s="51" t="s">
        <v>1079</v>
      </c>
      <c r="X292" s="82">
        <v>38.5</v>
      </c>
      <c r="Y292" s="53" t="s">
        <v>1079</v>
      </c>
      <c r="Z292" s="53">
        <v>35.299999999999997</v>
      </c>
      <c r="AA292" s="83">
        <v>0.83333333333333337</v>
      </c>
      <c r="AB292" s="44">
        <v>35.571899999999999</v>
      </c>
      <c r="AC292" s="45">
        <v>0.91666666666666663</v>
      </c>
      <c r="AD292" s="44">
        <v>32.135999999999989</v>
      </c>
      <c r="AE292" s="45">
        <v>0.91666666666666663</v>
      </c>
      <c r="AF292" s="44">
        <v>33.708545454545451</v>
      </c>
      <c r="AG292" s="45">
        <v>0.91666666666666663</v>
      </c>
      <c r="AH292" s="44">
        <v>35.316750000000006</v>
      </c>
      <c r="AI292" s="45">
        <v>1</v>
      </c>
      <c r="AJ292" s="44">
        <v>22.678000000000001</v>
      </c>
      <c r="AK292" s="46">
        <v>0.83333333333333337</v>
      </c>
      <c r="AL292" s="78">
        <v>22.867400000000004</v>
      </c>
      <c r="AM292" s="123">
        <v>0.82692307692307698</v>
      </c>
      <c r="AN292" s="78">
        <v>31.7</v>
      </c>
      <c r="AO292" s="118">
        <v>0.75</v>
      </c>
      <c r="AP292" s="133" t="s">
        <v>1079</v>
      </c>
      <c r="AQ292" s="44">
        <f>AN292-AL292</f>
        <v>8.8325999999999958</v>
      </c>
      <c r="AR292" s="43" t="str">
        <f>IF(AN292&gt;AL292,"Higher","Lower")</f>
        <v>Higher</v>
      </c>
      <c r="AS292" s="43">
        <v>29.8</v>
      </c>
      <c r="AT292" s="151">
        <v>0.82699999999999996</v>
      </c>
      <c r="AU292" s="43" t="s">
        <v>36</v>
      </c>
      <c r="AV292" s="44">
        <f>SUM(AS292-AN292)</f>
        <v>-1.8999999999999986</v>
      </c>
      <c r="AW292" s="43" t="str">
        <f>IF(AS292&gt;AN292,"Higher","Lower")</f>
        <v>Lower</v>
      </c>
    </row>
    <row r="293" spans="1:49">
      <c r="A293" s="40" t="s">
        <v>114</v>
      </c>
      <c r="B293" s="40" t="s">
        <v>1929</v>
      </c>
      <c r="C293" s="41" t="s">
        <v>1930</v>
      </c>
      <c r="D293" s="41" t="s">
        <v>1931</v>
      </c>
      <c r="E293" s="41" t="s">
        <v>31</v>
      </c>
      <c r="F293" s="41" t="s">
        <v>1076</v>
      </c>
      <c r="G293" s="41" t="s">
        <v>1079</v>
      </c>
      <c r="H293" s="42">
        <v>390377</v>
      </c>
      <c r="I293" s="42">
        <v>412030</v>
      </c>
      <c r="J293" s="43">
        <v>53.604740999999997</v>
      </c>
      <c r="K293" s="43">
        <v>-2.1468997999999999</v>
      </c>
      <c r="L293" s="42" t="s">
        <v>33</v>
      </c>
      <c r="M293" s="41" t="s">
        <v>1078</v>
      </c>
      <c r="N293" s="41">
        <v>5</v>
      </c>
      <c r="O293" s="41">
        <v>2</v>
      </c>
      <c r="P293" s="41" t="s">
        <v>1078</v>
      </c>
      <c r="Q293" s="41">
        <v>2.5</v>
      </c>
      <c r="R293" s="51" t="s">
        <v>36</v>
      </c>
      <c r="S293" s="51" t="s">
        <v>1079</v>
      </c>
      <c r="T293" s="51" t="s">
        <v>36</v>
      </c>
      <c r="U293" s="51" t="s">
        <v>1079</v>
      </c>
      <c r="V293" s="51" t="s">
        <v>36</v>
      </c>
      <c r="W293" s="51" t="s">
        <v>1079</v>
      </c>
      <c r="X293" s="53" t="s">
        <v>36</v>
      </c>
      <c r="Y293" s="53" t="s">
        <v>1079</v>
      </c>
      <c r="Z293" s="82" t="s">
        <v>36</v>
      </c>
      <c r="AA293" s="83" t="s">
        <v>1084</v>
      </c>
      <c r="AB293" s="44" t="s">
        <v>1084</v>
      </c>
      <c r="AC293" s="45" t="s">
        <v>1084</v>
      </c>
      <c r="AD293" s="44" t="s">
        <v>1084</v>
      </c>
      <c r="AE293" s="45" t="s">
        <v>1084</v>
      </c>
      <c r="AF293" s="44" t="s">
        <v>1084</v>
      </c>
      <c r="AG293" s="45">
        <v>0.33333333333333331</v>
      </c>
      <c r="AH293" s="44">
        <v>37.789000000000009</v>
      </c>
      <c r="AI293" s="45">
        <v>0.75</v>
      </c>
      <c r="AJ293" s="44">
        <v>27.603750000000002</v>
      </c>
      <c r="AK293" s="46">
        <v>1</v>
      </c>
      <c r="AL293" s="78">
        <v>31.374363636363636</v>
      </c>
      <c r="AM293" s="123">
        <v>0.92307692307692302</v>
      </c>
      <c r="AN293" s="78">
        <v>31.731272727272724</v>
      </c>
      <c r="AO293" s="118">
        <v>0.92307692307692302</v>
      </c>
      <c r="AP293" s="133" t="s">
        <v>1079</v>
      </c>
      <c r="AQ293" s="44">
        <f>AN293-AL293</f>
        <v>0.35690909090908818</v>
      </c>
      <c r="AR293" s="43" t="str">
        <f>IF(AN293&gt;AL293,"Higher","Lower")</f>
        <v>Higher</v>
      </c>
      <c r="AS293" s="43">
        <v>29.8</v>
      </c>
      <c r="AT293" s="151">
        <v>1</v>
      </c>
      <c r="AU293" s="43" t="s">
        <v>36</v>
      </c>
      <c r="AV293" s="44">
        <f>SUM(AS293-AN293)</f>
        <v>-1.9312727272727237</v>
      </c>
      <c r="AW293" s="43" t="str">
        <f>IF(AS293&gt;AN293,"Higher","Lower")</f>
        <v>Lower</v>
      </c>
    </row>
    <row r="294" spans="1:49">
      <c r="A294" s="40" t="s">
        <v>46</v>
      </c>
      <c r="B294" s="40" t="s">
        <v>1932</v>
      </c>
      <c r="C294" s="41" t="s">
        <v>1933</v>
      </c>
      <c r="D294" s="49" t="s">
        <v>1934</v>
      </c>
      <c r="E294" s="41" t="s">
        <v>1170</v>
      </c>
      <c r="F294" s="41" t="s">
        <v>1076</v>
      </c>
      <c r="G294" s="41" t="s">
        <v>1079</v>
      </c>
      <c r="H294" s="42">
        <v>383968</v>
      </c>
      <c r="I294" s="42">
        <v>398070</v>
      </c>
      <c r="J294" s="43">
        <v>53.479106000000002</v>
      </c>
      <c r="K294" s="43">
        <v>-2.2430338999999999</v>
      </c>
      <c r="L294" s="42" t="s">
        <v>33</v>
      </c>
      <c r="M294" s="41" t="s">
        <v>34</v>
      </c>
      <c r="N294" s="41">
        <v>150</v>
      </c>
      <c r="O294" s="41">
        <v>0.5</v>
      </c>
      <c r="P294" s="41" t="s">
        <v>1078</v>
      </c>
      <c r="Q294" s="41">
        <v>3</v>
      </c>
      <c r="R294" s="51">
        <v>53</v>
      </c>
      <c r="S294" s="51" t="s">
        <v>1079</v>
      </c>
      <c r="T294" s="51">
        <v>50.8</v>
      </c>
      <c r="U294" s="51" t="s">
        <v>1079</v>
      </c>
      <c r="V294" s="51">
        <v>46.9</v>
      </c>
      <c r="W294" s="51" t="s">
        <v>1079</v>
      </c>
      <c r="X294" s="82">
        <v>50.3</v>
      </c>
      <c r="Y294" s="53" t="s">
        <v>1079</v>
      </c>
      <c r="Z294" s="82">
        <v>55.243999999999986</v>
      </c>
      <c r="AA294" s="83">
        <v>1</v>
      </c>
      <c r="AB294" s="44">
        <v>45.29525000000001</v>
      </c>
      <c r="AC294" s="45">
        <v>1</v>
      </c>
      <c r="AD294" s="44">
        <v>44.68933333333333</v>
      </c>
      <c r="AE294" s="45">
        <v>1</v>
      </c>
      <c r="AF294" s="44">
        <v>40.288250000000005</v>
      </c>
      <c r="AG294" s="45">
        <v>1</v>
      </c>
      <c r="AH294" s="44">
        <v>40.772749999999995</v>
      </c>
      <c r="AI294" s="47">
        <v>1</v>
      </c>
      <c r="AJ294" s="44">
        <v>26.798181818181817</v>
      </c>
      <c r="AK294" s="46">
        <v>0.91666666666666663</v>
      </c>
      <c r="AL294" s="78">
        <v>31.80566666666666</v>
      </c>
      <c r="AM294" s="123">
        <v>1</v>
      </c>
      <c r="AN294" s="78">
        <v>32.421999999999997</v>
      </c>
      <c r="AO294" s="118">
        <v>1</v>
      </c>
      <c r="AP294" s="125" t="s">
        <v>1079</v>
      </c>
      <c r="AQ294" s="44">
        <f>AN294-AL294</f>
        <v>0.61633333333333695</v>
      </c>
      <c r="AR294" s="43" t="str">
        <f>IF(AN294&gt;AL294,"Higher","Lower")</f>
        <v>Higher</v>
      </c>
      <c r="AS294" s="43">
        <v>29.8</v>
      </c>
      <c r="AT294" s="151">
        <v>1</v>
      </c>
      <c r="AU294" s="43" t="s">
        <v>36</v>
      </c>
      <c r="AV294" s="44">
        <f>SUM(AS294-AN294)</f>
        <v>-2.6219999999999963</v>
      </c>
      <c r="AW294" s="43" t="str">
        <f>IF(AS294&gt;AN294,"Higher","Lower")</f>
        <v>Lower</v>
      </c>
    </row>
    <row r="295" spans="1:49">
      <c r="A295" s="40" t="s">
        <v>70</v>
      </c>
      <c r="B295" s="40" t="s">
        <v>1935</v>
      </c>
      <c r="C295" s="41" t="s">
        <v>1936</v>
      </c>
      <c r="D295" s="41" t="s">
        <v>1937</v>
      </c>
      <c r="E295" s="41" t="s">
        <v>31</v>
      </c>
      <c r="F295" s="41" t="s">
        <v>1076</v>
      </c>
      <c r="G295" s="41" t="s">
        <v>1079</v>
      </c>
      <c r="H295" s="42">
        <v>371501</v>
      </c>
      <c r="I295" s="42">
        <v>409694</v>
      </c>
      <c r="J295" s="43">
        <v>53.583053999999997</v>
      </c>
      <c r="K295" s="43">
        <v>-2.4319411</v>
      </c>
      <c r="L295" s="42" t="s">
        <v>33</v>
      </c>
      <c r="M295" s="41" t="s">
        <v>34</v>
      </c>
      <c r="N295" s="41">
        <v>10</v>
      </c>
      <c r="O295" s="41">
        <v>0.5</v>
      </c>
      <c r="P295" s="41" t="s">
        <v>1078</v>
      </c>
      <c r="Q295" s="41">
        <v>2.4</v>
      </c>
      <c r="R295" s="51" t="s">
        <v>36</v>
      </c>
      <c r="S295" s="51" t="s">
        <v>1079</v>
      </c>
      <c r="T295" s="51" t="s">
        <v>36</v>
      </c>
      <c r="U295" s="51" t="s">
        <v>1079</v>
      </c>
      <c r="V295" s="51" t="s">
        <v>36</v>
      </c>
      <c r="W295" s="51" t="s">
        <v>1079</v>
      </c>
      <c r="X295" s="53" t="s">
        <v>36</v>
      </c>
      <c r="Y295" s="53" t="s">
        <v>1079</v>
      </c>
      <c r="Z295" s="82" t="s">
        <v>36</v>
      </c>
      <c r="AA295" s="83" t="s">
        <v>1079</v>
      </c>
      <c r="AB295" s="44" t="s">
        <v>1084</v>
      </c>
      <c r="AC295" s="45" t="s">
        <v>1084</v>
      </c>
      <c r="AD295" s="44" t="s">
        <v>1084</v>
      </c>
      <c r="AE295" s="45" t="s">
        <v>1084</v>
      </c>
      <c r="AF295" s="44" t="s">
        <v>1084</v>
      </c>
      <c r="AG295" s="45" t="s">
        <v>1084</v>
      </c>
      <c r="AH295" s="44" t="s">
        <v>1084</v>
      </c>
      <c r="AI295" s="44" t="s">
        <v>1084</v>
      </c>
      <c r="AJ295" s="44">
        <v>30.066818181818181</v>
      </c>
      <c r="AK295" s="46">
        <v>0.91666666666666663</v>
      </c>
      <c r="AL295" s="78">
        <v>33.425333333333334</v>
      </c>
      <c r="AM295" s="123">
        <v>1</v>
      </c>
      <c r="AN295" s="78">
        <v>32.320499999999996</v>
      </c>
      <c r="AO295" s="118">
        <v>1</v>
      </c>
      <c r="AP295" s="125" t="s">
        <v>1084</v>
      </c>
      <c r="AQ295" s="44">
        <f>AN295-AL295</f>
        <v>-1.1048333333333389</v>
      </c>
      <c r="AR295" s="43" t="str">
        <f>IF(AN295&gt;AL295,"Higher","Lower")</f>
        <v>Lower</v>
      </c>
      <c r="AS295" s="43">
        <v>29.9</v>
      </c>
      <c r="AT295" s="151">
        <v>1</v>
      </c>
      <c r="AU295" s="43" t="s">
        <v>36</v>
      </c>
      <c r="AV295" s="44">
        <f>SUM(AS295-AN295)</f>
        <v>-2.420499999999997</v>
      </c>
      <c r="AW295" s="43" t="str">
        <f>IF(AS295&gt;AN295,"Higher","Lower")</f>
        <v>Lower</v>
      </c>
    </row>
    <row r="296" spans="1:49">
      <c r="A296" s="55" t="s">
        <v>37</v>
      </c>
      <c r="B296" s="55" t="s">
        <v>1938</v>
      </c>
      <c r="C296" s="68" t="s">
        <v>1939</v>
      </c>
      <c r="D296" s="55" t="s">
        <v>1940</v>
      </c>
      <c r="E296" s="55" t="s">
        <v>31</v>
      </c>
      <c r="F296" s="55" t="s">
        <v>1076</v>
      </c>
      <c r="G296" s="55" t="s">
        <v>1079</v>
      </c>
      <c r="H296" s="56">
        <v>392844</v>
      </c>
      <c r="I296" s="56">
        <v>398544</v>
      </c>
      <c r="J296" s="57">
        <v>53.483564000000001</v>
      </c>
      <c r="K296" s="57">
        <v>-2.1093042</v>
      </c>
      <c r="L296" s="56" t="s">
        <v>33</v>
      </c>
      <c r="M296" s="4" t="s">
        <v>34</v>
      </c>
      <c r="N296" s="7">
        <v>28</v>
      </c>
      <c r="O296" s="7">
        <v>3</v>
      </c>
      <c r="P296" s="4" t="s">
        <v>1078</v>
      </c>
      <c r="Q296" s="4">
        <v>3</v>
      </c>
      <c r="R296" s="13" t="s">
        <v>36</v>
      </c>
      <c r="S296" s="13" t="s">
        <v>1079</v>
      </c>
      <c r="T296" s="13" t="s">
        <v>36</v>
      </c>
      <c r="U296" s="13" t="s">
        <v>1079</v>
      </c>
      <c r="V296" s="13" t="s">
        <v>36</v>
      </c>
      <c r="W296" s="13" t="s">
        <v>1079</v>
      </c>
      <c r="X296" s="7" t="s">
        <v>36</v>
      </c>
      <c r="Y296" s="7" t="s">
        <v>1079</v>
      </c>
      <c r="Z296" s="27" t="s">
        <v>36</v>
      </c>
      <c r="AA296" s="36" t="s">
        <v>1084</v>
      </c>
      <c r="AB296" s="2" t="s">
        <v>1084</v>
      </c>
      <c r="AC296" s="33" t="s">
        <v>1079</v>
      </c>
      <c r="AD296" s="2" t="s">
        <v>1084</v>
      </c>
      <c r="AE296" s="33" t="s">
        <v>1084</v>
      </c>
      <c r="AF296" s="62">
        <v>44.551250000000003</v>
      </c>
      <c r="AG296" s="63">
        <v>1</v>
      </c>
      <c r="AH296" s="62">
        <v>45.155727272727276</v>
      </c>
      <c r="AI296" s="63">
        <v>0.91666666666666663</v>
      </c>
      <c r="AJ296" s="62">
        <v>36.805</v>
      </c>
      <c r="AK296" s="64">
        <v>1</v>
      </c>
      <c r="AL296" s="80">
        <v>35.152499999999996</v>
      </c>
      <c r="AM296" s="122">
        <v>1</v>
      </c>
      <c r="AN296" s="80">
        <v>32.878865645457871</v>
      </c>
      <c r="AO296" s="120">
        <v>0.65384615384615385</v>
      </c>
      <c r="AP296" s="126" t="s">
        <v>1079</v>
      </c>
      <c r="AQ296" s="2">
        <f>AN296-AL296</f>
        <v>-2.2736343545421249</v>
      </c>
      <c r="AR296" s="1" t="str">
        <f>IF(AN296&gt;AL296,"Higher","Lower")</f>
        <v>Lower</v>
      </c>
      <c r="AS296" s="1">
        <v>30</v>
      </c>
      <c r="AT296" s="145">
        <v>0.65400000000000003</v>
      </c>
      <c r="AU296" s="1" t="s">
        <v>36</v>
      </c>
      <c r="AV296" s="2">
        <f>SUM(AS296-AN296)</f>
        <v>-2.8788656454578714</v>
      </c>
      <c r="AW296" s="1" t="str">
        <f>IF(AS296&gt;AN296,"Higher","Lower")</f>
        <v>Lower</v>
      </c>
    </row>
    <row r="297" spans="1:49">
      <c r="A297" s="55" t="s">
        <v>173</v>
      </c>
      <c r="B297" s="55" t="s">
        <v>1941</v>
      </c>
      <c r="C297" s="55" t="s">
        <v>1942</v>
      </c>
      <c r="D297" s="55" t="s">
        <v>1850</v>
      </c>
      <c r="E297" s="55" t="s">
        <v>31</v>
      </c>
      <c r="F297" s="55" t="s">
        <v>1076</v>
      </c>
      <c r="G297" s="55" t="s">
        <v>1079</v>
      </c>
      <c r="H297" s="56">
        <v>392111</v>
      </c>
      <c r="I297" s="56">
        <v>406432</v>
      </c>
      <c r="J297" s="57">
        <v>53.554454</v>
      </c>
      <c r="K297" s="57">
        <v>-2.1205514000000001</v>
      </c>
      <c r="L297" s="56" t="s">
        <v>33</v>
      </c>
      <c r="M297" s="4" t="s">
        <v>34</v>
      </c>
      <c r="N297" s="4">
        <v>3</v>
      </c>
      <c r="O297" s="4">
        <v>3</v>
      </c>
      <c r="P297" s="4" t="s">
        <v>1078</v>
      </c>
      <c r="Q297" s="4">
        <v>2</v>
      </c>
      <c r="R297" s="19" t="s">
        <v>36</v>
      </c>
      <c r="S297" s="19" t="s">
        <v>1079</v>
      </c>
      <c r="T297" s="19" t="s">
        <v>36</v>
      </c>
      <c r="U297" s="19" t="s">
        <v>1079</v>
      </c>
      <c r="V297" s="19" t="s">
        <v>36</v>
      </c>
      <c r="W297" s="19" t="s">
        <v>1079</v>
      </c>
      <c r="X297" s="20" t="s">
        <v>36</v>
      </c>
      <c r="Y297" s="20" t="s">
        <v>1079</v>
      </c>
      <c r="Z297" s="21" t="s">
        <v>36</v>
      </c>
      <c r="AA297" s="35" t="s">
        <v>1084</v>
      </c>
      <c r="AB297" s="2">
        <v>40.988999999999997</v>
      </c>
      <c r="AC297" s="33">
        <v>0.66666666666666663</v>
      </c>
      <c r="AD297" s="2">
        <v>39.6</v>
      </c>
      <c r="AE297" s="33">
        <v>0.75</v>
      </c>
      <c r="AF297" s="62">
        <v>33.503699999999995</v>
      </c>
      <c r="AG297" s="63">
        <v>0.83333333333333337</v>
      </c>
      <c r="AH297" s="62">
        <v>36.232800000000005</v>
      </c>
      <c r="AI297" s="72">
        <v>0.83333333333333337</v>
      </c>
      <c r="AJ297" s="62">
        <v>25.894090909090906</v>
      </c>
      <c r="AK297" s="64">
        <v>0.91666666666666663</v>
      </c>
      <c r="AL297" s="79">
        <v>27.408199999999994</v>
      </c>
      <c r="AM297" s="121">
        <v>0.84615384615384615</v>
      </c>
      <c r="AN297" s="79">
        <v>29.802333333333337</v>
      </c>
      <c r="AO297" s="119">
        <v>0.76923076923076938</v>
      </c>
      <c r="AP297" s="127" t="s">
        <v>1084</v>
      </c>
      <c r="AQ297" s="2">
        <f>AN297-AL297</f>
        <v>2.3941333333333432</v>
      </c>
      <c r="AR297" s="1" t="str">
        <f>IF(AN297&gt;AL297,"Higher","Lower")</f>
        <v>Higher</v>
      </c>
      <c r="AS297" s="1">
        <v>30.1</v>
      </c>
      <c r="AT297" s="145">
        <v>0.90400000000000003</v>
      </c>
      <c r="AU297" s="1" t="s">
        <v>36</v>
      </c>
      <c r="AV297" s="2">
        <f>SUM(AS297-AN297)</f>
        <v>0.29766666666666453</v>
      </c>
      <c r="AW297" s="1" t="str">
        <f>IF(AS297&gt;AN297,"Higher","Lower")</f>
        <v>Higher</v>
      </c>
    </row>
    <row r="298" spans="1:49">
      <c r="A298" s="77" t="s">
        <v>53</v>
      </c>
      <c r="B298" s="17" t="s">
        <v>1943</v>
      </c>
      <c r="C298" s="4" t="s">
        <v>1944</v>
      </c>
      <c r="D298" s="4" t="s">
        <v>1945</v>
      </c>
      <c r="E298" s="3" t="s">
        <v>31</v>
      </c>
      <c r="F298" s="4" t="s">
        <v>1076</v>
      </c>
      <c r="G298" s="4" t="s">
        <v>1079</v>
      </c>
      <c r="H298" s="18">
        <v>382071</v>
      </c>
      <c r="I298" s="18">
        <v>411362</v>
      </c>
      <c r="J298" s="1">
        <v>53.598517000000001</v>
      </c>
      <c r="K298" s="1">
        <v>-2.2723835000000001</v>
      </c>
      <c r="L298" s="5" t="s">
        <v>33</v>
      </c>
      <c r="M298" s="4" t="s">
        <v>34</v>
      </c>
      <c r="N298" s="4">
        <v>3</v>
      </c>
      <c r="O298" s="4">
        <v>2</v>
      </c>
      <c r="P298" s="4" t="s">
        <v>1078</v>
      </c>
      <c r="Q298" s="4">
        <v>2.2999999999999998</v>
      </c>
      <c r="R298" s="19" t="s">
        <v>36</v>
      </c>
      <c r="S298" s="19" t="s">
        <v>1079</v>
      </c>
      <c r="T298" s="19" t="s">
        <v>36</v>
      </c>
      <c r="U298" s="19" t="s">
        <v>1079</v>
      </c>
      <c r="V298" s="19" t="s">
        <v>36</v>
      </c>
      <c r="W298" s="19" t="s">
        <v>1079</v>
      </c>
      <c r="X298" s="20" t="s">
        <v>36</v>
      </c>
      <c r="Y298" s="20" t="s">
        <v>1079</v>
      </c>
      <c r="Z298" s="21" t="s">
        <v>36</v>
      </c>
      <c r="AA298" s="35" t="s">
        <v>1079</v>
      </c>
      <c r="AB298" s="2" t="s">
        <v>1084</v>
      </c>
      <c r="AC298" s="33" t="s">
        <v>1084</v>
      </c>
      <c r="AD298" s="2" t="s">
        <v>1084</v>
      </c>
      <c r="AE298" s="33" t="s">
        <v>1084</v>
      </c>
      <c r="AF298" s="2" t="s">
        <v>1084</v>
      </c>
      <c r="AG298" s="33" t="s">
        <v>1084</v>
      </c>
      <c r="AH298" s="2">
        <v>38.222999999999999</v>
      </c>
      <c r="AI298" s="34">
        <v>0.91666666666666663</v>
      </c>
      <c r="AJ298" s="2">
        <v>27.872916666666665</v>
      </c>
      <c r="AK298" s="29">
        <v>1</v>
      </c>
      <c r="AL298" s="79">
        <v>30.343666666666671</v>
      </c>
      <c r="AM298" s="121">
        <v>1</v>
      </c>
      <c r="AN298" s="79">
        <v>30.326749999999993</v>
      </c>
      <c r="AO298" s="119">
        <v>1</v>
      </c>
      <c r="AP298" s="128" t="s">
        <v>1084</v>
      </c>
      <c r="AQ298" s="2">
        <f>AN298-AL298</f>
        <v>-1.6916666666677571E-2</v>
      </c>
      <c r="AR298" s="1" t="str">
        <f>IF(AN298&gt;AL298,"Higher","Lower")</f>
        <v>Lower</v>
      </c>
      <c r="AS298" s="1">
        <v>30.2</v>
      </c>
      <c r="AT298" s="145">
        <v>1</v>
      </c>
      <c r="AU298" s="1" t="s">
        <v>36</v>
      </c>
      <c r="AV298" s="2">
        <f>SUM(AS298-AN298)</f>
        <v>-0.12674999999999415</v>
      </c>
      <c r="AW298" s="1" t="str">
        <f>IF(AS298&gt;AN298,"Higher","Lower")</f>
        <v>Lower</v>
      </c>
    </row>
    <row r="299" spans="1:49">
      <c r="A299" s="40" t="s">
        <v>114</v>
      </c>
      <c r="B299" s="40" t="s">
        <v>1946</v>
      </c>
      <c r="C299" s="41" t="s">
        <v>1947</v>
      </c>
      <c r="D299" s="41" t="s">
        <v>1948</v>
      </c>
      <c r="E299" s="41" t="s">
        <v>31</v>
      </c>
      <c r="F299" s="41" t="s">
        <v>1076</v>
      </c>
      <c r="G299" s="41" t="s">
        <v>1079</v>
      </c>
      <c r="H299" s="42">
        <v>390464</v>
      </c>
      <c r="I299" s="42">
        <v>411976</v>
      </c>
      <c r="J299" s="43">
        <v>53.604256999999997</v>
      </c>
      <c r="K299" s="43">
        <v>-2.1455834</v>
      </c>
      <c r="L299" s="42" t="s">
        <v>33</v>
      </c>
      <c r="M299" s="41" t="s">
        <v>34</v>
      </c>
      <c r="N299" s="41">
        <v>20</v>
      </c>
      <c r="O299" s="41">
        <v>2</v>
      </c>
      <c r="P299" s="41" t="s">
        <v>1078</v>
      </c>
      <c r="Q299" s="41">
        <v>2</v>
      </c>
      <c r="R299" s="51" t="s">
        <v>36</v>
      </c>
      <c r="S299" s="51" t="s">
        <v>1079</v>
      </c>
      <c r="T299" s="51" t="s">
        <v>36</v>
      </c>
      <c r="U299" s="51" t="s">
        <v>1079</v>
      </c>
      <c r="V299" s="51" t="s">
        <v>36</v>
      </c>
      <c r="W299" s="51" t="s">
        <v>1079</v>
      </c>
      <c r="X299" s="53" t="s">
        <v>36</v>
      </c>
      <c r="Y299" s="53" t="s">
        <v>1079</v>
      </c>
      <c r="Z299" s="82" t="s">
        <v>36</v>
      </c>
      <c r="AA299" s="83" t="s">
        <v>1084</v>
      </c>
      <c r="AB299" s="44" t="s">
        <v>1084</v>
      </c>
      <c r="AC299" s="45" t="s">
        <v>1084</v>
      </c>
      <c r="AD299" s="44" t="s">
        <v>1084</v>
      </c>
      <c r="AE299" s="45" t="s">
        <v>1084</v>
      </c>
      <c r="AF299" s="44">
        <v>28.607653802410038</v>
      </c>
      <c r="AG299" s="45">
        <v>0.33333333333333331</v>
      </c>
      <c r="AH299" s="44">
        <v>43.358666666666672</v>
      </c>
      <c r="AI299" s="45">
        <v>0.75</v>
      </c>
      <c r="AJ299" s="44">
        <v>31.499583333333337</v>
      </c>
      <c r="AK299" s="46">
        <v>1</v>
      </c>
      <c r="AL299" s="78">
        <v>32.679999999999993</v>
      </c>
      <c r="AM299" s="123">
        <v>0.92307692307692302</v>
      </c>
      <c r="AN299" s="78">
        <v>32.172599999999996</v>
      </c>
      <c r="AO299" s="118">
        <v>0.82692307692307698</v>
      </c>
      <c r="AP299" s="133" t="s">
        <v>1079</v>
      </c>
      <c r="AQ299" s="44">
        <f>AN299-AL299</f>
        <v>-0.50739999999999696</v>
      </c>
      <c r="AR299" s="43" t="str">
        <f>IF(AN299&gt;AL299,"Higher","Lower")</f>
        <v>Lower</v>
      </c>
      <c r="AS299" s="43">
        <v>30.2</v>
      </c>
      <c r="AT299" s="151">
        <v>1</v>
      </c>
      <c r="AU299" s="43" t="s">
        <v>36</v>
      </c>
      <c r="AV299" s="44">
        <f>SUM(AS299-AN299)</f>
        <v>-1.9725999999999964</v>
      </c>
      <c r="AW299" s="43" t="str">
        <f>IF(AS299&gt;AN299,"Higher","Lower")</f>
        <v>Lower</v>
      </c>
    </row>
    <row r="300" spans="1:49">
      <c r="A300" s="55" t="s">
        <v>37</v>
      </c>
      <c r="B300" s="55" t="s">
        <v>1949</v>
      </c>
      <c r="C300" s="68" t="s">
        <v>1950</v>
      </c>
      <c r="D300" s="55" t="s">
        <v>1951</v>
      </c>
      <c r="E300" s="55" t="s">
        <v>31</v>
      </c>
      <c r="F300" s="55" t="s">
        <v>1076</v>
      </c>
      <c r="G300" s="55" t="s">
        <v>1079</v>
      </c>
      <c r="H300" s="56">
        <v>393133</v>
      </c>
      <c r="I300" s="56">
        <v>398536</v>
      </c>
      <c r="J300" s="57">
        <v>53.483496000000002</v>
      </c>
      <c r="K300" s="57">
        <v>-2.104949</v>
      </c>
      <c r="L300" s="56" t="s">
        <v>33</v>
      </c>
      <c r="M300" s="4" t="s">
        <v>34</v>
      </c>
      <c r="N300" s="7">
        <v>31</v>
      </c>
      <c r="O300" s="7">
        <v>3</v>
      </c>
      <c r="P300" s="4" t="s">
        <v>1078</v>
      </c>
      <c r="Q300" s="4">
        <v>3</v>
      </c>
      <c r="R300" s="13" t="s">
        <v>36</v>
      </c>
      <c r="S300" s="13" t="s">
        <v>1079</v>
      </c>
      <c r="T300" s="13" t="s">
        <v>36</v>
      </c>
      <c r="U300" s="13" t="s">
        <v>1079</v>
      </c>
      <c r="V300" s="13" t="s">
        <v>36</v>
      </c>
      <c r="W300" s="13" t="s">
        <v>1079</v>
      </c>
      <c r="X300" s="7" t="s">
        <v>36</v>
      </c>
      <c r="Y300" s="7" t="s">
        <v>1079</v>
      </c>
      <c r="Z300" s="27" t="s">
        <v>36</v>
      </c>
      <c r="AA300" s="36" t="s">
        <v>1084</v>
      </c>
      <c r="AB300" s="2" t="s">
        <v>1084</v>
      </c>
      <c r="AC300" s="33" t="s">
        <v>1079</v>
      </c>
      <c r="AD300" s="2" t="s">
        <v>1084</v>
      </c>
      <c r="AE300" s="33" t="s">
        <v>1084</v>
      </c>
      <c r="AF300" s="62">
        <v>38.256272727272723</v>
      </c>
      <c r="AG300" s="63">
        <v>0.91666666666666663</v>
      </c>
      <c r="AH300" s="62">
        <v>36.371454545454547</v>
      </c>
      <c r="AI300" s="63">
        <v>0.91666666666666663</v>
      </c>
      <c r="AJ300" s="62">
        <v>28.333333333333336</v>
      </c>
      <c r="AK300" s="64">
        <v>1</v>
      </c>
      <c r="AL300" s="80">
        <v>31.776999999999997</v>
      </c>
      <c r="AM300" s="122">
        <v>1</v>
      </c>
      <c r="AN300" s="80">
        <v>30.232499999999998</v>
      </c>
      <c r="AO300" s="120">
        <v>1</v>
      </c>
      <c r="AP300" s="126" t="s">
        <v>1079</v>
      </c>
      <c r="AQ300" s="2">
        <f>AN300-AL300</f>
        <v>-1.5444999999999993</v>
      </c>
      <c r="AR300" s="1" t="str">
        <f>IF(AN300&gt;AL300,"Higher","Lower")</f>
        <v>Lower</v>
      </c>
      <c r="AS300" s="1">
        <v>30.3</v>
      </c>
      <c r="AT300" s="145">
        <v>1</v>
      </c>
      <c r="AU300" s="1" t="s">
        <v>36</v>
      </c>
      <c r="AV300" s="2">
        <f>SUM(AS300-AN300)</f>
        <v>6.7500000000002558E-2</v>
      </c>
      <c r="AW300" s="1" t="str">
        <f>IF(AS300&gt;AN300,"Higher","Lower")</f>
        <v>Higher</v>
      </c>
    </row>
    <row r="301" spans="1:49">
      <c r="A301" s="69" t="s">
        <v>173</v>
      </c>
      <c r="B301" s="69" t="s">
        <v>1952</v>
      </c>
      <c r="C301" s="69" t="s">
        <v>1953</v>
      </c>
      <c r="D301" s="69" t="s">
        <v>1954</v>
      </c>
      <c r="E301" s="69" t="s">
        <v>1083</v>
      </c>
      <c r="F301" s="55" t="s">
        <v>1076</v>
      </c>
      <c r="G301" s="55" t="s">
        <v>1079</v>
      </c>
      <c r="H301" s="69">
        <v>388747</v>
      </c>
      <c r="I301" s="69">
        <v>400973</v>
      </c>
      <c r="J301" s="69">
        <v>53.505324999999999</v>
      </c>
      <c r="K301" s="69">
        <v>-2.1711307999999998</v>
      </c>
      <c r="L301" s="56" t="s">
        <v>33</v>
      </c>
      <c r="M301" s="95" t="s">
        <v>1715</v>
      </c>
      <c r="N301" s="95">
        <v>11.11</v>
      </c>
      <c r="O301" s="95">
        <v>13.4</v>
      </c>
      <c r="P301" s="95" t="s">
        <v>1266</v>
      </c>
      <c r="Q301" s="95">
        <v>2</v>
      </c>
      <c r="R301" s="1" t="s">
        <v>1084</v>
      </c>
      <c r="S301" s="1" t="s">
        <v>1084</v>
      </c>
      <c r="T301" s="1" t="s">
        <v>1084</v>
      </c>
      <c r="U301" s="1" t="s">
        <v>1084</v>
      </c>
      <c r="V301" s="1" t="s">
        <v>1084</v>
      </c>
      <c r="W301" s="1" t="s">
        <v>1084</v>
      </c>
      <c r="X301" s="1" t="s">
        <v>1084</v>
      </c>
      <c r="Y301" s="1" t="s">
        <v>1084</v>
      </c>
      <c r="Z301" s="1" t="s">
        <v>1084</v>
      </c>
      <c r="AA301" s="1" t="s">
        <v>1084</v>
      </c>
      <c r="AB301" s="1" t="s">
        <v>1084</v>
      </c>
      <c r="AC301" s="1" t="s">
        <v>1084</v>
      </c>
      <c r="AD301" s="1" t="s">
        <v>1084</v>
      </c>
      <c r="AE301" s="1" t="s">
        <v>1084</v>
      </c>
      <c r="AF301" s="57" t="s">
        <v>1084</v>
      </c>
      <c r="AG301" s="57" t="s">
        <v>1084</v>
      </c>
      <c r="AH301" s="57" t="s">
        <v>1084</v>
      </c>
      <c r="AI301" s="57" t="s">
        <v>1084</v>
      </c>
      <c r="AJ301" s="57" t="s">
        <v>1084</v>
      </c>
      <c r="AK301" s="57" t="s">
        <v>1084</v>
      </c>
      <c r="AL301" s="79">
        <v>32.536666666666669</v>
      </c>
      <c r="AM301" s="121">
        <v>1</v>
      </c>
      <c r="AN301" s="79">
        <v>30.660250000000001</v>
      </c>
      <c r="AO301" s="119">
        <v>1</v>
      </c>
      <c r="AP301" s="127" t="s">
        <v>1084</v>
      </c>
      <c r="AQ301" s="2">
        <f>AN301-AL301</f>
        <v>-1.8764166666666675</v>
      </c>
      <c r="AR301" s="1" t="str">
        <f>IF(AN301&gt;AL301,"Higher","Lower")</f>
        <v>Lower</v>
      </c>
      <c r="AS301" s="1">
        <v>30.4</v>
      </c>
      <c r="AT301" s="145">
        <v>0.75</v>
      </c>
      <c r="AU301" s="1" t="s">
        <v>36</v>
      </c>
      <c r="AV301" s="2">
        <f>SUM(AS301-AN301)</f>
        <v>-0.26025000000000276</v>
      </c>
      <c r="AW301" s="1" t="str">
        <f>IF(AS301&gt;AN301,"Higher","Lower")</f>
        <v>Lower</v>
      </c>
    </row>
    <row r="302" spans="1:49">
      <c r="A302" s="17" t="s">
        <v>67</v>
      </c>
      <c r="B302" s="17" t="s">
        <v>1955</v>
      </c>
      <c r="C302" s="55" t="s">
        <v>1956</v>
      </c>
      <c r="D302" s="55" t="s">
        <v>1957</v>
      </c>
      <c r="E302" s="55" t="s">
        <v>31</v>
      </c>
      <c r="F302" s="55" t="s">
        <v>1076</v>
      </c>
      <c r="G302" s="55" t="s">
        <v>1079</v>
      </c>
      <c r="H302" s="56">
        <v>382445</v>
      </c>
      <c r="I302" s="56">
        <v>397724</v>
      </c>
      <c r="J302" s="57">
        <v>53.475948000000002</v>
      </c>
      <c r="K302" s="57">
        <v>-2.2659623</v>
      </c>
      <c r="L302" s="56" t="s">
        <v>33</v>
      </c>
      <c r="M302" s="4" t="s">
        <v>34</v>
      </c>
      <c r="N302" s="4">
        <v>2.5</v>
      </c>
      <c r="O302" s="4">
        <v>4.5</v>
      </c>
      <c r="P302" s="4" t="s">
        <v>1078</v>
      </c>
      <c r="Q302" s="4">
        <v>2</v>
      </c>
      <c r="R302" s="19" t="s">
        <v>36</v>
      </c>
      <c r="S302" s="19" t="s">
        <v>1079</v>
      </c>
      <c r="T302" s="19" t="s">
        <v>36</v>
      </c>
      <c r="U302" s="19" t="s">
        <v>1079</v>
      </c>
      <c r="V302" s="19" t="s">
        <v>36</v>
      </c>
      <c r="W302" s="19" t="s">
        <v>1079</v>
      </c>
      <c r="X302" s="20" t="s">
        <v>36</v>
      </c>
      <c r="Y302" s="20" t="s">
        <v>1079</v>
      </c>
      <c r="Z302" s="21" t="s">
        <v>36</v>
      </c>
      <c r="AA302" s="35" t="s">
        <v>1084</v>
      </c>
      <c r="AB302" s="2" t="s">
        <v>36</v>
      </c>
      <c r="AC302" s="33" t="s">
        <v>1084</v>
      </c>
      <c r="AD302" s="2">
        <v>40.700000000000003</v>
      </c>
      <c r="AE302" s="33">
        <v>0.83333333333333337</v>
      </c>
      <c r="AF302" s="62">
        <v>40.225636363636369</v>
      </c>
      <c r="AG302" s="63">
        <v>0.91666666666666663</v>
      </c>
      <c r="AH302" s="62">
        <v>36.657499999999999</v>
      </c>
      <c r="AI302" s="63">
        <v>1</v>
      </c>
      <c r="AJ302" s="62">
        <v>27.022916666666671</v>
      </c>
      <c r="AK302" s="64">
        <v>1</v>
      </c>
      <c r="AL302" s="79">
        <v>32.586833333333331</v>
      </c>
      <c r="AM302" s="121">
        <v>1</v>
      </c>
      <c r="AN302" s="79">
        <v>32.066750000000006</v>
      </c>
      <c r="AO302" s="119">
        <v>1</v>
      </c>
      <c r="AP302" s="127" t="s">
        <v>1079</v>
      </c>
      <c r="AQ302" s="2">
        <f>AN302-AL302</f>
        <v>-0.52008333333332502</v>
      </c>
      <c r="AR302" s="1" t="str">
        <f>IF(AN302&gt;AL302,"Higher","Lower")</f>
        <v>Lower</v>
      </c>
      <c r="AS302" s="1">
        <v>30.4</v>
      </c>
      <c r="AT302" s="145">
        <v>1</v>
      </c>
      <c r="AU302" s="1" t="s">
        <v>36</v>
      </c>
      <c r="AV302" s="2">
        <f>SUM(AS302-AN302)</f>
        <v>-1.6667500000000075</v>
      </c>
      <c r="AW302" s="1" t="str">
        <f>IF(AS302&gt;AN302,"Higher","Lower")</f>
        <v>Lower</v>
      </c>
    </row>
    <row r="303" spans="1:49">
      <c r="A303" s="48" t="s">
        <v>46</v>
      </c>
      <c r="B303" s="40" t="s">
        <v>1958</v>
      </c>
      <c r="C303" s="49" t="s">
        <v>1959</v>
      </c>
      <c r="D303" s="49" t="s">
        <v>1960</v>
      </c>
      <c r="E303" s="49" t="s">
        <v>1809</v>
      </c>
      <c r="F303" s="41" t="s">
        <v>1076</v>
      </c>
      <c r="G303" s="41" t="s">
        <v>1079</v>
      </c>
      <c r="H303" s="49">
        <v>383605</v>
      </c>
      <c r="I303" s="49">
        <v>402293</v>
      </c>
      <c r="J303" s="43">
        <v>53.517052999999997</v>
      </c>
      <c r="K303" s="43">
        <v>-2.2487257</v>
      </c>
      <c r="L303" s="42" t="s">
        <v>33</v>
      </c>
      <c r="M303" s="49" t="s">
        <v>34</v>
      </c>
      <c r="N303" s="49">
        <v>11</v>
      </c>
      <c r="O303" s="49">
        <v>2</v>
      </c>
      <c r="P303" s="49" t="s">
        <v>1078</v>
      </c>
      <c r="Q303" s="49">
        <v>3</v>
      </c>
      <c r="R303" s="51" t="s">
        <v>36</v>
      </c>
      <c r="S303" s="51" t="s">
        <v>1079</v>
      </c>
      <c r="T303" s="51" t="s">
        <v>36</v>
      </c>
      <c r="U303" s="51" t="s">
        <v>1079</v>
      </c>
      <c r="V303" s="51" t="s">
        <v>36</v>
      </c>
      <c r="W303" s="51" t="s">
        <v>1079</v>
      </c>
      <c r="X303" s="53" t="s">
        <v>36</v>
      </c>
      <c r="Y303" s="53" t="s">
        <v>1079</v>
      </c>
      <c r="Z303" s="82" t="s">
        <v>36</v>
      </c>
      <c r="AA303" s="83" t="s">
        <v>1084</v>
      </c>
      <c r="AB303" s="44" t="s">
        <v>36</v>
      </c>
      <c r="AC303" s="45" t="s">
        <v>1084</v>
      </c>
      <c r="AD303" s="44" t="s">
        <v>36</v>
      </c>
      <c r="AE303" s="45" t="s">
        <v>1084</v>
      </c>
      <c r="AF303" s="44" t="s">
        <v>36</v>
      </c>
      <c r="AG303" s="45" t="s">
        <v>1084</v>
      </c>
      <c r="AH303" s="44" t="s">
        <v>36</v>
      </c>
      <c r="AI303" s="44" t="s">
        <v>36</v>
      </c>
      <c r="AJ303" s="44">
        <v>31.194999999999997</v>
      </c>
      <c r="AK303" s="50">
        <v>1</v>
      </c>
      <c r="AL303" s="78">
        <v>33.604499999999994</v>
      </c>
      <c r="AM303" s="123">
        <v>1</v>
      </c>
      <c r="AN303" s="78">
        <v>32.981700000000004</v>
      </c>
      <c r="AO303" s="118">
        <v>0.84615384615384615</v>
      </c>
      <c r="AP303" s="125" t="s">
        <v>1079</v>
      </c>
      <c r="AQ303" s="44">
        <f>AN303-AL303</f>
        <v>-0.62279999999999092</v>
      </c>
      <c r="AR303" s="43" t="str">
        <f>IF(AN303&gt;AL303,"Higher","Lower")</f>
        <v>Lower</v>
      </c>
      <c r="AS303" s="43">
        <v>30.6</v>
      </c>
      <c r="AT303" s="151">
        <v>1</v>
      </c>
      <c r="AU303" s="43" t="s">
        <v>36</v>
      </c>
      <c r="AV303" s="44">
        <f>SUM(AS303-AN303)</f>
        <v>-2.3817000000000021</v>
      </c>
      <c r="AW303" s="43" t="str">
        <f>IF(AS303&gt;AN303,"Higher","Lower")</f>
        <v>Lower</v>
      </c>
    </row>
    <row r="304" spans="1:49">
      <c r="A304" s="40" t="s">
        <v>70</v>
      </c>
      <c r="B304" s="40" t="s">
        <v>1961</v>
      </c>
      <c r="C304" s="41" t="s">
        <v>1962</v>
      </c>
      <c r="D304" s="41" t="s">
        <v>1963</v>
      </c>
      <c r="E304" s="41" t="s">
        <v>1083</v>
      </c>
      <c r="F304" s="41" t="s">
        <v>1076</v>
      </c>
      <c r="G304" s="41" t="s">
        <v>1079</v>
      </c>
      <c r="H304" s="42">
        <v>373236</v>
      </c>
      <c r="I304" s="42">
        <v>411968</v>
      </c>
      <c r="J304" s="43">
        <v>53.603585000000002</v>
      </c>
      <c r="K304" s="43">
        <v>-2.4059311000000001</v>
      </c>
      <c r="L304" s="42" t="s">
        <v>33</v>
      </c>
      <c r="M304" s="41" t="s">
        <v>34</v>
      </c>
      <c r="N304" s="41">
        <v>0</v>
      </c>
      <c r="O304" s="41">
        <v>4</v>
      </c>
      <c r="P304" s="41" t="s">
        <v>1078</v>
      </c>
      <c r="Q304" s="41">
        <v>2.2000000000000002</v>
      </c>
      <c r="R304" s="51">
        <v>22.4</v>
      </c>
      <c r="S304" s="51" t="s">
        <v>1079</v>
      </c>
      <c r="T304" s="51">
        <v>22</v>
      </c>
      <c r="U304" s="51" t="s">
        <v>1079</v>
      </c>
      <c r="V304" s="51">
        <v>19.7</v>
      </c>
      <c r="W304" s="51" t="s">
        <v>1079</v>
      </c>
      <c r="X304" s="82">
        <v>19.600000000000001</v>
      </c>
      <c r="Y304" s="53" t="s">
        <v>1079</v>
      </c>
      <c r="Z304" s="82">
        <v>17.173333333333332</v>
      </c>
      <c r="AA304" s="83">
        <v>0.75</v>
      </c>
      <c r="AB304" s="44">
        <v>21.922727272727272</v>
      </c>
      <c r="AC304" s="45">
        <v>1</v>
      </c>
      <c r="AD304" s="44">
        <v>19.242666666666672</v>
      </c>
      <c r="AE304" s="45">
        <v>1</v>
      </c>
      <c r="AF304" s="44">
        <v>20.191909090909093</v>
      </c>
      <c r="AG304" s="45">
        <v>0.92</v>
      </c>
      <c r="AH304" s="44">
        <v>19.444749999999999</v>
      </c>
      <c r="AI304" s="47">
        <v>1</v>
      </c>
      <c r="AJ304" s="44">
        <v>16.693999999999999</v>
      </c>
      <c r="AK304" s="46">
        <v>0.83333333333333337</v>
      </c>
      <c r="AL304" s="78">
        <v>14.19</v>
      </c>
      <c r="AM304" s="123">
        <v>0.80769230769230771</v>
      </c>
      <c r="AN304" s="78">
        <v>25.35046201937968</v>
      </c>
      <c r="AO304" s="118">
        <v>0.59615384615384615</v>
      </c>
      <c r="AP304" s="125" t="s">
        <v>1084</v>
      </c>
      <c r="AQ304" s="44">
        <f>AN304-AL304</f>
        <v>11.160462019379681</v>
      </c>
      <c r="AR304" s="43" t="str">
        <f>IF(AN304&gt;AL304,"Higher","Lower")</f>
        <v>Higher</v>
      </c>
      <c r="AS304" s="43">
        <v>30.7</v>
      </c>
      <c r="AT304" s="151">
        <v>0.92300000000000004</v>
      </c>
      <c r="AU304" s="43" t="s">
        <v>36</v>
      </c>
      <c r="AV304" s="44">
        <f>SUM(AS304-AN304)</f>
        <v>5.3495379806203189</v>
      </c>
      <c r="AW304" s="43" t="str">
        <f>IF(AS304&gt;AN304,"Higher","Lower")</f>
        <v>Higher</v>
      </c>
    </row>
    <row r="305" spans="1:49">
      <c r="A305" s="40" t="s">
        <v>27</v>
      </c>
      <c r="B305" s="40" t="s">
        <v>1964</v>
      </c>
      <c r="C305" s="41" t="s">
        <v>1965</v>
      </c>
      <c r="D305" s="41" t="s">
        <v>1966</v>
      </c>
      <c r="E305" s="41" t="s">
        <v>1083</v>
      </c>
      <c r="F305" s="41" t="s">
        <v>1076</v>
      </c>
      <c r="G305" s="41" t="s">
        <v>1079</v>
      </c>
      <c r="H305" s="42">
        <v>386921.23200000002</v>
      </c>
      <c r="I305" s="42">
        <v>389528.85499999998</v>
      </c>
      <c r="J305" s="43">
        <v>53.402417999999997</v>
      </c>
      <c r="K305" s="43">
        <v>-2.1981812000000001</v>
      </c>
      <c r="L305" s="42" t="s">
        <v>33</v>
      </c>
      <c r="M305" s="41" t="s">
        <v>34</v>
      </c>
      <c r="N305" s="41">
        <v>3</v>
      </c>
      <c r="O305" s="41">
        <v>15</v>
      </c>
      <c r="P305" s="41" t="s">
        <v>1078</v>
      </c>
      <c r="Q305" s="41">
        <v>2</v>
      </c>
      <c r="R305" s="51">
        <v>42.3</v>
      </c>
      <c r="S305" s="51" t="s">
        <v>1079</v>
      </c>
      <c r="T305" s="51">
        <v>45.2</v>
      </c>
      <c r="U305" s="51" t="s">
        <v>1079</v>
      </c>
      <c r="V305" s="51">
        <v>42.8</v>
      </c>
      <c r="W305" s="51" t="s">
        <v>1079</v>
      </c>
      <c r="X305" s="82">
        <v>41.8</v>
      </c>
      <c r="Y305" s="53" t="s">
        <v>1079</v>
      </c>
      <c r="Z305" s="82">
        <v>44.001999999999995</v>
      </c>
      <c r="AA305" s="83">
        <v>1</v>
      </c>
      <c r="AB305" s="44">
        <v>47.888750000000009</v>
      </c>
      <c r="AC305" s="45">
        <v>1</v>
      </c>
      <c r="AD305" s="44">
        <v>43.750666666666667</v>
      </c>
      <c r="AE305" s="45">
        <v>1</v>
      </c>
      <c r="AF305" s="44">
        <v>41.926749999999998</v>
      </c>
      <c r="AG305" s="45">
        <v>1</v>
      </c>
      <c r="AH305" s="44">
        <v>37.7425</v>
      </c>
      <c r="AI305" s="45">
        <v>1</v>
      </c>
      <c r="AJ305" s="44">
        <v>29.572916666666664</v>
      </c>
      <c r="AK305" s="46">
        <v>1</v>
      </c>
      <c r="AL305" s="78">
        <v>32.224199999999989</v>
      </c>
      <c r="AM305" s="123">
        <v>0.84615384615384615</v>
      </c>
      <c r="AN305" s="78">
        <v>30.196909090909084</v>
      </c>
      <c r="AO305" s="118">
        <v>0.92307692307692302</v>
      </c>
      <c r="AP305" s="143" t="s">
        <v>1079</v>
      </c>
      <c r="AQ305" s="44">
        <f>AN305-AL305</f>
        <v>-2.0272909090909046</v>
      </c>
      <c r="AR305" s="43" t="str">
        <f>IF(AN305&gt;AL305,"Higher","Lower")</f>
        <v>Lower</v>
      </c>
      <c r="AS305" s="43">
        <v>30.7</v>
      </c>
      <c r="AT305" s="151">
        <v>1</v>
      </c>
      <c r="AU305" s="43" t="s">
        <v>36</v>
      </c>
      <c r="AV305" s="44">
        <f>SUM(AS305-AN305)</f>
        <v>0.50309090909091481</v>
      </c>
      <c r="AW305" s="43" t="str">
        <f>IF(AS305&gt;AN305,"Higher","Lower")</f>
        <v>Higher</v>
      </c>
    </row>
    <row r="306" spans="1:49">
      <c r="A306" s="40" t="s">
        <v>27</v>
      </c>
      <c r="B306" s="40" t="s">
        <v>1967</v>
      </c>
      <c r="C306" s="41" t="s">
        <v>1968</v>
      </c>
      <c r="D306" s="41" t="s">
        <v>1969</v>
      </c>
      <c r="E306" s="41" t="s">
        <v>31</v>
      </c>
      <c r="F306" s="41" t="s">
        <v>1076</v>
      </c>
      <c r="G306" s="41" t="s">
        <v>1079</v>
      </c>
      <c r="H306" s="42">
        <v>389479.35499999998</v>
      </c>
      <c r="I306" s="42">
        <v>393463.85499999998</v>
      </c>
      <c r="J306" s="43">
        <v>53.437846</v>
      </c>
      <c r="K306" s="43">
        <v>-2.1598402999999999</v>
      </c>
      <c r="L306" s="42" t="s">
        <v>33</v>
      </c>
      <c r="M306" s="41" t="s">
        <v>34</v>
      </c>
      <c r="N306" s="41">
        <v>0</v>
      </c>
      <c r="O306" s="41">
        <v>2.2000000000000002</v>
      </c>
      <c r="P306" s="41" t="s">
        <v>1078</v>
      </c>
      <c r="Q306" s="41">
        <v>2.5</v>
      </c>
      <c r="R306" s="51">
        <v>46.5</v>
      </c>
      <c r="S306" s="51" t="s">
        <v>1079</v>
      </c>
      <c r="T306" s="51">
        <v>46.2</v>
      </c>
      <c r="U306" s="51" t="s">
        <v>1079</v>
      </c>
      <c r="V306" s="51">
        <v>43.7</v>
      </c>
      <c r="W306" s="51" t="s">
        <v>1079</v>
      </c>
      <c r="X306" s="82">
        <v>42</v>
      </c>
      <c r="Y306" s="53" t="s">
        <v>1079</v>
      </c>
      <c r="Z306" s="82">
        <v>39.465999999999994</v>
      </c>
      <c r="AA306" s="83">
        <v>0.91666666666666663</v>
      </c>
      <c r="AB306" s="44">
        <v>42.481833333333341</v>
      </c>
      <c r="AC306" s="45">
        <v>1</v>
      </c>
      <c r="AD306" s="44">
        <v>44.368000000000002</v>
      </c>
      <c r="AE306" s="45">
        <v>0.91666666666666663</v>
      </c>
      <c r="AF306" s="44">
        <v>37.773818181818179</v>
      </c>
      <c r="AG306" s="45">
        <v>0.91666666666666663</v>
      </c>
      <c r="AH306" s="44">
        <v>40.691727272727277</v>
      </c>
      <c r="AI306" s="45">
        <v>0.91666666666666663</v>
      </c>
      <c r="AJ306" s="44">
        <v>30.484090909090906</v>
      </c>
      <c r="AK306" s="46">
        <v>0.91666666666666663</v>
      </c>
      <c r="AL306" s="78">
        <v>32.24218181818182</v>
      </c>
      <c r="AM306" s="123">
        <v>0.92307692307692302</v>
      </c>
      <c r="AN306" s="78">
        <v>31.581000000000003</v>
      </c>
      <c r="AO306" s="118">
        <v>1</v>
      </c>
      <c r="AP306" s="143" t="s">
        <v>1079</v>
      </c>
      <c r="AQ306" s="44">
        <f>AN306-AL306</f>
        <v>-0.66118181818181654</v>
      </c>
      <c r="AR306" s="43" t="str">
        <f>IF(AN306&gt;AL306,"Higher","Lower")</f>
        <v>Lower</v>
      </c>
      <c r="AS306" s="43">
        <v>30.7</v>
      </c>
      <c r="AT306" s="151">
        <v>0.75</v>
      </c>
      <c r="AU306" s="43" t="s">
        <v>36</v>
      </c>
      <c r="AV306" s="44">
        <f>SUM(AS306-AN306)</f>
        <v>-0.88100000000000378</v>
      </c>
      <c r="AW306" s="43" t="str">
        <f>IF(AS306&gt;AN306,"Higher","Lower")</f>
        <v>Lower</v>
      </c>
    </row>
    <row r="307" spans="1:49">
      <c r="A307" s="40" t="s">
        <v>46</v>
      </c>
      <c r="B307" s="40" t="s">
        <v>1970</v>
      </c>
      <c r="C307" s="41" t="s">
        <v>1971</v>
      </c>
      <c r="D307" s="49" t="s">
        <v>1972</v>
      </c>
      <c r="E307" s="41" t="s">
        <v>31</v>
      </c>
      <c r="F307" s="41" t="s">
        <v>1076</v>
      </c>
      <c r="G307" s="41" t="s">
        <v>1079</v>
      </c>
      <c r="H307" s="42">
        <v>385161</v>
      </c>
      <c r="I307" s="42">
        <v>398290</v>
      </c>
      <c r="J307" s="43">
        <v>53.481119</v>
      </c>
      <c r="K307" s="43">
        <v>-2.2250687</v>
      </c>
      <c r="L307" s="42" t="s">
        <v>33</v>
      </c>
      <c r="M307" s="41" t="s">
        <v>34</v>
      </c>
      <c r="N307" s="41">
        <v>10</v>
      </c>
      <c r="O307" s="41">
        <v>3</v>
      </c>
      <c r="P307" s="41" t="s">
        <v>1078</v>
      </c>
      <c r="Q307" s="41">
        <v>3</v>
      </c>
      <c r="R307" s="51">
        <v>53</v>
      </c>
      <c r="S307" s="51" t="s">
        <v>1079</v>
      </c>
      <c r="T307" s="51">
        <v>49.6</v>
      </c>
      <c r="U307" s="51" t="s">
        <v>1079</v>
      </c>
      <c r="V307" s="51">
        <v>44.3</v>
      </c>
      <c r="W307" s="51" t="s">
        <v>1079</v>
      </c>
      <c r="X307" s="82">
        <v>47.4</v>
      </c>
      <c r="Y307" s="53" t="s">
        <v>1079</v>
      </c>
      <c r="Z307" s="82">
        <v>45.92</v>
      </c>
      <c r="AA307" s="83">
        <v>1</v>
      </c>
      <c r="AB307" s="44">
        <v>51.17233333333332</v>
      </c>
      <c r="AC307" s="45">
        <v>1</v>
      </c>
      <c r="AD307" s="44">
        <v>50.372666666666667</v>
      </c>
      <c r="AE307" s="45">
        <v>1</v>
      </c>
      <c r="AF307" s="44">
        <v>46.081000000000003</v>
      </c>
      <c r="AG307" s="45">
        <v>1</v>
      </c>
      <c r="AH307" s="44">
        <v>45.275500000000008</v>
      </c>
      <c r="AI307" s="47">
        <v>1</v>
      </c>
      <c r="AJ307" s="44">
        <v>31.414583333333322</v>
      </c>
      <c r="AK307" s="46">
        <v>1</v>
      </c>
      <c r="AL307" s="78">
        <v>34.235166666666665</v>
      </c>
      <c r="AM307" s="123">
        <v>1</v>
      </c>
      <c r="AN307" s="78">
        <v>34.379500000000007</v>
      </c>
      <c r="AO307" s="118">
        <v>1</v>
      </c>
      <c r="AP307" s="125" t="s">
        <v>1079</v>
      </c>
      <c r="AQ307" s="44">
        <f>AN307-AL307</f>
        <v>0.14433333333334275</v>
      </c>
      <c r="AR307" s="43" t="str">
        <f>IF(AN307&gt;AL307,"Higher","Lower")</f>
        <v>Higher</v>
      </c>
      <c r="AS307" s="43">
        <v>30.7</v>
      </c>
      <c r="AT307" s="151">
        <v>1</v>
      </c>
      <c r="AU307" s="43" t="s">
        <v>36</v>
      </c>
      <c r="AV307" s="44">
        <f>SUM(AS307-AN307)</f>
        <v>-3.679500000000008</v>
      </c>
      <c r="AW307" s="43" t="str">
        <f>IF(AS307&gt;AN307,"Higher","Lower")</f>
        <v>Lower</v>
      </c>
    </row>
    <row r="308" spans="1:49">
      <c r="A308" s="17" t="s">
        <v>148</v>
      </c>
      <c r="B308" s="17" t="s">
        <v>1973</v>
      </c>
      <c r="C308" s="55" t="s">
        <v>1974</v>
      </c>
      <c r="D308" s="69" t="s">
        <v>1975</v>
      </c>
      <c r="E308" s="69" t="s">
        <v>31</v>
      </c>
      <c r="F308" s="69" t="s">
        <v>1076</v>
      </c>
      <c r="G308" s="69" t="s">
        <v>1079</v>
      </c>
      <c r="H308" s="70">
        <v>359723</v>
      </c>
      <c r="I308" s="70">
        <v>405537</v>
      </c>
      <c r="J308" s="69">
        <v>53.544916999999998</v>
      </c>
      <c r="K308" s="69">
        <v>-2.6092973000000002</v>
      </c>
      <c r="L308" s="70" t="s">
        <v>33</v>
      </c>
      <c r="M308" s="95" t="s">
        <v>34</v>
      </c>
      <c r="N308" s="95">
        <v>30</v>
      </c>
      <c r="O308" s="95">
        <v>1</v>
      </c>
      <c r="P308" s="95" t="s">
        <v>1078</v>
      </c>
      <c r="Q308" s="95">
        <v>2</v>
      </c>
      <c r="R308" s="13">
        <v>42.4</v>
      </c>
      <c r="S308" s="13" t="s">
        <v>1079</v>
      </c>
      <c r="T308" s="13">
        <v>43.4</v>
      </c>
      <c r="U308" s="13" t="s">
        <v>1079</v>
      </c>
      <c r="V308" s="13">
        <v>40.200000000000003</v>
      </c>
      <c r="W308" s="13" t="s">
        <v>1079</v>
      </c>
      <c r="X308" s="27">
        <v>39.799999999999997</v>
      </c>
      <c r="Y308" s="7" t="s">
        <v>1079</v>
      </c>
      <c r="Z308" s="27">
        <v>38.350666666666669</v>
      </c>
      <c r="AA308" s="36">
        <v>0.83333333333333337</v>
      </c>
      <c r="AB308" s="2">
        <v>41.793818181818182</v>
      </c>
      <c r="AC308" s="33">
        <v>0.91666666666666663</v>
      </c>
      <c r="AD308" s="2">
        <v>37.559999999999995</v>
      </c>
      <c r="AE308" s="33">
        <v>0.91666666666666663</v>
      </c>
      <c r="AF308" s="62">
        <v>38.946999999999996</v>
      </c>
      <c r="AG308" s="63">
        <v>0.75</v>
      </c>
      <c r="AH308" s="62">
        <v>42.091799999999999</v>
      </c>
      <c r="AI308" s="63">
        <v>0.83333333333333337</v>
      </c>
      <c r="AJ308" s="62">
        <v>28.652083333333334</v>
      </c>
      <c r="AK308" s="64">
        <v>1</v>
      </c>
      <c r="AL308" s="80">
        <v>30.35083333333333</v>
      </c>
      <c r="AM308" s="122">
        <v>1</v>
      </c>
      <c r="AN308" s="80">
        <v>30.957500000000003</v>
      </c>
      <c r="AO308" s="120">
        <v>1</v>
      </c>
      <c r="AP308" s="126" t="s">
        <v>1079</v>
      </c>
      <c r="AQ308" s="2">
        <f>AN308-AL308</f>
        <v>0.60666666666667268</v>
      </c>
      <c r="AR308" s="1" t="str">
        <f>IF(AN308&gt;AL308,"Higher","Lower")</f>
        <v>Higher</v>
      </c>
      <c r="AS308" s="1">
        <v>30.8</v>
      </c>
      <c r="AT308" s="145">
        <v>1</v>
      </c>
      <c r="AU308" s="1" t="s">
        <v>36</v>
      </c>
      <c r="AV308" s="2">
        <f>SUM(AS308-AN308)</f>
        <v>-0.15750000000000242</v>
      </c>
      <c r="AW308" s="1" t="str">
        <f>IF(AS308&gt;AN308,"Higher","Lower")</f>
        <v>Lower</v>
      </c>
    </row>
    <row r="309" spans="1:49">
      <c r="A309" s="40" t="s">
        <v>70</v>
      </c>
      <c r="B309" s="40" t="s">
        <v>1976</v>
      </c>
      <c r="C309" s="41" t="s">
        <v>1977</v>
      </c>
      <c r="D309" s="41" t="s">
        <v>1978</v>
      </c>
      <c r="E309" s="41" t="s">
        <v>31</v>
      </c>
      <c r="F309" s="41" t="s">
        <v>1076</v>
      </c>
      <c r="G309" s="41" t="s">
        <v>1079</v>
      </c>
      <c r="H309" s="42">
        <v>371803</v>
      </c>
      <c r="I309" s="42">
        <v>408976</v>
      </c>
      <c r="J309" s="43">
        <v>53.576616999999999</v>
      </c>
      <c r="K309" s="43">
        <v>-2.4273145</v>
      </c>
      <c r="L309" s="42" t="s">
        <v>33</v>
      </c>
      <c r="M309" s="41" t="s">
        <v>34</v>
      </c>
      <c r="N309" s="41">
        <v>5</v>
      </c>
      <c r="O309" s="41">
        <v>0.5</v>
      </c>
      <c r="P309" s="41" t="s">
        <v>1078</v>
      </c>
      <c r="Q309" s="41">
        <v>2.4</v>
      </c>
      <c r="R309" s="51" t="s">
        <v>36</v>
      </c>
      <c r="S309" s="51" t="s">
        <v>1079</v>
      </c>
      <c r="T309" s="51" t="s">
        <v>36</v>
      </c>
      <c r="U309" s="51" t="s">
        <v>1079</v>
      </c>
      <c r="V309" s="51" t="s">
        <v>36</v>
      </c>
      <c r="W309" s="51" t="s">
        <v>1079</v>
      </c>
      <c r="X309" s="53" t="s">
        <v>36</v>
      </c>
      <c r="Y309" s="53" t="s">
        <v>1079</v>
      </c>
      <c r="Z309" s="82" t="s">
        <v>36</v>
      </c>
      <c r="AA309" s="83" t="s">
        <v>1079</v>
      </c>
      <c r="AB309" s="44" t="s">
        <v>1084</v>
      </c>
      <c r="AC309" s="45" t="s">
        <v>1084</v>
      </c>
      <c r="AD309" s="44" t="s">
        <v>1084</v>
      </c>
      <c r="AE309" s="45" t="s">
        <v>1084</v>
      </c>
      <c r="AF309" s="44" t="s">
        <v>1084</v>
      </c>
      <c r="AG309" s="45" t="s">
        <v>1084</v>
      </c>
      <c r="AH309" s="44" t="s">
        <v>1084</v>
      </c>
      <c r="AI309" s="44" t="s">
        <v>1084</v>
      </c>
      <c r="AJ309" s="44">
        <v>29.41</v>
      </c>
      <c r="AK309" s="46">
        <v>0.83333333333333337</v>
      </c>
      <c r="AL309" s="78">
        <v>30.96</v>
      </c>
      <c r="AM309" s="123">
        <v>0.90384615384615385</v>
      </c>
      <c r="AN309" s="78">
        <v>28.724499999999999</v>
      </c>
      <c r="AO309" s="118">
        <v>1</v>
      </c>
      <c r="AP309" s="125" t="s">
        <v>1084</v>
      </c>
      <c r="AQ309" s="44">
        <f>AN309-AL309</f>
        <v>-2.2355000000000018</v>
      </c>
      <c r="AR309" s="43" t="str">
        <f>IF(AN309&gt;AL309,"Higher","Lower")</f>
        <v>Lower</v>
      </c>
      <c r="AS309" s="43">
        <v>30.9</v>
      </c>
      <c r="AT309" s="151">
        <v>0.75</v>
      </c>
      <c r="AU309" s="43" t="s">
        <v>36</v>
      </c>
      <c r="AV309" s="44">
        <f>SUM(AS309-AN309)</f>
        <v>2.1754999999999995</v>
      </c>
      <c r="AW309" s="43" t="str">
        <f>IF(AS309&gt;AN309,"Higher","Lower")</f>
        <v>Higher</v>
      </c>
    </row>
    <row r="310" spans="1:49">
      <c r="A310" s="55" t="s">
        <v>37</v>
      </c>
      <c r="B310" s="55" t="s">
        <v>1979</v>
      </c>
      <c r="C310" s="68" t="s">
        <v>1980</v>
      </c>
      <c r="D310" s="55" t="s">
        <v>1981</v>
      </c>
      <c r="E310" s="55" t="s">
        <v>31</v>
      </c>
      <c r="F310" s="55" t="s">
        <v>1076</v>
      </c>
      <c r="G310" s="55" t="s">
        <v>1079</v>
      </c>
      <c r="H310" s="56">
        <v>390475</v>
      </c>
      <c r="I310" s="56">
        <v>395621</v>
      </c>
      <c r="J310" s="57">
        <v>53.457253000000001</v>
      </c>
      <c r="K310" s="57">
        <v>-2.1449134999999999</v>
      </c>
      <c r="L310" s="56" t="s">
        <v>33</v>
      </c>
      <c r="M310" s="4" t="s">
        <v>34</v>
      </c>
      <c r="N310" s="7">
        <v>5</v>
      </c>
      <c r="O310" s="7">
        <v>2</v>
      </c>
      <c r="P310" s="4" t="s">
        <v>1078</v>
      </c>
      <c r="Q310" s="4">
        <v>3</v>
      </c>
      <c r="R310" s="13">
        <v>38.799999999999997</v>
      </c>
      <c r="S310" s="13" t="s">
        <v>1079</v>
      </c>
      <c r="T310" s="13">
        <v>38.5</v>
      </c>
      <c r="U310" s="13" t="s">
        <v>1079</v>
      </c>
      <c r="V310" s="13">
        <v>33.799999999999997</v>
      </c>
      <c r="W310" s="13" t="s">
        <v>1079</v>
      </c>
      <c r="X310" s="27">
        <v>36</v>
      </c>
      <c r="Y310" s="7" t="s">
        <v>1079</v>
      </c>
      <c r="Z310" s="7">
        <v>33.200000000000003</v>
      </c>
      <c r="AA310" s="36">
        <v>1</v>
      </c>
      <c r="AB310" s="2">
        <v>39.311999999999998</v>
      </c>
      <c r="AC310" s="33">
        <v>1</v>
      </c>
      <c r="AD310" s="2">
        <v>34.422666666666672</v>
      </c>
      <c r="AE310" s="33">
        <v>1</v>
      </c>
      <c r="AF310" s="62">
        <v>32.081250000000004</v>
      </c>
      <c r="AG310" s="63">
        <v>1</v>
      </c>
      <c r="AH310" s="62">
        <v>35.728909090909099</v>
      </c>
      <c r="AI310" s="63">
        <v>0.91666666666666663</v>
      </c>
      <c r="AJ310" s="62">
        <v>24.692499999999995</v>
      </c>
      <c r="AK310" s="64">
        <v>1</v>
      </c>
      <c r="AL310" s="80">
        <v>31.554833333333335</v>
      </c>
      <c r="AM310" s="122">
        <v>1</v>
      </c>
      <c r="AN310" s="80">
        <v>26.643750000000001</v>
      </c>
      <c r="AO310" s="120">
        <v>1</v>
      </c>
      <c r="AP310" s="126" t="s">
        <v>1079</v>
      </c>
      <c r="AQ310" s="2">
        <f>AN310-AL310</f>
        <v>-4.9110833333333339</v>
      </c>
      <c r="AR310" s="1" t="str">
        <f>IF(AN310&gt;AL310,"Higher","Lower")</f>
        <v>Lower</v>
      </c>
      <c r="AS310" s="1">
        <v>31</v>
      </c>
      <c r="AT310" s="145">
        <v>0.84599999999999997</v>
      </c>
      <c r="AU310" s="1" t="s">
        <v>36</v>
      </c>
      <c r="AV310" s="2">
        <f>SUM(AS310-AN310)</f>
        <v>4.3562499999999993</v>
      </c>
      <c r="AW310" s="1" t="str">
        <f>IF(AS310&gt;AN310,"Higher","Lower")</f>
        <v>Higher</v>
      </c>
    </row>
    <row r="311" spans="1:49">
      <c r="A311" s="55" t="s">
        <v>37</v>
      </c>
      <c r="B311" s="55" t="s">
        <v>1982</v>
      </c>
      <c r="C311" s="68" t="s">
        <v>1983</v>
      </c>
      <c r="D311" s="55" t="s">
        <v>1984</v>
      </c>
      <c r="E311" s="55" t="s">
        <v>1170</v>
      </c>
      <c r="F311" s="55" t="s">
        <v>1076</v>
      </c>
      <c r="G311" s="55" t="s">
        <v>1079</v>
      </c>
      <c r="H311" s="56">
        <v>393314</v>
      </c>
      <c r="I311" s="56">
        <v>398624</v>
      </c>
      <c r="J311" s="57">
        <v>53.484290000000001</v>
      </c>
      <c r="K311" s="57">
        <v>-2.1022232999999999</v>
      </c>
      <c r="L311" s="56" t="s">
        <v>33</v>
      </c>
      <c r="M311" s="4" t="s">
        <v>34</v>
      </c>
      <c r="N311" s="7">
        <v>82</v>
      </c>
      <c r="O311" s="7">
        <v>1</v>
      </c>
      <c r="P311" s="4" t="s">
        <v>1078</v>
      </c>
      <c r="Q311" s="4">
        <v>3</v>
      </c>
      <c r="R311" s="13" t="s">
        <v>36</v>
      </c>
      <c r="S311" s="13" t="s">
        <v>1079</v>
      </c>
      <c r="T311" s="13" t="s">
        <v>36</v>
      </c>
      <c r="U311" s="13" t="s">
        <v>1079</v>
      </c>
      <c r="V311" s="13" t="s">
        <v>36</v>
      </c>
      <c r="W311" s="13" t="s">
        <v>1079</v>
      </c>
      <c r="X311" s="7" t="s">
        <v>36</v>
      </c>
      <c r="Y311" s="7" t="s">
        <v>1079</v>
      </c>
      <c r="Z311" s="27" t="s">
        <v>36</v>
      </c>
      <c r="AA311" s="36" t="s">
        <v>1084</v>
      </c>
      <c r="AB311" s="2" t="s">
        <v>1084</v>
      </c>
      <c r="AC311" s="33" t="s">
        <v>1079</v>
      </c>
      <c r="AD311" s="2" t="s">
        <v>1084</v>
      </c>
      <c r="AE311" s="33" t="s">
        <v>1084</v>
      </c>
      <c r="AF311" s="62">
        <v>40.375250000000001</v>
      </c>
      <c r="AG311" s="63">
        <v>1</v>
      </c>
      <c r="AH311" s="62">
        <v>37.162800000000004</v>
      </c>
      <c r="AI311" s="63">
        <v>0.83333333333333337</v>
      </c>
      <c r="AJ311" s="62">
        <v>29.707499999999996</v>
      </c>
      <c r="AK311" s="64">
        <v>1</v>
      </c>
      <c r="AL311" s="80">
        <v>33.131499999999996</v>
      </c>
      <c r="AM311" s="122">
        <v>1</v>
      </c>
      <c r="AN311" s="80">
        <v>32.247999999999998</v>
      </c>
      <c r="AO311" s="120">
        <v>1</v>
      </c>
      <c r="AP311" s="126" t="s">
        <v>1079</v>
      </c>
      <c r="AQ311" s="2">
        <f>AN311-AL311</f>
        <v>-0.88349999999999795</v>
      </c>
      <c r="AR311" s="1" t="str">
        <f>IF(AN311&gt;AL311,"Higher","Lower")</f>
        <v>Lower</v>
      </c>
      <c r="AS311" s="1">
        <v>31</v>
      </c>
      <c r="AT311" s="145">
        <v>0.92300000000000004</v>
      </c>
      <c r="AU311" s="1" t="s">
        <v>36</v>
      </c>
      <c r="AV311" s="2">
        <f>SUM(AS311-AN311)</f>
        <v>-1.2479999999999976</v>
      </c>
      <c r="AW311" s="1" t="str">
        <f>IF(AS311&gt;AN311,"Higher","Lower")</f>
        <v>Lower</v>
      </c>
    </row>
    <row r="312" spans="1:49">
      <c r="A312" s="40" t="s">
        <v>46</v>
      </c>
      <c r="B312" s="40" t="s">
        <v>1985</v>
      </c>
      <c r="C312" s="41" t="s">
        <v>1986</v>
      </c>
      <c r="D312" s="49" t="s">
        <v>1987</v>
      </c>
      <c r="E312" s="41" t="s">
        <v>31</v>
      </c>
      <c r="F312" s="41" t="s">
        <v>1076</v>
      </c>
      <c r="G312" s="41" t="s">
        <v>1079</v>
      </c>
      <c r="H312" s="42">
        <v>382419</v>
      </c>
      <c r="I312" s="42">
        <v>390010</v>
      </c>
      <c r="J312" s="43">
        <v>53.406610000000001</v>
      </c>
      <c r="K312" s="43">
        <v>-2.2659202999999999</v>
      </c>
      <c r="L312" s="42" t="s">
        <v>33</v>
      </c>
      <c r="M312" s="41" t="s">
        <v>34</v>
      </c>
      <c r="N312" s="41">
        <v>22</v>
      </c>
      <c r="O312" s="41">
        <v>3</v>
      </c>
      <c r="P312" s="41" t="s">
        <v>1078</v>
      </c>
      <c r="Q312" s="41">
        <v>3</v>
      </c>
      <c r="R312" s="51" t="s">
        <v>36</v>
      </c>
      <c r="S312" s="51" t="s">
        <v>1079</v>
      </c>
      <c r="T312" s="51" t="s">
        <v>36</v>
      </c>
      <c r="U312" s="51" t="s">
        <v>1079</v>
      </c>
      <c r="V312" s="51" t="s">
        <v>36</v>
      </c>
      <c r="W312" s="51" t="s">
        <v>1079</v>
      </c>
      <c r="X312" s="53" t="s">
        <v>36</v>
      </c>
      <c r="Y312" s="53" t="s">
        <v>1079</v>
      </c>
      <c r="Z312" s="82" t="s">
        <v>36</v>
      </c>
      <c r="AA312" s="83" t="s">
        <v>1084</v>
      </c>
      <c r="AB312" s="44" t="s">
        <v>36</v>
      </c>
      <c r="AC312" s="45" t="s">
        <v>1084</v>
      </c>
      <c r="AD312" s="44" t="s">
        <v>36</v>
      </c>
      <c r="AE312" s="45" t="s">
        <v>1084</v>
      </c>
      <c r="AF312" s="44" t="s">
        <v>36</v>
      </c>
      <c r="AG312" s="45">
        <v>0</v>
      </c>
      <c r="AH312" s="44">
        <v>42.896250000000009</v>
      </c>
      <c r="AI312" s="47">
        <v>1</v>
      </c>
      <c r="AJ312" s="44">
        <v>29.402272727272727</v>
      </c>
      <c r="AK312" s="46">
        <v>0.91666666666666663</v>
      </c>
      <c r="AL312" s="78">
        <v>33.844909090909091</v>
      </c>
      <c r="AM312" s="123">
        <v>0.92307692307692302</v>
      </c>
      <c r="AN312" s="78">
        <v>34.002500000000005</v>
      </c>
      <c r="AO312" s="118">
        <v>1</v>
      </c>
      <c r="AP312" s="125" t="s">
        <v>1079</v>
      </c>
      <c r="AQ312" s="44">
        <f>AN312-AL312</f>
        <v>0.15759090909091356</v>
      </c>
      <c r="AR312" s="43" t="str">
        <f>IF(AN312&gt;AL312,"Higher","Lower")</f>
        <v>Higher</v>
      </c>
      <c r="AS312" s="43">
        <v>31</v>
      </c>
      <c r="AT312" s="151">
        <v>1</v>
      </c>
      <c r="AU312" s="43" t="s">
        <v>36</v>
      </c>
      <c r="AV312" s="44">
        <f>SUM(AS312-AN312)</f>
        <v>-3.0025000000000048</v>
      </c>
      <c r="AW312" s="43" t="str">
        <f>IF(AS312&gt;AN312,"Higher","Lower")</f>
        <v>Lower</v>
      </c>
    </row>
    <row r="313" spans="1:49">
      <c r="A313" s="55" t="s">
        <v>37</v>
      </c>
      <c r="B313" s="55" t="s">
        <v>1988</v>
      </c>
      <c r="C313" s="68" t="s">
        <v>1989</v>
      </c>
      <c r="D313" s="55" t="s">
        <v>1990</v>
      </c>
      <c r="E313" s="55" t="s">
        <v>31</v>
      </c>
      <c r="F313" s="55" t="s">
        <v>1076</v>
      </c>
      <c r="G313" s="55" t="s">
        <v>1079</v>
      </c>
      <c r="H313" s="56">
        <v>393050</v>
      </c>
      <c r="I313" s="56">
        <v>401038</v>
      </c>
      <c r="J313" s="57">
        <v>53.505983999999998</v>
      </c>
      <c r="K313" s="57">
        <v>-2.1062560000000001</v>
      </c>
      <c r="L313" s="56" t="s">
        <v>33</v>
      </c>
      <c r="M313" s="4" t="s">
        <v>1078</v>
      </c>
      <c r="N313" s="7">
        <v>5</v>
      </c>
      <c r="O313" s="7">
        <v>2</v>
      </c>
      <c r="P313" s="4" t="s">
        <v>1078</v>
      </c>
      <c r="Q313" s="4">
        <v>3</v>
      </c>
      <c r="R313" s="13" t="s">
        <v>36</v>
      </c>
      <c r="S313" s="13" t="s">
        <v>1079</v>
      </c>
      <c r="T313" s="13">
        <v>39.6</v>
      </c>
      <c r="U313" s="13" t="s">
        <v>1079</v>
      </c>
      <c r="V313" s="13">
        <v>35.1</v>
      </c>
      <c r="W313" s="13" t="s">
        <v>1079</v>
      </c>
      <c r="X313" s="27">
        <v>33</v>
      </c>
      <c r="Y313" s="7" t="s">
        <v>1079</v>
      </c>
      <c r="Z313" s="7">
        <v>36</v>
      </c>
      <c r="AA313" s="36">
        <v>1</v>
      </c>
      <c r="AB313" s="2">
        <v>39.001083333333327</v>
      </c>
      <c r="AC313" s="33">
        <v>1</v>
      </c>
      <c r="AD313" s="2">
        <v>39.25533333333334</v>
      </c>
      <c r="AE313" s="33">
        <v>1</v>
      </c>
      <c r="AF313" s="62">
        <v>34.473750000000003</v>
      </c>
      <c r="AG313" s="63">
        <v>1</v>
      </c>
      <c r="AH313" s="62">
        <v>35.107500000000009</v>
      </c>
      <c r="AI313" s="63">
        <v>0.83333333333333337</v>
      </c>
      <c r="AJ313" s="62">
        <v>27.787916666666668</v>
      </c>
      <c r="AK313" s="64">
        <v>1</v>
      </c>
      <c r="AL313" s="80">
        <v>31.43690909090909</v>
      </c>
      <c r="AM313" s="122">
        <v>0.90384615384615385</v>
      </c>
      <c r="AN313" s="80">
        <v>31.383272727272725</v>
      </c>
      <c r="AO313" s="120">
        <v>0.92307692307692302</v>
      </c>
      <c r="AP313" s="126" t="s">
        <v>1079</v>
      </c>
      <c r="AQ313" s="2">
        <f>AN313-AL313</f>
        <v>-5.3636363636364592E-2</v>
      </c>
      <c r="AR313" s="1" t="str">
        <f>IF(AN313&gt;AL313,"Higher","Lower")</f>
        <v>Lower</v>
      </c>
      <c r="AS313" s="1">
        <v>31.1</v>
      </c>
      <c r="AT313" s="145">
        <v>1</v>
      </c>
      <c r="AU313" s="1" t="s">
        <v>36</v>
      </c>
      <c r="AV313" s="2">
        <f>SUM(AS313-AN313)</f>
        <v>-0.28327272727272401</v>
      </c>
      <c r="AW313" s="1" t="str">
        <f>IF(AS313&gt;AN313,"Higher","Lower")</f>
        <v>Lower</v>
      </c>
    </row>
    <row r="314" spans="1:49">
      <c r="A314" s="40" t="s">
        <v>114</v>
      </c>
      <c r="B314" s="40" t="s">
        <v>1991</v>
      </c>
      <c r="C314" s="41" t="s">
        <v>1992</v>
      </c>
      <c r="D314" s="41" t="s">
        <v>1993</v>
      </c>
      <c r="E314" s="41" t="s">
        <v>31</v>
      </c>
      <c r="F314" s="41" t="s">
        <v>1076</v>
      </c>
      <c r="G314" s="41" t="s">
        <v>1079</v>
      </c>
      <c r="H314" s="42">
        <v>387792</v>
      </c>
      <c r="I314" s="42">
        <v>406013</v>
      </c>
      <c r="J314" s="43">
        <v>53.550604</v>
      </c>
      <c r="K314" s="43">
        <v>-2.1857275999999999</v>
      </c>
      <c r="L314" s="42" t="s">
        <v>33</v>
      </c>
      <c r="M314" s="41" t="s">
        <v>1078</v>
      </c>
      <c r="N314" s="41">
        <v>1</v>
      </c>
      <c r="O314" s="41">
        <v>1.5</v>
      </c>
      <c r="P314" s="41" t="s">
        <v>1078</v>
      </c>
      <c r="Q314" s="41">
        <v>3</v>
      </c>
      <c r="R314" s="51" t="s">
        <v>36</v>
      </c>
      <c r="S314" s="51" t="s">
        <v>1079</v>
      </c>
      <c r="T314" s="51" t="s">
        <v>36</v>
      </c>
      <c r="U314" s="51" t="s">
        <v>1079</v>
      </c>
      <c r="V314" s="51" t="s">
        <v>36</v>
      </c>
      <c r="W314" s="51" t="s">
        <v>1079</v>
      </c>
      <c r="X314" s="53" t="s">
        <v>36</v>
      </c>
      <c r="Y314" s="53" t="s">
        <v>1079</v>
      </c>
      <c r="Z314" s="82" t="s">
        <v>36</v>
      </c>
      <c r="AA314" s="83" t="s">
        <v>1084</v>
      </c>
      <c r="AB314" s="44" t="s">
        <v>1084</v>
      </c>
      <c r="AC314" s="45" t="s">
        <v>1084</v>
      </c>
      <c r="AD314" s="44" t="s">
        <v>1084</v>
      </c>
      <c r="AE314" s="45" t="s">
        <v>1084</v>
      </c>
      <c r="AF314" s="44" t="s">
        <v>1084</v>
      </c>
      <c r="AG314" s="45">
        <v>0</v>
      </c>
      <c r="AH314" s="44">
        <v>34.739727272727265</v>
      </c>
      <c r="AI314" s="45">
        <v>0.91666666666666663</v>
      </c>
      <c r="AJ314" s="44">
        <v>25.9</v>
      </c>
      <c r="AK314" s="46">
        <v>0.41666666666666669</v>
      </c>
      <c r="AL314" s="78">
        <v>30.931333333333335</v>
      </c>
      <c r="AM314" s="123">
        <v>1</v>
      </c>
      <c r="AN314" s="78">
        <v>33.044181818181819</v>
      </c>
      <c r="AO314" s="118">
        <v>0.92307692307692302</v>
      </c>
      <c r="AP314" s="133" t="s">
        <v>1079</v>
      </c>
      <c r="AQ314" s="44">
        <f>AN314-AL314</f>
        <v>2.1128484848484845</v>
      </c>
      <c r="AR314" s="43" t="str">
        <f>IF(AN314&gt;AL314,"Higher","Lower")</f>
        <v>Higher</v>
      </c>
      <c r="AS314" s="43">
        <v>31.1</v>
      </c>
      <c r="AT314" s="151">
        <v>0.92300000000000004</v>
      </c>
      <c r="AU314" s="43" t="s">
        <v>36</v>
      </c>
      <c r="AV314" s="44">
        <f>SUM(AS314-AN314)</f>
        <v>-1.9441818181818178</v>
      </c>
      <c r="AW314" s="43" t="str">
        <f>IF(AS314&gt;AN314,"Higher","Lower")</f>
        <v>Lower</v>
      </c>
    </row>
    <row r="315" spans="1:49">
      <c r="A315" s="17" t="s">
        <v>67</v>
      </c>
      <c r="B315" s="17" t="s">
        <v>1994</v>
      </c>
      <c r="C315" s="55" t="s">
        <v>1995</v>
      </c>
      <c r="D315" s="55" t="s">
        <v>1996</v>
      </c>
      <c r="E315" s="55" t="s">
        <v>31</v>
      </c>
      <c r="F315" s="55" t="s">
        <v>1076</v>
      </c>
      <c r="G315" s="55" t="s">
        <v>1079</v>
      </c>
      <c r="H315" s="56">
        <v>375367</v>
      </c>
      <c r="I315" s="56">
        <v>397800</v>
      </c>
      <c r="J315" s="57">
        <v>53.476345999999999</v>
      </c>
      <c r="K315" s="57">
        <v>-2.3726075999999998</v>
      </c>
      <c r="L315" s="56" t="s">
        <v>33</v>
      </c>
      <c r="M315" s="4" t="s">
        <v>34</v>
      </c>
      <c r="N315" s="4">
        <v>0.5</v>
      </c>
      <c r="O315" s="4">
        <v>8.5</v>
      </c>
      <c r="P315" s="4" t="s">
        <v>1078</v>
      </c>
      <c r="Q315" s="4">
        <v>1.7</v>
      </c>
      <c r="R315" s="22">
        <v>52.1</v>
      </c>
      <c r="S315" s="22" t="s">
        <v>1079</v>
      </c>
      <c r="T315" s="22">
        <v>50.5</v>
      </c>
      <c r="U315" s="22" t="s">
        <v>1079</v>
      </c>
      <c r="V315" s="22">
        <v>47.1</v>
      </c>
      <c r="W315" s="22" t="s">
        <v>1079</v>
      </c>
      <c r="X315" s="24">
        <v>44.3</v>
      </c>
      <c r="Y315" s="24" t="s">
        <v>1079</v>
      </c>
      <c r="Z315" s="23">
        <v>43.5</v>
      </c>
      <c r="AA315" s="29">
        <v>1</v>
      </c>
      <c r="AB315" s="2">
        <v>45.636500000000005</v>
      </c>
      <c r="AC315" s="33">
        <v>1</v>
      </c>
      <c r="AD315" s="2">
        <v>43.00266666666667</v>
      </c>
      <c r="AE315" s="33">
        <v>1</v>
      </c>
      <c r="AF315" s="62">
        <v>39.258749999999992</v>
      </c>
      <c r="AG315" s="63">
        <v>1</v>
      </c>
      <c r="AH315" s="62">
        <v>39.873750000000001</v>
      </c>
      <c r="AI315" s="63">
        <v>1</v>
      </c>
      <c r="AJ315" s="62">
        <v>30.373333333333328</v>
      </c>
      <c r="AK315" s="64">
        <v>1</v>
      </c>
      <c r="AL315" s="79">
        <v>34.077500000000008</v>
      </c>
      <c r="AM315" s="121">
        <v>1</v>
      </c>
      <c r="AN315" s="79">
        <v>33.828499999999998</v>
      </c>
      <c r="AO315" s="119">
        <v>1</v>
      </c>
      <c r="AP315" s="127" t="s">
        <v>1079</v>
      </c>
      <c r="AQ315" s="2">
        <f>AN315-AL315</f>
        <v>-0.24900000000000944</v>
      </c>
      <c r="AR315" s="1" t="str">
        <f>IF(AN315&gt;AL315,"Higher","Lower")</f>
        <v>Lower</v>
      </c>
      <c r="AS315" s="1">
        <v>31.2</v>
      </c>
      <c r="AT315" s="145">
        <v>1</v>
      </c>
      <c r="AU315" s="1" t="s">
        <v>36</v>
      </c>
      <c r="AV315" s="2">
        <f>SUM(AS315-AN315)</f>
        <v>-2.6284999999999989</v>
      </c>
      <c r="AW315" s="1" t="str">
        <f>IF(AS315&gt;AN315,"Higher","Lower")</f>
        <v>Lower</v>
      </c>
    </row>
    <row r="316" spans="1:49">
      <c r="A316" s="55" t="s">
        <v>37</v>
      </c>
      <c r="B316" s="55" t="s">
        <v>1997</v>
      </c>
      <c r="C316" s="68" t="s">
        <v>1998</v>
      </c>
      <c r="D316" s="55" t="s">
        <v>1999</v>
      </c>
      <c r="E316" s="55" t="s">
        <v>31</v>
      </c>
      <c r="F316" s="55" t="s">
        <v>1076</v>
      </c>
      <c r="G316" s="55" t="s">
        <v>1079</v>
      </c>
      <c r="H316" s="56">
        <v>397080</v>
      </c>
      <c r="I316" s="56">
        <v>402540</v>
      </c>
      <c r="J316" s="57">
        <v>53.519523999999997</v>
      </c>
      <c r="K316" s="57">
        <v>-2.0455093</v>
      </c>
      <c r="L316" s="56" t="s">
        <v>33</v>
      </c>
      <c r="M316" s="4" t="s">
        <v>1078</v>
      </c>
      <c r="N316" s="7">
        <v>8</v>
      </c>
      <c r="O316" s="7">
        <v>2</v>
      </c>
      <c r="P316" s="4" t="s">
        <v>1078</v>
      </c>
      <c r="Q316" s="4">
        <v>3</v>
      </c>
      <c r="R316" s="13">
        <v>39.700000000000003</v>
      </c>
      <c r="S316" s="13" t="s">
        <v>1079</v>
      </c>
      <c r="T316" s="13">
        <v>41</v>
      </c>
      <c r="U316" s="13" t="s">
        <v>1079</v>
      </c>
      <c r="V316" s="13">
        <v>38</v>
      </c>
      <c r="W316" s="13" t="s">
        <v>1079</v>
      </c>
      <c r="X316" s="27">
        <v>37.9</v>
      </c>
      <c r="Y316" s="7" t="s">
        <v>1079</v>
      </c>
      <c r="Z316" s="7">
        <v>37.200000000000003</v>
      </c>
      <c r="AA316" s="36">
        <v>0.91666666666666663</v>
      </c>
      <c r="AB316" s="2">
        <v>41.844833333333327</v>
      </c>
      <c r="AC316" s="33">
        <v>1</v>
      </c>
      <c r="AD316" s="2">
        <v>39.952000000000005</v>
      </c>
      <c r="AE316" s="33">
        <v>1</v>
      </c>
      <c r="AF316" s="62">
        <v>33.669000000000004</v>
      </c>
      <c r="AG316" s="63">
        <v>0.83333333333333337</v>
      </c>
      <c r="AH316" s="62">
        <v>36.9024</v>
      </c>
      <c r="AI316" s="63">
        <v>0.83333333333333337</v>
      </c>
      <c r="AJ316" s="62">
        <v>27.66041666666667</v>
      </c>
      <c r="AK316" s="64">
        <v>1</v>
      </c>
      <c r="AL316" s="80">
        <v>29.053666666666672</v>
      </c>
      <c r="AM316" s="122">
        <v>1</v>
      </c>
      <c r="AN316" s="80">
        <v>30.41375</v>
      </c>
      <c r="AO316" s="120">
        <v>1</v>
      </c>
      <c r="AP316" s="126" t="s">
        <v>1079</v>
      </c>
      <c r="AQ316" s="2">
        <f>AN316-AL316</f>
        <v>1.3600833333333284</v>
      </c>
      <c r="AR316" s="1" t="str">
        <f>IF(AN316&gt;AL316,"Higher","Lower")</f>
        <v>Higher</v>
      </c>
      <c r="AS316" s="1">
        <v>31.3</v>
      </c>
      <c r="AT316" s="145">
        <v>1</v>
      </c>
      <c r="AU316" s="1" t="s">
        <v>36</v>
      </c>
      <c r="AV316" s="2">
        <f>SUM(AS316-AN316)</f>
        <v>0.88625000000000043</v>
      </c>
      <c r="AW316" s="1" t="str">
        <f>IF(AS316&gt;AN316,"Higher","Lower")</f>
        <v>Higher</v>
      </c>
    </row>
    <row r="317" spans="1:49">
      <c r="A317" s="48" t="s">
        <v>46</v>
      </c>
      <c r="B317" s="40" t="s">
        <v>2000</v>
      </c>
      <c r="C317" s="49" t="s">
        <v>2001</v>
      </c>
      <c r="D317" s="49" t="s">
        <v>2002</v>
      </c>
      <c r="E317" s="49" t="s">
        <v>1809</v>
      </c>
      <c r="F317" s="41" t="s">
        <v>1076</v>
      </c>
      <c r="G317" s="41" t="s">
        <v>1079</v>
      </c>
      <c r="H317" s="49">
        <v>385400</v>
      </c>
      <c r="I317" s="49">
        <v>399245</v>
      </c>
      <c r="J317" s="43">
        <v>53.489710000000002</v>
      </c>
      <c r="K317" s="43">
        <v>-2.2215121</v>
      </c>
      <c r="L317" s="42" t="s">
        <v>33</v>
      </c>
      <c r="M317" s="49" t="s">
        <v>34</v>
      </c>
      <c r="N317" s="49">
        <v>8</v>
      </c>
      <c r="O317" s="49">
        <v>3</v>
      </c>
      <c r="P317" s="49" t="s">
        <v>1078</v>
      </c>
      <c r="Q317" s="49">
        <v>3</v>
      </c>
      <c r="R317" s="51" t="s">
        <v>36</v>
      </c>
      <c r="S317" s="51" t="s">
        <v>1079</v>
      </c>
      <c r="T317" s="51" t="s">
        <v>36</v>
      </c>
      <c r="U317" s="51" t="s">
        <v>1079</v>
      </c>
      <c r="V317" s="51" t="s">
        <v>36</v>
      </c>
      <c r="W317" s="51" t="s">
        <v>1079</v>
      </c>
      <c r="X317" s="53" t="s">
        <v>36</v>
      </c>
      <c r="Y317" s="53" t="s">
        <v>1079</v>
      </c>
      <c r="Z317" s="82" t="s">
        <v>36</v>
      </c>
      <c r="AA317" s="83" t="s">
        <v>1084</v>
      </c>
      <c r="AB317" s="44" t="s">
        <v>36</v>
      </c>
      <c r="AC317" s="45" t="s">
        <v>1084</v>
      </c>
      <c r="AD317" s="44" t="s">
        <v>36</v>
      </c>
      <c r="AE317" s="45" t="s">
        <v>1084</v>
      </c>
      <c r="AF317" s="44" t="s">
        <v>36</v>
      </c>
      <c r="AG317" s="45" t="s">
        <v>1084</v>
      </c>
      <c r="AH317" s="44" t="s">
        <v>36</v>
      </c>
      <c r="AI317" s="44" t="s">
        <v>36</v>
      </c>
      <c r="AJ317" s="44">
        <v>26.945</v>
      </c>
      <c r="AK317" s="50">
        <v>1</v>
      </c>
      <c r="AL317" s="78">
        <v>32.902166666666666</v>
      </c>
      <c r="AM317" s="123">
        <v>1</v>
      </c>
      <c r="AN317" s="78">
        <v>32.712000000000003</v>
      </c>
      <c r="AO317" s="118">
        <v>1</v>
      </c>
      <c r="AP317" s="125" t="s">
        <v>1079</v>
      </c>
      <c r="AQ317" s="44">
        <f>AN317-AL317</f>
        <v>-0.19016666666666282</v>
      </c>
      <c r="AR317" s="43" t="str">
        <f>IF(AN317&gt;AL317,"Higher","Lower")</f>
        <v>Lower</v>
      </c>
      <c r="AS317" s="43">
        <v>31.3</v>
      </c>
      <c r="AT317" s="151">
        <v>1</v>
      </c>
      <c r="AU317" s="43" t="s">
        <v>36</v>
      </c>
      <c r="AV317" s="44">
        <f>SUM(AS317-AN317)</f>
        <v>-1.4120000000000026</v>
      </c>
      <c r="AW317" s="43" t="str">
        <f>IF(AS317&gt;AN317,"Higher","Lower")</f>
        <v>Lower</v>
      </c>
    </row>
    <row r="318" spans="1:49">
      <c r="A318" s="17" t="s">
        <v>67</v>
      </c>
      <c r="B318" s="17" t="s">
        <v>2003</v>
      </c>
      <c r="C318" s="55" t="s">
        <v>2004</v>
      </c>
      <c r="D318" s="55" t="s">
        <v>2005</v>
      </c>
      <c r="E318" s="55" t="s">
        <v>31</v>
      </c>
      <c r="F318" s="55" t="s">
        <v>1076</v>
      </c>
      <c r="G318" s="55" t="s">
        <v>1079</v>
      </c>
      <c r="H318" s="56">
        <v>377269</v>
      </c>
      <c r="I318" s="56">
        <v>400943</v>
      </c>
      <c r="J318" s="57">
        <v>53.504682000000003</v>
      </c>
      <c r="K318" s="57">
        <v>-2.3441800000000002</v>
      </c>
      <c r="L318" s="56" t="s">
        <v>33</v>
      </c>
      <c r="M318" s="4" t="s">
        <v>34</v>
      </c>
      <c r="N318" s="4">
        <v>5</v>
      </c>
      <c r="O318" s="4">
        <v>3.5</v>
      </c>
      <c r="P318" s="4" t="s">
        <v>1078</v>
      </c>
      <c r="Q318" s="4">
        <v>2.5</v>
      </c>
      <c r="R318" s="19" t="s">
        <v>36</v>
      </c>
      <c r="S318" s="19" t="s">
        <v>1079</v>
      </c>
      <c r="T318" s="19" t="s">
        <v>36</v>
      </c>
      <c r="U318" s="19" t="s">
        <v>1079</v>
      </c>
      <c r="V318" s="19" t="s">
        <v>36</v>
      </c>
      <c r="W318" s="19" t="s">
        <v>1079</v>
      </c>
      <c r="X318" s="20" t="s">
        <v>36</v>
      </c>
      <c r="Y318" s="20" t="s">
        <v>1079</v>
      </c>
      <c r="Z318" s="21" t="s">
        <v>36</v>
      </c>
      <c r="AA318" s="35" t="s">
        <v>1084</v>
      </c>
      <c r="AB318" s="2" t="s">
        <v>36</v>
      </c>
      <c r="AC318" s="33" t="s">
        <v>1084</v>
      </c>
      <c r="AD318" s="2" t="s">
        <v>36</v>
      </c>
      <c r="AE318" s="33" t="s">
        <v>1084</v>
      </c>
      <c r="AF318" s="62">
        <v>38.906400000000005</v>
      </c>
      <c r="AG318" s="63">
        <v>0.83333333333333337</v>
      </c>
      <c r="AH318" s="62">
        <v>38.757750000000009</v>
      </c>
      <c r="AI318" s="63">
        <v>1</v>
      </c>
      <c r="AJ318" s="62">
        <v>28.779583333333335</v>
      </c>
      <c r="AK318" s="64">
        <v>1</v>
      </c>
      <c r="AL318" s="79">
        <v>33.955666666666659</v>
      </c>
      <c r="AM318" s="121">
        <v>1</v>
      </c>
      <c r="AN318" s="79">
        <v>33.29727272727272</v>
      </c>
      <c r="AO318" s="119">
        <v>0.90384615384615385</v>
      </c>
      <c r="AP318" s="127" t="s">
        <v>1079</v>
      </c>
      <c r="AQ318" s="2">
        <f>AN318-AL318</f>
        <v>-0.65839393939393887</v>
      </c>
      <c r="AR318" s="1" t="str">
        <f>IF(AN318&gt;AL318,"Higher","Lower")</f>
        <v>Lower</v>
      </c>
      <c r="AS318" s="1">
        <v>31.3</v>
      </c>
      <c r="AT318" s="145">
        <v>1</v>
      </c>
      <c r="AU318" s="1" t="s">
        <v>36</v>
      </c>
      <c r="AV318" s="2">
        <f>SUM(AS318-AN318)</f>
        <v>-1.9972727272727191</v>
      </c>
      <c r="AW318" s="1" t="str">
        <f>IF(AS318&gt;AN318,"Higher","Lower")</f>
        <v>Lower</v>
      </c>
    </row>
    <row r="319" spans="1:49">
      <c r="A319" s="55" t="s">
        <v>37</v>
      </c>
      <c r="B319" s="55" t="s">
        <v>2006</v>
      </c>
      <c r="C319" s="68" t="s">
        <v>2007</v>
      </c>
      <c r="D319" s="55" t="s">
        <v>1407</v>
      </c>
      <c r="E319" s="55" t="s">
        <v>31</v>
      </c>
      <c r="F319" s="55" t="s">
        <v>1076</v>
      </c>
      <c r="G319" s="55" t="s">
        <v>1079</v>
      </c>
      <c r="H319" s="56">
        <v>393419</v>
      </c>
      <c r="I319" s="56">
        <v>399691</v>
      </c>
      <c r="J319" s="57">
        <v>53.493881999999999</v>
      </c>
      <c r="K319" s="57">
        <v>-2.1006638</v>
      </c>
      <c r="L319" s="56" t="s">
        <v>33</v>
      </c>
      <c r="M319" s="4" t="s">
        <v>34</v>
      </c>
      <c r="N319" s="7">
        <v>2</v>
      </c>
      <c r="O319" s="7">
        <v>2</v>
      </c>
      <c r="P319" s="4" t="s">
        <v>1078</v>
      </c>
      <c r="Q319" s="4">
        <v>3</v>
      </c>
      <c r="R319" s="13">
        <v>45</v>
      </c>
      <c r="S319" s="13" t="s">
        <v>1079</v>
      </c>
      <c r="T319" s="13">
        <v>32.1</v>
      </c>
      <c r="U319" s="13" t="s">
        <v>1079</v>
      </c>
      <c r="V319" s="13">
        <v>37.4</v>
      </c>
      <c r="W319" s="13" t="s">
        <v>1079</v>
      </c>
      <c r="X319" s="27">
        <v>35.299999999999997</v>
      </c>
      <c r="Y319" s="7" t="s">
        <v>1079</v>
      </c>
      <c r="Z319" s="7">
        <v>34.700000000000003</v>
      </c>
      <c r="AA319" s="36">
        <v>0.83333333333333337</v>
      </c>
      <c r="AB319" s="2">
        <v>41.586999999999996</v>
      </c>
      <c r="AC319" s="33">
        <v>1</v>
      </c>
      <c r="AD319" s="2">
        <v>38.33133333333334</v>
      </c>
      <c r="AE319" s="33">
        <v>1</v>
      </c>
      <c r="AF319" s="62">
        <v>33.531250000000007</v>
      </c>
      <c r="AG319" s="63">
        <v>1</v>
      </c>
      <c r="AH319" s="62">
        <v>36.447545454545455</v>
      </c>
      <c r="AI319" s="63">
        <v>0.91666666666666663</v>
      </c>
      <c r="AJ319" s="62">
        <v>27.285</v>
      </c>
      <c r="AK319" s="64">
        <v>1</v>
      </c>
      <c r="AL319" s="80">
        <v>31.053166666666662</v>
      </c>
      <c r="AM319" s="122">
        <v>1</v>
      </c>
      <c r="AN319" s="80">
        <v>31.385250000000003</v>
      </c>
      <c r="AO319" s="120">
        <v>1</v>
      </c>
      <c r="AP319" s="126" t="s">
        <v>1079</v>
      </c>
      <c r="AQ319" s="2">
        <f>AN319-AL319</f>
        <v>0.33208333333334039</v>
      </c>
      <c r="AR319" s="1" t="str">
        <f>IF(AN319&gt;AL319,"Higher","Lower")</f>
        <v>Higher</v>
      </c>
      <c r="AS319" s="1">
        <v>31.4</v>
      </c>
      <c r="AT319" s="145">
        <v>1</v>
      </c>
      <c r="AU319" s="1" t="s">
        <v>36</v>
      </c>
      <c r="AV319" s="2">
        <f>SUM(AS319-AN319)</f>
        <v>1.4749999999995822E-2</v>
      </c>
      <c r="AW319" s="1" t="str">
        <f>IF(AS319&gt;AN319,"Higher","Lower")</f>
        <v>Higher</v>
      </c>
    </row>
    <row r="320" spans="1:49">
      <c r="A320" s="77" t="s">
        <v>53</v>
      </c>
      <c r="B320" s="17" t="s">
        <v>2008</v>
      </c>
      <c r="C320" s="4" t="s">
        <v>2009</v>
      </c>
      <c r="D320" s="4" t="s">
        <v>2010</v>
      </c>
      <c r="E320" s="3" t="s">
        <v>31</v>
      </c>
      <c r="F320" s="4" t="s">
        <v>1076</v>
      </c>
      <c r="G320" s="4" t="s">
        <v>1079</v>
      </c>
      <c r="H320" s="18">
        <v>380980</v>
      </c>
      <c r="I320" s="5">
        <v>411193</v>
      </c>
      <c r="J320" s="1">
        <v>53.596958999999998</v>
      </c>
      <c r="K320" s="1">
        <v>-2.2888581000000001</v>
      </c>
      <c r="L320" s="5" t="s">
        <v>33</v>
      </c>
      <c r="M320" s="4" t="s">
        <v>34</v>
      </c>
      <c r="N320" s="4" t="s">
        <v>1672</v>
      </c>
      <c r="O320" s="4">
        <v>1.5</v>
      </c>
      <c r="P320" s="4" t="s">
        <v>1078</v>
      </c>
      <c r="Q320" s="4">
        <v>2.5</v>
      </c>
      <c r="R320" s="19" t="s">
        <v>36</v>
      </c>
      <c r="S320" s="19" t="s">
        <v>1079</v>
      </c>
      <c r="T320" s="19" t="s">
        <v>36</v>
      </c>
      <c r="U320" s="19" t="s">
        <v>1079</v>
      </c>
      <c r="V320" s="19" t="s">
        <v>36</v>
      </c>
      <c r="W320" s="19" t="s">
        <v>1079</v>
      </c>
      <c r="X320" s="20" t="s">
        <v>36</v>
      </c>
      <c r="Y320" s="20" t="s">
        <v>1079</v>
      </c>
      <c r="Z320" s="21" t="s">
        <v>36</v>
      </c>
      <c r="AA320" s="35" t="s">
        <v>1079</v>
      </c>
      <c r="AB320" s="2" t="s">
        <v>1084</v>
      </c>
      <c r="AC320" s="33" t="s">
        <v>1084</v>
      </c>
      <c r="AD320" s="2" t="s">
        <v>1084</v>
      </c>
      <c r="AE320" s="33" t="s">
        <v>1084</v>
      </c>
      <c r="AF320" s="2" t="s">
        <v>1084</v>
      </c>
      <c r="AG320" s="33" t="s">
        <v>1084</v>
      </c>
      <c r="AH320" s="2">
        <v>41.268750000000004</v>
      </c>
      <c r="AI320" s="34">
        <v>1</v>
      </c>
      <c r="AJ320" s="2">
        <v>32.292916666666663</v>
      </c>
      <c r="AK320" s="29">
        <v>1</v>
      </c>
      <c r="AL320" s="79">
        <v>33.468333333333334</v>
      </c>
      <c r="AM320" s="121">
        <v>1</v>
      </c>
      <c r="AN320" s="79">
        <v>34.676749999999998</v>
      </c>
      <c r="AO320" s="119">
        <v>1</v>
      </c>
      <c r="AP320" s="128" t="s">
        <v>1084</v>
      </c>
      <c r="AQ320" s="2">
        <f>AN320-AL320</f>
        <v>1.2084166666666647</v>
      </c>
      <c r="AR320" s="1" t="str">
        <f>IF(AN320&gt;AL320,"Higher","Lower")</f>
        <v>Higher</v>
      </c>
      <c r="AS320" s="1">
        <v>31.4</v>
      </c>
      <c r="AT320" s="145">
        <v>0.80800000000000005</v>
      </c>
      <c r="AU320" s="1" t="s">
        <v>36</v>
      </c>
      <c r="AV320" s="2">
        <f>SUM(AS320-AN320)</f>
        <v>-3.2767499999999998</v>
      </c>
      <c r="AW320" s="1" t="str">
        <f>IF(AS320&gt;AN320,"Higher","Lower")</f>
        <v>Lower</v>
      </c>
    </row>
    <row r="321" spans="1:49">
      <c r="A321" s="40" t="s">
        <v>46</v>
      </c>
      <c r="B321" s="40" t="s">
        <v>2011</v>
      </c>
      <c r="C321" s="41" t="s">
        <v>2012</v>
      </c>
      <c r="D321" s="49" t="s">
        <v>1769</v>
      </c>
      <c r="E321" s="41" t="s">
        <v>1809</v>
      </c>
      <c r="F321" s="41" t="s">
        <v>1076</v>
      </c>
      <c r="G321" s="41" t="s">
        <v>1079</v>
      </c>
      <c r="H321" s="42">
        <v>386668</v>
      </c>
      <c r="I321" s="42">
        <v>397566</v>
      </c>
      <c r="J321" s="43">
        <v>53.474651999999999</v>
      </c>
      <c r="K321" s="43">
        <v>-2.2023296999999999</v>
      </c>
      <c r="L321" s="42" t="s">
        <v>33</v>
      </c>
      <c r="M321" s="41" t="s">
        <v>34</v>
      </c>
      <c r="N321" s="41">
        <v>9</v>
      </c>
      <c r="O321" s="41">
        <v>2.5</v>
      </c>
      <c r="P321" s="41" t="s">
        <v>1078</v>
      </c>
      <c r="Q321" s="41">
        <v>3</v>
      </c>
      <c r="R321" s="51" t="s">
        <v>36</v>
      </c>
      <c r="S321" s="51" t="s">
        <v>1079</v>
      </c>
      <c r="T321" s="51" t="s">
        <v>36</v>
      </c>
      <c r="U321" s="51" t="s">
        <v>1079</v>
      </c>
      <c r="V321" s="51" t="s">
        <v>36</v>
      </c>
      <c r="W321" s="51" t="s">
        <v>1079</v>
      </c>
      <c r="X321" s="53" t="s">
        <v>36</v>
      </c>
      <c r="Y321" s="53" t="s">
        <v>1079</v>
      </c>
      <c r="Z321" s="82" t="s">
        <v>36</v>
      </c>
      <c r="AA321" s="83" t="s">
        <v>1084</v>
      </c>
      <c r="AB321" s="44" t="s">
        <v>36</v>
      </c>
      <c r="AC321" s="45" t="s">
        <v>1084</v>
      </c>
      <c r="AD321" s="44" t="s">
        <v>36</v>
      </c>
      <c r="AE321" s="45" t="s">
        <v>1084</v>
      </c>
      <c r="AF321" s="44" t="s">
        <v>36</v>
      </c>
      <c r="AG321" s="45">
        <v>0</v>
      </c>
      <c r="AH321" s="44">
        <v>43.440299999999993</v>
      </c>
      <c r="AI321" s="47">
        <v>0.83333333333333337</v>
      </c>
      <c r="AJ321" s="44">
        <v>31.535</v>
      </c>
      <c r="AK321" s="46">
        <v>0.91666666666666663</v>
      </c>
      <c r="AL321" s="78">
        <v>34.106166666666667</v>
      </c>
      <c r="AM321" s="123">
        <v>1</v>
      </c>
      <c r="AN321" s="78">
        <v>33.668999999999997</v>
      </c>
      <c r="AO321" s="118">
        <v>1</v>
      </c>
      <c r="AP321" s="125" t="s">
        <v>1079</v>
      </c>
      <c r="AQ321" s="44">
        <f>AN321-AL321</f>
        <v>-0.43716666666666981</v>
      </c>
      <c r="AR321" s="43" t="str">
        <f>IF(AN321&gt;AL321,"Higher","Lower")</f>
        <v>Lower</v>
      </c>
      <c r="AS321" s="43">
        <v>31.5</v>
      </c>
      <c r="AT321" s="151">
        <v>1</v>
      </c>
      <c r="AU321" s="43" t="s">
        <v>36</v>
      </c>
      <c r="AV321" s="44">
        <f>SUM(AS321-AN321)</f>
        <v>-2.1689999999999969</v>
      </c>
      <c r="AW321" s="43" t="str">
        <f>IF(AS321&gt;AN321,"Higher","Lower")</f>
        <v>Lower</v>
      </c>
    </row>
    <row r="322" spans="1:49">
      <c r="A322" s="40" t="s">
        <v>46</v>
      </c>
      <c r="B322" s="40" t="s">
        <v>2013</v>
      </c>
      <c r="C322" s="41" t="s">
        <v>2014</v>
      </c>
      <c r="D322" s="49" t="s">
        <v>2015</v>
      </c>
      <c r="E322" s="41" t="s">
        <v>1083</v>
      </c>
      <c r="F322" s="41" t="s">
        <v>1076</v>
      </c>
      <c r="G322" s="41" t="s">
        <v>1079</v>
      </c>
      <c r="H322" s="42">
        <v>383576</v>
      </c>
      <c r="I322" s="42">
        <v>397489</v>
      </c>
      <c r="J322" s="43">
        <v>53.473872</v>
      </c>
      <c r="K322" s="43">
        <v>-2.2489097999999998</v>
      </c>
      <c r="L322" s="42" t="s">
        <v>33</v>
      </c>
      <c r="M322" s="41" t="s">
        <v>34</v>
      </c>
      <c r="N322" s="41">
        <v>2</v>
      </c>
      <c r="O322" s="41">
        <v>8</v>
      </c>
      <c r="P322" s="41" t="s">
        <v>1078</v>
      </c>
      <c r="Q322" s="41">
        <v>3</v>
      </c>
      <c r="R322" s="51">
        <v>42</v>
      </c>
      <c r="S322" s="51" t="s">
        <v>1079</v>
      </c>
      <c r="T322" s="51">
        <v>41.2</v>
      </c>
      <c r="U322" s="51" t="s">
        <v>1079</v>
      </c>
      <c r="V322" s="51">
        <v>39.299999999999997</v>
      </c>
      <c r="W322" s="51" t="s">
        <v>1079</v>
      </c>
      <c r="X322" s="82">
        <v>38.700000000000003</v>
      </c>
      <c r="Y322" s="53" t="s">
        <v>1079</v>
      </c>
      <c r="Z322" s="82">
        <v>37.533999999999999</v>
      </c>
      <c r="AA322" s="83">
        <v>1</v>
      </c>
      <c r="AB322" s="44">
        <v>44.233583333333343</v>
      </c>
      <c r="AC322" s="45">
        <v>1</v>
      </c>
      <c r="AD322" s="44">
        <v>38.807999999999993</v>
      </c>
      <c r="AE322" s="45">
        <v>1</v>
      </c>
      <c r="AF322" s="44">
        <v>40.992818181818187</v>
      </c>
      <c r="AG322" s="45">
        <v>0.91666666666666663</v>
      </c>
      <c r="AH322" s="44">
        <v>43.663499999999999</v>
      </c>
      <c r="AI322" s="47">
        <v>1</v>
      </c>
      <c r="AJ322" s="44">
        <v>26.923749999999995</v>
      </c>
      <c r="AK322" s="46">
        <v>1</v>
      </c>
      <c r="AL322" s="78">
        <v>30.759333333333327</v>
      </c>
      <c r="AM322" s="123">
        <v>1</v>
      </c>
      <c r="AN322" s="78">
        <v>33.052750000000003</v>
      </c>
      <c r="AO322" s="118">
        <v>1</v>
      </c>
      <c r="AP322" s="125" t="s">
        <v>1079</v>
      </c>
      <c r="AQ322" s="44">
        <f>AN322-AL322</f>
        <v>2.2934166666666762</v>
      </c>
      <c r="AR322" s="43" t="str">
        <f>IF(AN322&gt;AL322,"Higher","Lower")</f>
        <v>Higher</v>
      </c>
      <c r="AS322" s="43">
        <v>31.6</v>
      </c>
      <c r="AT322" s="151">
        <v>1</v>
      </c>
      <c r="AU322" s="43" t="s">
        <v>36</v>
      </c>
      <c r="AV322" s="44">
        <f>SUM(AS322-AN322)</f>
        <v>-1.4527500000000018</v>
      </c>
      <c r="AW322" s="43" t="str">
        <f>IF(AS322&gt;AN322,"Higher","Lower")</f>
        <v>Lower</v>
      </c>
    </row>
    <row r="323" spans="1:49">
      <c r="A323" s="40" t="s">
        <v>70</v>
      </c>
      <c r="B323" s="40" t="s">
        <v>2016</v>
      </c>
      <c r="C323" s="41" t="s">
        <v>2017</v>
      </c>
      <c r="D323" s="41" t="s">
        <v>2018</v>
      </c>
      <c r="E323" s="41" t="s">
        <v>31</v>
      </c>
      <c r="F323" s="41" t="s">
        <v>1076</v>
      </c>
      <c r="G323" s="41" t="s">
        <v>1079</v>
      </c>
      <c r="H323" s="42">
        <v>371328</v>
      </c>
      <c r="I323" s="42">
        <v>409251</v>
      </c>
      <c r="J323" s="43">
        <v>53.579062999999998</v>
      </c>
      <c r="K323" s="43">
        <v>-2.4345132</v>
      </c>
      <c r="L323" s="42" t="s">
        <v>33</v>
      </c>
      <c r="M323" s="41" t="s">
        <v>34</v>
      </c>
      <c r="N323" s="41">
        <v>1</v>
      </c>
      <c r="O323" s="41">
        <v>0.5</v>
      </c>
      <c r="P323" s="41" t="s">
        <v>1078</v>
      </c>
      <c r="Q323" s="41">
        <v>2.4</v>
      </c>
      <c r="R323" s="51" t="s">
        <v>36</v>
      </c>
      <c r="S323" s="51" t="s">
        <v>1079</v>
      </c>
      <c r="T323" s="51" t="s">
        <v>36</v>
      </c>
      <c r="U323" s="51" t="s">
        <v>1079</v>
      </c>
      <c r="V323" s="51" t="s">
        <v>36</v>
      </c>
      <c r="W323" s="51" t="s">
        <v>1079</v>
      </c>
      <c r="X323" s="53" t="s">
        <v>36</v>
      </c>
      <c r="Y323" s="53" t="s">
        <v>1079</v>
      </c>
      <c r="Z323" s="82" t="s">
        <v>36</v>
      </c>
      <c r="AA323" s="83" t="s">
        <v>1079</v>
      </c>
      <c r="AB323" s="44" t="s">
        <v>1084</v>
      </c>
      <c r="AC323" s="45" t="s">
        <v>1084</v>
      </c>
      <c r="AD323" s="44" t="s">
        <v>1084</v>
      </c>
      <c r="AE323" s="45" t="s">
        <v>1084</v>
      </c>
      <c r="AF323" s="44" t="s">
        <v>1084</v>
      </c>
      <c r="AG323" s="45" t="s">
        <v>1084</v>
      </c>
      <c r="AH323" s="44" t="s">
        <v>1084</v>
      </c>
      <c r="AI323" s="44" t="s">
        <v>1084</v>
      </c>
      <c r="AJ323" s="44">
        <v>25.304500000000001</v>
      </c>
      <c r="AK323" s="46">
        <v>0.83333333333333337</v>
      </c>
      <c r="AL323" s="78">
        <v>27.105636363636361</v>
      </c>
      <c r="AM323" s="123">
        <v>0.90384615384615385</v>
      </c>
      <c r="AN323" s="78">
        <v>31.407</v>
      </c>
      <c r="AO323" s="118">
        <v>0.76923076923076938</v>
      </c>
      <c r="AP323" s="125" t="s">
        <v>1084</v>
      </c>
      <c r="AQ323" s="44">
        <f>AN323-AL323</f>
        <v>4.3013636363636394</v>
      </c>
      <c r="AR323" s="43" t="str">
        <f>IF(AN323&gt;AL323,"Higher","Lower")</f>
        <v>Higher</v>
      </c>
      <c r="AS323" s="43">
        <v>31.7</v>
      </c>
      <c r="AT323" s="151">
        <v>0.67300000000000004</v>
      </c>
      <c r="AU323" s="43" t="s">
        <v>36</v>
      </c>
      <c r="AV323" s="44">
        <f>SUM(AS323-AN323)</f>
        <v>0.29299999999999926</v>
      </c>
      <c r="AW323" s="43" t="str">
        <f>IF(AS323&gt;AN323,"Higher","Lower")</f>
        <v>Higher</v>
      </c>
    </row>
    <row r="324" spans="1:49">
      <c r="A324" s="69" t="s">
        <v>148</v>
      </c>
      <c r="B324" s="55" t="s">
        <v>2019</v>
      </c>
      <c r="C324" s="69" t="s">
        <v>2020</v>
      </c>
      <c r="D324" s="69" t="s">
        <v>2021</v>
      </c>
      <c r="E324" s="69" t="s">
        <v>1170</v>
      </c>
      <c r="F324" s="55" t="s">
        <v>1076</v>
      </c>
      <c r="G324" s="55" t="s">
        <v>1079</v>
      </c>
      <c r="H324" s="69">
        <v>358464</v>
      </c>
      <c r="I324" s="69">
        <v>405342</v>
      </c>
      <c r="J324" s="69">
        <v>53.543066000000003</v>
      </c>
      <c r="K324" s="69">
        <v>-2.6282698</v>
      </c>
      <c r="L324" s="70" t="s">
        <v>33</v>
      </c>
      <c r="M324" s="95" t="s">
        <v>35</v>
      </c>
      <c r="N324" s="95">
        <v>2</v>
      </c>
      <c r="O324" s="95">
        <v>1</v>
      </c>
      <c r="P324" s="95" t="s">
        <v>41</v>
      </c>
      <c r="Q324" s="95">
        <v>2</v>
      </c>
      <c r="R324" s="1" t="s">
        <v>1084</v>
      </c>
      <c r="S324" s="1" t="s">
        <v>1084</v>
      </c>
      <c r="T324" s="1" t="s">
        <v>1084</v>
      </c>
      <c r="U324" s="1" t="s">
        <v>1084</v>
      </c>
      <c r="V324" s="1" t="s">
        <v>1084</v>
      </c>
      <c r="W324" s="1" t="s">
        <v>1084</v>
      </c>
      <c r="X324" s="1" t="s">
        <v>1084</v>
      </c>
      <c r="Y324" s="1" t="s">
        <v>1084</v>
      </c>
      <c r="Z324" s="1" t="s">
        <v>1084</v>
      </c>
      <c r="AA324" s="1" t="s">
        <v>1084</v>
      </c>
      <c r="AB324" s="1" t="s">
        <v>1084</v>
      </c>
      <c r="AC324" s="1" t="s">
        <v>1084</v>
      </c>
      <c r="AD324" s="1" t="s">
        <v>1084</v>
      </c>
      <c r="AE324" s="1" t="s">
        <v>1084</v>
      </c>
      <c r="AF324" s="57" t="s">
        <v>1084</v>
      </c>
      <c r="AG324" s="57" t="s">
        <v>1084</v>
      </c>
      <c r="AH324" s="57" t="s">
        <v>1084</v>
      </c>
      <c r="AI324" s="57" t="s">
        <v>1084</v>
      </c>
      <c r="AJ324" s="57" t="s">
        <v>1084</v>
      </c>
      <c r="AK324" s="57" t="s">
        <v>1084</v>
      </c>
      <c r="AL324" s="80">
        <v>30.981500000000004</v>
      </c>
      <c r="AM324" s="122">
        <v>1</v>
      </c>
      <c r="AN324" s="80">
        <v>31.675909090909094</v>
      </c>
      <c r="AO324" s="120">
        <v>0.90384615384615385</v>
      </c>
      <c r="AP324" s="131" t="s">
        <v>1084</v>
      </c>
      <c r="AQ324" s="2">
        <f>AN324-AL324</f>
        <v>0.69440909090909031</v>
      </c>
      <c r="AR324" s="1" t="str">
        <f>IF(AN324&gt;AL324,"Higher","Lower")</f>
        <v>Higher</v>
      </c>
      <c r="AS324">
        <v>31.9</v>
      </c>
      <c r="AT324" s="144">
        <v>0.92300000000000004</v>
      </c>
      <c r="AU324" t="s">
        <v>36</v>
      </c>
      <c r="AV324" s="153">
        <f>SUM(AS324-AN324)</f>
        <v>0.22409090909090423</v>
      </c>
      <c r="AW324" t="str">
        <f>IF(AS324&gt;AN324,"Higher","Lower")</f>
        <v>Higher</v>
      </c>
    </row>
    <row r="325" spans="1:49">
      <c r="A325" s="17" t="s">
        <v>67</v>
      </c>
      <c r="B325" s="17" t="s">
        <v>2022</v>
      </c>
      <c r="C325" s="55" t="s">
        <v>2023</v>
      </c>
      <c r="D325" s="55" t="s">
        <v>2024</v>
      </c>
      <c r="E325" s="55" t="s">
        <v>31</v>
      </c>
      <c r="F325" s="55" t="s">
        <v>1076</v>
      </c>
      <c r="G325" s="55" t="s">
        <v>1079</v>
      </c>
      <c r="H325" s="56">
        <v>376315</v>
      </c>
      <c r="I325" s="56">
        <v>399249</v>
      </c>
      <c r="J325" s="57">
        <v>53.489412999999999</v>
      </c>
      <c r="K325" s="57">
        <v>-2.3584345</v>
      </c>
      <c r="L325" s="56" t="s">
        <v>33</v>
      </c>
      <c r="M325" s="4" t="s">
        <v>34</v>
      </c>
      <c r="N325" s="4">
        <v>-3.5</v>
      </c>
      <c r="O325" s="4">
        <v>24</v>
      </c>
      <c r="P325" s="4" t="s">
        <v>1078</v>
      </c>
      <c r="Q325" s="4">
        <v>3</v>
      </c>
      <c r="R325" s="19" t="s">
        <v>36</v>
      </c>
      <c r="S325" s="19" t="s">
        <v>1079</v>
      </c>
      <c r="T325" s="19" t="s">
        <v>36</v>
      </c>
      <c r="U325" s="19" t="s">
        <v>1079</v>
      </c>
      <c r="V325" s="19" t="s">
        <v>36</v>
      </c>
      <c r="W325" s="19" t="s">
        <v>1079</v>
      </c>
      <c r="X325" s="20" t="s">
        <v>36</v>
      </c>
      <c r="Y325" s="20" t="s">
        <v>1079</v>
      </c>
      <c r="Z325" s="21" t="s">
        <v>36</v>
      </c>
      <c r="AA325" s="35" t="s">
        <v>1084</v>
      </c>
      <c r="AB325" s="2" t="s">
        <v>36</v>
      </c>
      <c r="AC325" s="33" t="s">
        <v>1084</v>
      </c>
      <c r="AD325" s="2" t="s">
        <v>36</v>
      </c>
      <c r="AE325" s="33" t="s">
        <v>1084</v>
      </c>
      <c r="AF325" s="62" t="s">
        <v>36</v>
      </c>
      <c r="AG325" s="63">
        <v>0</v>
      </c>
      <c r="AH325" s="62">
        <v>39.928000000000004</v>
      </c>
      <c r="AI325" s="63">
        <v>1</v>
      </c>
      <c r="AJ325" s="62">
        <v>29.254166666666663</v>
      </c>
      <c r="AK325" s="64">
        <v>1</v>
      </c>
      <c r="AL325" s="79">
        <v>30.544333333333338</v>
      </c>
      <c r="AM325" s="121">
        <v>1</v>
      </c>
      <c r="AN325" s="79">
        <v>31.944818181818182</v>
      </c>
      <c r="AO325" s="119">
        <v>0.92307692307692302</v>
      </c>
      <c r="AP325" s="127" t="s">
        <v>1079</v>
      </c>
      <c r="AQ325" s="2">
        <f>AN325-AL325</f>
        <v>1.4004848484848438</v>
      </c>
      <c r="AR325" s="1" t="str">
        <f>IF(AN325&gt;AL325,"Higher","Lower")</f>
        <v>Higher</v>
      </c>
      <c r="AS325" s="1">
        <v>31.9</v>
      </c>
      <c r="AT325" s="145">
        <v>1</v>
      </c>
      <c r="AU325" s="1">
        <v>33.200000000000003</v>
      </c>
      <c r="AV325" s="2">
        <f>SUM(AS325-AN325)</f>
        <v>-4.4818181818182978E-2</v>
      </c>
      <c r="AW325" s="1" t="str">
        <f>IF(AS325&gt;AN325,"Higher","Lower")</f>
        <v>Lower</v>
      </c>
    </row>
    <row r="326" spans="1:49">
      <c r="A326" s="40" t="s">
        <v>114</v>
      </c>
      <c r="B326" s="40" t="s">
        <v>2025</v>
      </c>
      <c r="C326" s="41" t="s">
        <v>2026</v>
      </c>
      <c r="D326" s="41" t="s">
        <v>2027</v>
      </c>
      <c r="E326" s="41" t="s">
        <v>31</v>
      </c>
      <c r="F326" s="41" t="s">
        <v>1076</v>
      </c>
      <c r="G326" s="41" t="s">
        <v>1079</v>
      </c>
      <c r="H326" s="42">
        <v>388932</v>
      </c>
      <c r="I326" s="42">
        <v>412091</v>
      </c>
      <c r="J326" s="43">
        <v>53.605260000000001</v>
      </c>
      <c r="K326" s="43">
        <v>-2.1687392999999999</v>
      </c>
      <c r="L326" s="42" t="s">
        <v>33</v>
      </c>
      <c r="M326" s="41" t="s">
        <v>34</v>
      </c>
      <c r="N326" s="41">
        <v>0</v>
      </c>
      <c r="O326" s="41">
        <v>4</v>
      </c>
      <c r="P326" s="41" t="s">
        <v>1078</v>
      </c>
      <c r="Q326" s="41">
        <v>2</v>
      </c>
      <c r="R326" s="51">
        <v>49.8</v>
      </c>
      <c r="S326" s="51" t="s">
        <v>1079</v>
      </c>
      <c r="T326" s="51">
        <v>47.4</v>
      </c>
      <c r="U326" s="51" t="s">
        <v>1079</v>
      </c>
      <c r="V326" s="51">
        <v>40.4</v>
      </c>
      <c r="W326" s="51" t="s">
        <v>1079</v>
      </c>
      <c r="X326" s="82">
        <v>45.6</v>
      </c>
      <c r="Y326" s="53" t="s">
        <v>1079</v>
      </c>
      <c r="Z326" s="82">
        <v>44.268000000000001</v>
      </c>
      <c r="AA326" s="83">
        <v>0.83333333333333337</v>
      </c>
      <c r="AB326" s="44">
        <v>51.158545454545454</v>
      </c>
      <c r="AC326" s="45">
        <v>0.91666666666666663</v>
      </c>
      <c r="AD326" s="44">
        <v>41.491999999999997</v>
      </c>
      <c r="AE326" s="45">
        <v>1</v>
      </c>
      <c r="AF326" s="44">
        <v>44.963181818181816</v>
      </c>
      <c r="AG326" s="45">
        <v>0.91666666666666663</v>
      </c>
      <c r="AH326" s="44">
        <v>44.725250000000003</v>
      </c>
      <c r="AI326" s="45">
        <v>1</v>
      </c>
      <c r="AJ326" s="44">
        <v>33.6175</v>
      </c>
      <c r="AK326" s="46">
        <v>1</v>
      </c>
      <c r="AL326" s="78">
        <v>36.620363636363642</v>
      </c>
      <c r="AM326" s="123">
        <v>0.92307692307692302</v>
      </c>
      <c r="AN326" s="78">
        <v>36.296400000000006</v>
      </c>
      <c r="AO326" s="118">
        <v>0.82692307692307698</v>
      </c>
      <c r="AP326" s="133" t="s">
        <v>1079</v>
      </c>
      <c r="AQ326" s="44">
        <f>AN326-AL326</f>
        <v>-0.32396363636363645</v>
      </c>
      <c r="AR326" s="43" t="str">
        <f>IF(AN326&gt;AL326,"Higher","Lower")</f>
        <v>Lower</v>
      </c>
      <c r="AS326" s="43">
        <v>32.1</v>
      </c>
      <c r="AT326" s="151">
        <v>0.69199999999999995</v>
      </c>
      <c r="AU326" s="43" t="s">
        <v>36</v>
      </c>
      <c r="AV326" s="44">
        <f>SUM(AS326-AN326)</f>
        <v>-4.1964000000000041</v>
      </c>
      <c r="AW326" s="43" t="str">
        <f>IF(AS326&gt;AN326,"Higher","Lower")</f>
        <v>Lower</v>
      </c>
    </row>
    <row r="327" spans="1:49">
      <c r="A327" s="48" t="s">
        <v>46</v>
      </c>
      <c r="B327" s="40" t="s">
        <v>2028</v>
      </c>
      <c r="C327" s="49" t="s">
        <v>2029</v>
      </c>
      <c r="D327" s="49" t="s">
        <v>2030</v>
      </c>
      <c r="E327" s="49" t="s">
        <v>1809</v>
      </c>
      <c r="F327" s="41" t="s">
        <v>1076</v>
      </c>
      <c r="G327" s="41" t="s">
        <v>1079</v>
      </c>
      <c r="H327" s="49">
        <v>385792</v>
      </c>
      <c r="I327" s="49">
        <v>402952</v>
      </c>
      <c r="J327" s="43">
        <v>53.523040000000002</v>
      </c>
      <c r="K327" s="43">
        <v>-2.2157735000000001</v>
      </c>
      <c r="L327" s="42" t="s">
        <v>33</v>
      </c>
      <c r="M327" s="49" t="s">
        <v>34</v>
      </c>
      <c r="N327" s="49">
        <v>3</v>
      </c>
      <c r="O327" s="49">
        <v>2</v>
      </c>
      <c r="P327" s="49" t="s">
        <v>1078</v>
      </c>
      <c r="Q327" s="49">
        <v>3</v>
      </c>
      <c r="R327" s="51" t="s">
        <v>36</v>
      </c>
      <c r="S327" s="51" t="s">
        <v>1079</v>
      </c>
      <c r="T327" s="51" t="s">
        <v>36</v>
      </c>
      <c r="U327" s="51" t="s">
        <v>1079</v>
      </c>
      <c r="V327" s="51" t="s">
        <v>36</v>
      </c>
      <c r="W327" s="51" t="s">
        <v>1079</v>
      </c>
      <c r="X327" s="53" t="s">
        <v>36</v>
      </c>
      <c r="Y327" s="53" t="s">
        <v>1079</v>
      </c>
      <c r="Z327" s="82" t="s">
        <v>36</v>
      </c>
      <c r="AA327" s="83" t="s">
        <v>1084</v>
      </c>
      <c r="AB327" s="44" t="s">
        <v>36</v>
      </c>
      <c r="AC327" s="45" t="s">
        <v>1084</v>
      </c>
      <c r="AD327" s="44" t="s">
        <v>36</v>
      </c>
      <c r="AE327" s="45" t="s">
        <v>1084</v>
      </c>
      <c r="AF327" s="44" t="s">
        <v>36</v>
      </c>
      <c r="AG327" s="45" t="s">
        <v>1084</v>
      </c>
      <c r="AH327" s="44" t="s">
        <v>36</v>
      </c>
      <c r="AI327" s="44" t="s">
        <v>36</v>
      </c>
      <c r="AJ327" s="44">
        <v>28.262499999999992</v>
      </c>
      <c r="AK327" s="50">
        <v>1</v>
      </c>
      <c r="AL327" s="78">
        <v>31.038833333333333</v>
      </c>
      <c r="AM327" s="123">
        <v>1</v>
      </c>
      <c r="AN327" s="78">
        <v>32.777250000000002</v>
      </c>
      <c r="AO327" s="118">
        <v>1</v>
      </c>
      <c r="AP327" s="125" t="s">
        <v>1079</v>
      </c>
      <c r="AQ327" s="44">
        <f>AN327-AL327</f>
        <v>1.7384166666666694</v>
      </c>
      <c r="AR327" s="43" t="str">
        <f>IF(AN327&gt;AL327,"Higher","Lower")</f>
        <v>Higher</v>
      </c>
      <c r="AS327" s="43">
        <v>32.200000000000003</v>
      </c>
      <c r="AT327" s="151">
        <v>0.92300000000000004</v>
      </c>
      <c r="AU327" s="43" t="s">
        <v>36</v>
      </c>
      <c r="AV327" s="44">
        <f>SUM(AS327-AN327)</f>
        <v>-0.57724999999999937</v>
      </c>
      <c r="AW327" s="43" t="str">
        <f>IF(AS327&gt;AN327,"Higher","Lower")</f>
        <v>Lower</v>
      </c>
    </row>
    <row r="328" spans="1:49">
      <c r="A328" s="55" t="s">
        <v>37</v>
      </c>
      <c r="B328" s="55" t="s">
        <v>2031</v>
      </c>
      <c r="C328" s="68" t="s">
        <v>2032</v>
      </c>
      <c r="D328" s="55" t="s">
        <v>2033</v>
      </c>
      <c r="E328" s="55" t="s">
        <v>31</v>
      </c>
      <c r="F328" s="55" t="s">
        <v>1076</v>
      </c>
      <c r="G328" s="55" t="s">
        <v>1079</v>
      </c>
      <c r="H328" s="56">
        <v>392586</v>
      </c>
      <c r="I328" s="56">
        <v>398431</v>
      </c>
      <c r="J328" s="57">
        <v>53.482545000000002</v>
      </c>
      <c r="K328" s="57">
        <v>-2.1131893000000002</v>
      </c>
      <c r="L328" s="56" t="s">
        <v>33</v>
      </c>
      <c r="M328" s="4" t="s">
        <v>34</v>
      </c>
      <c r="N328" s="7">
        <v>10</v>
      </c>
      <c r="O328" s="7">
        <v>3</v>
      </c>
      <c r="P328" s="4" t="s">
        <v>1078</v>
      </c>
      <c r="Q328" s="4">
        <v>3</v>
      </c>
      <c r="R328" s="13">
        <v>44.8</v>
      </c>
      <c r="S328" s="13" t="s">
        <v>1079</v>
      </c>
      <c r="T328" s="13">
        <v>43.2</v>
      </c>
      <c r="U328" s="13" t="s">
        <v>1079</v>
      </c>
      <c r="V328" s="13">
        <v>39.299999999999997</v>
      </c>
      <c r="W328" s="13" t="s">
        <v>1079</v>
      </c>
      <c r="X328" s="27">
        <v>42.3</v>
      </c>
      <c r="Y328" s="7" t="s">
        <v>1079</v>
      </c>
      <c r="Z328" s="7">
        <v>42.5</v>
      </c>
      <c r="AA328" s="36">
        <v>1</v>
      </c>
      <c r="AB328" s="2">
        <v>42.906500000000001</v>
      </c>
      <c r="AC328" s="33">
        <v>1</v>
      </c>
      <c r="AD328" s="2">
        <v>42.460000000000008</v>
      </c>
      <c r="AE328" s="33">
        <v>1</v>
      </c>
      <c r="AF328" s="62">
        <v>41.775818181818188</v>
      </c>
      <c r="AG328" s="63">
        <v>0.91666666666666663</v>
      </c>
      <c r="AH328" s="62">
        <v>41.165181818181821</v>
      </c>
      <c r="AI328" s="63">
        <v>0.91666666666666663</v>
      </c>
      <c r="AJ328" s="62">
        <v>30.507272727272728</v>
      </c>
      <c r="AK328" s="64">
        <v>0.91666666666666663</v>
      </c>
      <c r="AL328" s="80">
        <v>33.633166666666661</v>
      </c>
      <c r="AM328" s="122">
        <v>1</v>
      </c>
      <c r="AN328" s="80">
        <v>33.879249999999999</v>
      </c>
      <c r="AO328" s="120">
        <v>1</v>
      </c>
      <c r="AP328" s="126" t="s">
        <v>1079</v>
      </c>
      <c r="AQ328" s="2">
        <f>AN328-AL328</f>
        <v>0.24608333333333832</v>
      </c>
      <c r="AR328" s="1" t="str">
        <f>IF(AN328&gt;AL328,"Higher","Lower")</f>
        <v>Higher</v>
      </c>
      <c r="AS328" s="1">
        <v>32.299999999999997</v>
      </c>
      <c r="AT328" s="145">
        <v>1</v>
      </c>
      <c r="AU328" s="1" t="s">
        <v>36</v>
      </c>
      <c r="AV328" s="2">
        <f>SUM(AS328-AN328)</f>
        <v>-1.5792500000000018</v>
      </c>
      <c r="AW328" s="1" t="str">
        <f>IF(AS328&gt;AN328,"Higher","Lower")</f>
        <v>Lower</v>
      </c>
    </row>
    <row r="329" spans="1:49">
      <c r="A329" s="55" t="s">
        <v>173</v>
      </c>
      <c r="B329" s="55" t="s">
        <v>2034</v>
      </c>
      <c r="C329" s="55" t="s">
        <v>2035</v>
      </c>
      <c r="D329" s="55" t="s">
        <v>2036</v>
      </c>
      <c r="E329" s="55" t="s">
        <v>31</v>
      </c>
      <c r="F329" s="55" t="s">
        <v>1076</v>
      </c>
      <c r="G329" s="55" t="s">
        <v>1079</v>
      </c>
      <c r="H329" s="56">
        <v>390756</v>
      </c>
      <c r="I329" s="56">
        <v>402571</v>
      </c>
      <c r="J329" s="57">
        <v>53.519728000000001</v>
      </c>
      <c r="K329" s="57">
        <v>-2.1408889000000002</v>
      </c>
      <c r="L329" s="56" t="s">
        <v>33</v>
      </c>
      <c r="M329" s="4" t="s">
        <v>34</v>
      </c>
      <c r="N329" s="4">
        <v>5</v>
      </c>
      <c r="O329" s="4">
        <v>3</v>
      </c>
      <c r="P329" s="4" t="s">
        <v>1078</v>
      </c>
      <c r="Q329" s="4">
        <v>2</v>
      </c>
      <c r="R329" s="19" t="s">
        <v>36</v>
      </c>
      <c r="S329" s="19" t="s">
        <v>1079</v>
      </c>
      <c r="T329" s="19" t="s">
        <v>36</v>
      </c>
      <c r="U329" s="19" t="s">
        <v>1079</v>
      </c>
      <c r="V329" s="19" t="s">
        <v>36</v>
      </c>
      <c r="W329" s="19" t="s">
        <v>1079</v>
      </c>
      <c r="X329" s="20" t="s">
        <v>36</v>
      </c>
      <c r="Y329" s="20" t="s">
        <v>1079</v>
      </c>
      <c r="Z329" s="21" t="s">
        <v>36</v>
      </c>
      <c r="AA329" s="35" t="s">
        <v>1084</v>
      </c>
      <c r="AB329" s="2">
        <v>37.819599999999994</v>
      </c>
      <c r="AC329" s="33">
        <v>0.5</v>
      </c>
      <c r="AD329" s="2">
        <v>44.01466666666667</v>
      </c>
      <c r="AE329" s="33">
        <v>0.5</v>
      </c>
      <c r="AF329" s="62">
        <v>38.485636363636367</v>
      </c>
      <c r="AG329" s="63">
        <v>0.91666666666666663</v>
      </c>
      <c r="AH329" s="62">
        <v>40.632545454545451</v>
      </c>
      <c r="AI329" s="72">
        <v>0.91666666666666663</v>
      </c>
      <c r="AJ329" s="62">
        <v>30.089999999999996</v>
      </c>
      <c r="AK329" s="64">
        <v>1</v>
      </c>
      <c r="AL329" s="79">
        <v>32.628399999999999</v>
      </c>
      <c r="AM329" s="121">
        <v>0.84615384615384615</v>
      </c>
      <c r="AN329" s="79">
        <v>33.893749999999997</v>
      </c>
      <c r="AO329" s="119">
        <v>1</v>
      </c>
      <c r="AP329" s="127" t="s">
        <v>1084</v>
      </c>
      <c r="AQ329" s="2">
        <f>AN329-AL329</f>
        <v>1.265349999999998</v>
      </c>
      <c r="AR329" s="1" t="str">
        <f>IF(AN329&gt;AL329,"Higher","Lower")</f>
        <v>Higher</v>
      </c>
      <c r="AS329" s="1">
        <v>32.299999999999997</v>
      </c>
      <c r="AT329" s="145">
        <v>0.92300000000000004</v>
      </c>
      <c r="AU329" s="1" t="s">
        <v>36</v>
      </c>
      <c r="AV329" s="2">
        <f>SUM(AS329-AN329)</f>
        <v>-1.59375</v>
      </c>
      <c r="AW329" s="1" t="str">
        <f>IF(AS329&gt;AN329,"Higher","Lower")</f>
        <v>Lower</v>
      </c>
    </row>
    <row r="330" spans="1:49">
      <c r="A330" s="69" t="s">
        <v>173</v>
      </c>
      <c r="B330" s="69" t="s">
        <v>2037</v>
      </c>
      <c r="C330" s="69" t="s">
        <v>2038</v>
      </c>
      <c r="D330" s="69" t="s">
        <v>2039</v>
      </c>
      <c r="E330" s="69" t="s">
        <v>31</v>
      </c>
      <c r="F330" s="55" t="s">
        <v>1076</v>
      </c>
      <c r="G330" s="55" t="s">
        <v>1079</v>
      </c>
      <c r="H330" s="69">
        <v>390089</v>
      </c>
      <c r="I330" s="69">
        <v>404456</v>
      </c>
      <c r="J330" s="69">
        <v>53.536658000000003</v>
      </c>
      <c r="K330" s="69">
        <v>-2.1510090000000002</v>
      </c>
      <c r="L330" s="56" t="s">
        <v>33</v>
      </c>
      <c r="M330" s="95" t="s">
        <v>1715</v>
      </c>
      <c r="N330" s="95">
        <v>10.5</v>
      </c>
      <c r="O330" s="95">
        <v>3</v>
      </c>
      <c r="P330" s="95" t="s">
        <v>1266</v>
      </c>
      <c r="Q330" s="95">
        <v>2</v>
      </c>
      <c r="R330" s="1" t="s">
        <v>1084</v>
      </c>
      <c r="S330" s="1" t="s">
        <v>1084</v>
      </c>
      <c r="T330" s="1" t="s">
        <v>1084</v>
      </c>
      <c r="U330" s="1" t="s">
        <v>1084</v>
      </c>
      <c r="V330" s="1" t="s">
        <v>1084</v>
      </c>
      <c r="W330" s="1" t="s">
        <v>1084</v>
      </c>
      <c r="X330" s="1" t="s">
        <v>1084</v>
      </c>
      <c r="Y330" s="1" t="s">
        <v>1084</v>
      </c>
      <c r="Z330" s="1" t="s">
        <v>1084</v>
      </c>
      <c r="AA330" s="1" t="s">
        <v>1084</v>
      </c>
      <c r="AB330" s="1" t="s">
        <v>1084</v>
      </c>
      <c r="AC330" s="1" t="s">
        <v>1084</v>
      </c>
      <c r="AD330" s="1" t="s">
        <v>1084</v>
      </c>
      <c r="AE330" s="1" t="s">
        <v>1084</v>
      </c>
      <c r="AF330" s="57" t="s">
        <v>1084</v>
      </c>
      <c r="AG330" s="57" t="s">
        <v>1084</v>
      </c>
      <c r="AH330" s="57" t="s">
        <v>1084</v>
      </c>
      <c r="AI330" s="57" t="s">
        <v>1084</v>
      </c>
      <c r="AJ330" s="57" t="s">
        <v>1084</v>
      </c>
      <c r="AK330" s="57" t="s">
        <v>1084</v>
      </c>
      <c r="AL330" s="79">
        <v>34.478833333333327</v>
      </c>
      <c r="AM330" s="121">
        <v>1</v>
      </c>
      <c r="AN330" s="79">
        <v>34.93445454545455</v>
      </c>
      <c r="AO330" s="119">
        <v>0.92307692307692302</v>
      </c>
      <c r="AP330" s="127" t="s">
        <v>1084</v>
      </c>
      <c r="AQ330" s="2">
        <f>AN330-AL330</f>
        <v>0.45562121212122264</v>
      </c>
      <c r="AR330" s="1" t="str">
        <f>IF(AN330&gt;AL330,"Higher","Lower")</f>
        <v>Higher</v>
      </c>
      <c r="AS330" s="1">
        <v>32.299999999999997</v>
      </c>
      <c r="AT330" s="145">
        <v>0.92300000000000004</v>
      </c>
      <c r="AU330" s="1" t="s">
        <v>36</v>
      </c>
      <c r="AV330" s="2">
        <f>SUM(AS330-AN330)</f>
        <v>-2.6344545454545525</v>
      </c>
      <c r="AW330" s="1" t="str">
        <f>IF(AS330&gt;AN330,"Higher","Lower")</f>
        <v>Lower</v>
      </c>
    </row>
    <row r="331" spans="1:49">
      <c r="A331" s="69" t="s">
        <v>173</v>
      </c>
      <c r="B331" s="55" t="s">
        <v>2040</v>
      </c>
      <c r="C331" s="55" t="s">
        <v>2041</v>
      </c>
      <c r="D331" s="55" t="s">
        <v>2042</v>
      </c>
      <c r="E331" s="55" t="s">
        <v>31</v>
      </c>
      <c r="F331" s="55" t="s">
        <v>1076</v>
      </c>
      <c r="G331" s="55" t="s">
        <v>1079</v>
      </c>
      <c r="H331" s="56">
        <v>389715</v>
      </c>
      <c r="I331" s="56">
        <v>403625</v>
      </c>
      <c r="J331" s="57">
        <v>53.529181999999999</v>
      </c>
      <c r="K331" s="57">
        <v>-2.1566244000000001</v>
      </c>
      <c r="L331" s="56" t="s">
        <v>33</v>
      </c>
      <c r="M331" s="4" t="s">
        <v>34</v>
      </c>
      <c r="N331" s="4">
        <v>10</v>
      </c>
      <c r="O331" s="4">
        <v>8</v>
      </c>
      <c r="P331" s="4" t="s">
        <v>1078</v>
      </c>
      <c r="Q331" s="4">
        <v>2</v>
      </c>
      <c r="R331" s="19" t="s">
        <v>36</v>
      </c>
      <c r="S331" s="19" t="s">
        <v>1079</v>
      </c>
      <c r="T331" s="19" t="s">
        <v>36</v>
      </c>
      <c r="U331" s="19" t="s">
        <v>1079</v>
      </c>
      <c r="V331" s="19" t="s">
        <v>36</v>
      </c>
      <c r="W331" s="19" t="s">
        <v>1079</v>
      </c>
      <c r="X331" s="20" t="s">
        <v>36</v>
      </c>
      <c r="Y331" s="20" t="s">
        <v>1079</v>
      </c>
      <c r="Z331" s="21" t="s">
        <v>36</v>
      </c>
      <c r="AA331" s="35" t="s">
        <v>1084</v>
      </c>
      <c r="AB331" s="2">
        <v>44.945727272727282</v>
      </c>
      <c r="AC331" s="33">
        <v>1</v>
      </c>
      <c r="AD331" s="2">
        <v>46.3</v>
      </c>
      <c r="AE331" s="33">
        <v>0.66666666666666663</v>
      </c>
      <c r="AF331" s="62">
        <v>38.439499999999995</v>
      </c>
      <c r="AG331" s="63">
        <v>1</v>
      </c>
      <c r="AH331" s="62">
        <v>37.323999999999998</v>
      </c>
      <c r="AI331" s="72">
        <v>1</v>
      </c>
      <c r="AJ331" s="62">
        <v>27.19227272727273</v>
      </c>
      <c r="AK331" s="64">
        <v>0.91666666666666663</v>
      </c>
      <c r="AL331" s="79">
        <v>27.75888888888889</v>
      </c>
      <c r="AM331" s="121">
        <v>0.75</v>
      </c>
      <c r="AN331" s="79">
        <v>28.235454545454537</v>
      </c>
      <c r="AO331" s="119">
        <v>0.90384615384615385</v>
      </c>
      <c r="AP331" s="127" t="s">
        <v>1084</v>
      </c>
      <c r="AQ331" s="2">
        <f>AN331-AL331</f>
        <v>0.47656565656564709</v>
      </c>
      <c r="AR331" s="1" t="str">
        <f>IF(AN331&gt;AL331,"Higher","Lower")</f>
        <v>Higher</v>
      </c>
      <c r="AS331" s="1">
        <v>32.5</v>
      </c>
      <c r="AT331" s="145">
        <v>0.67300000000000004</v>
      </c>
      <c r="AU331" s="1" t="s">
        <v>36</v>
      </c>
      <c r="AV331" s="2">
        <f>SUM(AS331-AN331)</f>
        <v>4.2645454545454626</v>
      </c>
      <c r="AW331" s="1" t="str">
        <f>IF(AS331&gt;AN331,"Higher","Lower")</f>
        <v>Higher</v>
      </c>
    </row>
    <row r="332" spans="1:49">
      <c r="A332" s="17" t="s">
        <v>148</v>
      </c>
      <c r="B332" s="17" t="s">
        <v>2043</v>
      </c>
      <c r="C332" s="55" t="s">
        <v>2044</v>
      </c>
      <c r="D332" s="55" t="s">
        <v>2045</v>
      </c>
      <c r="E332" s="55" t="s">
        <v>1170</v>
      </c>
      <c r="F332" s="55" t="s">
        <v>1076</v>
      </c>
      <c r="G332" s="55" t="s">
        <v>1079</v>
      </c>
      <c r="H332" s="56">
        <v>356021</v>
      </c>
      <c r="I332" s="56">
        <v>410128</v>
      </c>
      <c r="J332" s="57">
        <v>53.585881999999998</v>
      </c>
      <c r="K332" s="57">
        <v>-2.6658086999999999</v>
      </c>
      <c r="L332" s="56" t="s">
        <v>33</v>
      </c>
      <c r="M332" s="4" t="s">
        <v>1078</v>
      </c>
      <c r="N332" s="4">
        <v>6</v>
      </c>
      <c r="O332" s="4">
        <v>0.5</v>
      </c>
      <c r="P332" s="4" t="s">
        <v>1078</v>
      </c>
      <c r="Q332" s="4">
        <v>2</v>
      </c>
      <c r="R332" s="19" t="s">
        <v>36</v>
      </c>
      <c r="S332" s="19" t="s">
        <v>1079</v>
      </c>
      <c r="T332" s="19" t="s">
        <v>36</v>
      </c>
      <c r="U332" s="19" t="s">
        <v>1079</v>
      </c>
      <c r="V332" s="19" t="s">
        <v>36</v>
      </c>
      <c r="W332" s="19" t="s">
        <v>1079</v>
      </c>
      <c r="X332" s="20" t="s">
        <v>36</v>
      </c>
      <c r="Y332" s="20" t="s">
        <v>1079</v>
      </c>
      <c r="Z332" s="21" t="s">
        <v>36</v>
      </c>
      <c r="AA332" s="35" t="s">
        <v>1084</v>
      </c>
      <c r="AB332" s="2" t="s">
        <v>1084</v>
      </c>
      <c r="AC332" s="33" t="s">
        <v>1084</v>
      </c>
      <c r="AD332" s="2" t="s">
        <v>1084</v>
      </c>
      <c r="AE332" s="33" t="s">
        <v>1084</v>
      </c>
      <c r="AF332" s="62">
        <v>42.098333333333336</v>
      </c>
      <c r="AG332" s="63">
        <v>0.75</v>
      </c>
      <c r="AH332" s="62">
        <v>46.144909090909096</v>
      </c>
      <c r="AI332" s="63">
        <v>0.91666666666666663</v>
      </c>
      <c r="AJ332" s="62">
        <v>30.345000000000002</v>
      </c>
      <c r="AK332" s="64">
        <v>0.91666666666666663</v>
      </c>
      <c r="AL332" s="80">
        <v>35.209833333333336</v>
      </c>
      <c r="AM332" s="122">
        <v>1</v>
      </c>
      <c r="AN332" s="80">
        <v>33.284750000000003</v>
      </c>
      <c r="AO332" s="120">
        <v>1</v>
      </c>
      <c r="AP332" s="132" t="s">
        <v>1079</v>
      </c>
      <c r="AQ332" s="2">
        <f>AN332-AL332</f>
        <v>-1.9250833333333333</v>
      </c>
      <c r="AR332" s="1" t="str">
        <f>IF(AN332&gt;AL332,"Higher","Lower")</f>
        <v>Lower</v>
      </c>
      <c r="AS332" s="1">
        <v>32.5</v>
      </c>
      <c r="AT332" s="145">
        <v>1</v>
      </c>
      <c r="AU332" s="1" t="s">
        <v>36</v>
      </c>
      <c r="AV332" s="2">
        <f>SUM(AS332-AN332)</f>
        <v>-0.7847500000000025</v>
      </c>
      <c r="AW332" s="1" t="str">
        <f>IF(AS332&gt;AN332,"Higher","Lower")</f>
        <v>Lower</v>
      </c>
    </row>
    <row r="333" spans="1:49">
      <c r="A333" s="40" t="s">
        <v>114</v>
      </c>
      <c r="B333" s="40" t="s">
        <v>2046</v>
      </c>
      <c r="C333" s="41" t="s">
        <v>2047</v>
      </c>
      <c r="D333" s="41" t="s">
        <v>2048</v>
      </c>
      <c r="E333" s="41" t="s">
        <v>31</v>
      </c>
      <c r="F333" s="41" t="s">
        <v>1076</v>
      </c>
      <c r="G333" s="41" t="s">
        <v>1079</v>
      </c>
      <c r="H333" s="42">
        <v>390710</v>
      </c>
      <c r="I333" s="42">
        <v>414563</v>
      </c>
      <c r="J333" s="43">
        <v>53.627513999999998</v>
      </c>
      <c r="K333" s="43">
        <v>-2.1419438999999998</v>
      </c>
      <c r="L333" s="42" t="s">
        <v>33</v>
      </c>
      <c r="M333" s="41" t="s">
        <v>34</v>
      </c>
      <c r="N333" s="41">
        <v>1</v>
      </c>
      <c r="O333" s="41">
        <v>1.5</v>
      </c>
      <c r="P333" s="41" t="s">
        <v>1078</v>
      </c>
      <c r="Q333" s="41">
        <v>2.5</v>
      </c>
      <c r="R333" s="51" t="s">
        <v>36</v>
      </c>
      <c r="S333" s="51" t="s">
        <v>1079</v>
      </c>
      <c r="T333" s="51" t="s">
        <v>36</v>
      </c>
      <c r="U333" s="51" t="s">
        <v>1079</v>
      </c>
      <c r="V333" s="51" t="s">
        <v>36</v>
      </c>
      <c r="W333" s="51" t="s">
        <v>1079</v>
      </c>
      <c r="X333" s="53" t="s">
        <v>36</v>
      </c>
      <c r="Y333" s="53" t="s">
        <v>1079</v>
      </c>
      <c r="Z333" s="82" t="s">
        <v>36</v>
      </c>
      <c r="AA333" s="83" t="s">
        <v>1084</v>
      </c>
      <c r="AB333" s="44" t="s">
        <v>1084</v>
      </c>
      <c r="AC333" s="45" t="s">
        <v>1084</v>
      </c>
      <c r="AD333" s="44" t="s">
        <v>1084</v>
      </c>
      <c r="AE333" s="45" t="s">
        <v>1084</v>
      </c>
      <c r="AF333" s="44" t="s">
        <v>1084</v>
      </c>
      <c r="AG333" s="45">
        <v>0</v>
      </c>
      <c r="AH333" s="44">
        <v>46.072200000000002</v>
      </c>
      <c r="AI333" s="45">
        <v>0.83333333333333337</v>
      </c>
      <c r="AJ333" s="44">
        <v>32.739166666666669</v>
      </c>
      <c r="AK333" s="46">
        <v>1</v>
      </c>
      <c r="AL333" s="78">
        <v>28.82563636363636</v>
      </c>
      <c r="AM333" s="123">
        <v>0.92307692307692302</v>
      </c>
      <c r="AN333" s="78">
        <v>31.252861913719091</v>
      </c>
      <c r="AO333" s="118">
        <v>0.44230769230769229</v>
      </c>
      <c r="AP333" s="133" t="s">
        <v>1079</v>
      </c>
      <c r="AQ333" s="44">
        <f>AN333-AL333</f>
        <v>2.4272255500827313</v>
      </c>
      <c r="AR333" s="43" t="str">
        <f>IF(AN333&gt;AL333,"Higher","Lower")</f>
        <v>Higher</v>
      </c>
      <c r="AS333" s="43">
        <v>32.6</v>
      </c>
      <c r="AT333" s="151">
        <v>0.82699999999999996</v>
      </c>
      <c r="AU333" s="43" t="s">
        <v>36</v>
      </c>
      <c r="AV333" s="44">
        <f>SUM(AS333-AN333)</f>
        <v>1.3471380862809106</v>
      </c>
      <c r="AW333" s="43" t="str">
        <f>IF(AS333&gt;AN333,"Higher","Lower")</f>
        <v>Higher</v>
      </c>
    </row>
    <row r="334" spans="1:49">
      <c r="A334" s="40" t="s">
        <v>46</v>
      </c>
      <c r="B334" s="40" t="s">
        <v>2049</v>
      </c>
      <c r="C334" s="41" t="s">
        <v>2050</v>
      </c>
      <c r="D334" s="49" t="s">
        <v>2051</v>
      </c>
      <c r="E334" s="41" t="s">
        <v>1170</v>
      </c>
      <c r="F334" s="41" t="s">
        <v>1076</v>
      </c>
      <c r="G334" s="41" t="s">
        <v>1079</v>
      </c>
      <c r="H334" s="42">
        <v>384469</v>
      </c>
      <c r="I334" s="42">
        <v>398981</v>
      </c>
      <c r="J334" s="43">
        <v>53.487310000000001</v>
      </c>
      <c r="K334" s="43">
        <v>-2.2355304</v>
      </c>
      <c r="L334" s="42" t="s">
        <v>33</v>
      </c>
      <c r="M334" s="41" t="s">
        <v>34</v>
      </c>
      <c r="N334" s="41">
        <v>5</v>
      </c>
      <c r="O334" s="41">
        <v>1</v>
      </c>
      <c r="P334" s="41" t="s">
        <v>1078</v>
      </c>
      <c r="Q334" s="41">
        <v>3</v>
      </c>
      <c r="R334" s="53" t="s">
        <v>36</v>
      </c>
      <c r="S334" s="53" t="s">
        <v>1079</v>
      </c>
      <c r="T334" s="53" t="s">
        <v>36</v>
      </c>
      <c r="U334" s="53" t="s">
        <v>1079</v>
      </c>
      <c r="V334" s="53" t="s">
        <v>36</v>
      </c>
      <c r="W334" s="53" t="s">
        <v>1079</v>
      </c>
      <c r="X334" s="53" t="s">
        <v>36</v>
      </c>
      <c r="Y334" s="53" t="s">
        <v>1079</v>
      </c>
      <c r="Z334" s="82">
        <v>52.212999999999994</v>
      </c>
      <c r="AA334" s="83">
        <v>1</v>
      </c>
      <c r="AB334" s="44">
        <v>57.776727272727278</v>
      </c>
      <c r="AC334" s="45">
        <v>0.91666666666666663</v>
      </c>
      <c r="AD334" s="44">
        <v>57.882000000000005</v>
      </c>
      <c r="AE334" s="45">
        <v>1</v>
      </c>
      <c r="AF334" s="44">
        <v>46.84225</v>
      </c>
      <c r="AG334" s="45">
        <v>1</v>
      </c>
      <c r="AH334" s="44">
        <v>45.198</v>
      </c>
      <c r="AI334" s="47">
        <v>1</v>
      </c>
      <c r="AJ334" s="44">
        <v>30.089999999999996</v>
      </c>
      <c r="AK334" s="46">
        <v>0.91666666666666663</v>
      </c>
      <c r="AL334" s="78">
        <v>36.81581818181818</v>
      </c>
      <c r="AM334" s="123">
        <v>0.92307692307692302</v>
      </c>
      <c r="AN334" s="78">
        <v>35.713499999999996</v>
      </c>
      <c r="AO334" s="118">
        <v>1</v>
      </c>
      <c r="AP334" s="125" t="s">
        <v>1079</v>
      </c>
      <c r="AQ334" s="44">
        <f>AN334-AL334</f>
        <v>-1.102318181818184</v>
      </c>
      <c r="AR334" s="43" t="str">
        <f>IF(AN334&gt;AL334,"Higher","Lower")</f>
        <v>Lower</v>
      </c>
      <c r="AS334" s="43">
        <v>32.700000000000003</v>
      </c>
      <c r="AT334" s="151">
        <v>1</v>
      </c>
      <c r="AU334" s="43">
        <v>29.7</v>
      </c>
      <c r="AV334" s="44">
        <f>SUM(AS334-AN334)</f>
        <v>-3.0134999999999934</v>
      </c>
      <c r="AW334" s="43" t="str">
        <f>IF(AS334&gt;AN334,"Higher","Lower")</f>
        <v>Lower</v>
      </c>
    </row>
    <row r="335" spans="1:49">
      <c r="A335" s="48" t="s">
        <v>27</v>
      </c>
      <c r="B335" s="40" t="s">
        <v>2052</v>
      </c>
      <c r="C335" s="49" t="s">
        <v>2053</v>
      </c>
      <c r="D335" s="49" t="s">
        <v>2054</v>
      </c>
      <c r="E335" s="49" t="s">
        <v>31</v>
      </c>
      <c r="F335" s="41" t="s">
        <v>1076</v>
      </c>
      <c r="G335" s="41" t="s">
        <v>1079</v>
      </c>
      <c r="H335" s="52">
        <v>388304</v>
      </c>
      <c r="I335" s="52">
        <v>390351</v>
      </c>
      <c r="J335" s="43">
        <v>53.409840000000003</v>
      </c>
      <c r="K335" s="43">
        <v>-2.1774108999999999</v>
      </c>
      <c r="L335" s="42" t="s">
        <v>33</v>
      </c>
      <c r="M335" s="41" t="s">
        <v>34</v>
      </c>
      <c r="N335" s="49">
        <v>6</v>
      </c>
      <c r="O335" s="49">
        <v>2</v>
      </c>
      <c r="P335" s="41" t="s">
        <v>1078</v>
      </c>
      <c r="Q335" s="41">
        <v>2.5</v>
      </c>
      <c r="R335" s="51" t="s">
        <v>36</v>
      </c>
      <c r="S335" s="51" t="s">
        <v>1079</v>
      </c>
      <c r="T335" s="51" t="s">
        <v>36</v>
      </c>
      <c r="U335" s="51" t="s">
        <v>1079</v>
      </c>
      <c r="V335" s="51" t="s">
        <v>36</v>
      </c>
      <c r="W335" s="51" t="s">
        <v>1079</v>
      </c>
      <c r="X335" s="53" t="s">
        <v>36</v>
      </c>
      <c r="Y335" s="53" t="s">
        <v>1079</v>
      </c>
      <c r="Z335" s="82" t="s">
        <v>36</v>
      </c>
      <c r="AA335" s="83" t="s">
        <v>1084</v>
      </c>
      <c r="AB335" s="44" t="s">
        <v>1084</v>
      </c>
      <c r="AC335" s="45" t="s">
        <v>1084</v>
      </c>
      <c r="AD335" s="44" t="s">
        <v>1084</v>
      </c>
      <c r="AE335" s="45" t="s">
        <v>1084</v>
      </c>
      <c r="AF335" s="44" t="s">
        <v>1084</v>
      </c>
      <c r="AG335" s="45">
        <v>0</v>
      </c>
      <c r="AH335" s="44">
        <v>41.338499999999996</v>
      </c>
      <c r="AI335" s="45">
        <v>1</v>
      </c>
      <c r="AJ335" s="44">
        <v>28.961818181818185</v>
      </c>
      <c r="AK335" s="46">
        <v>0.91666666666666663</v>
      </c>
      <c r="AL335" s="78">
        <v>35.80466666666667</v>
      </c>
      <c r="AM335" s="123">
        <v>1</v>
      </c>
      <c r="AN335" s="78">
        <v>36.018000000000001</v>
      </c>
      <c r="AO335" s="118">
        <v>1</v>
      </c>
      <c r="AP335" s="143" t="s">
        <v>1079</v>
      </c>
      <c r="AQ335" s="44">
        <f>AN335-AL335</f>
        <v>0.21333333333333115</v>
      </c>
      <c r="AR335" s="43" t="str">
        <f>IF(AN335&gt;AL335,"Higher","Lower")</f>
        <v>Higher</v>
      </c>
      <c r="AS335" s="43">
        <v>32.9</v>
      </c>
      <c r="AT335" s="151">
        <v>0.75</v>
      </c>
      <c r="AU335" s="43" t="s">
        <v>36</v>
      </c>
      <c r="AV335" s="44">
        <f>SUM(AS335-AN335)</f>
        <v>-3.1180000000000021</v>
      </c>
      <c r="AW335" s="43" t="str">
        <f>IF(AS335&gt;AN335,"Higher","Lower")</f>
        <v>Lower</v>
      </c>
    </row>
    <row r="336" spans="1:49">
      <c r="A336" s="55" t="s">
        <v>37</v>
      </c>
      <c r="B336" s="55" t="s">
        <v>2055</v>
      </c>
      <c r="C336" s="68" t="s">
        <v>2056</v>
      </c>
      <c r="D336" s="55" t="s">
        <v>2057</v>
      </c>
      <c r="E336" s="55" t="s">
        <v>31</v>
      </c>
      <c r="F336" s="55" t="s">
        <v>1076</v>
      </c>
      <c r="G336" s="55" t="s">
        <v>1079</v>
      </c>
      <c r="H336" s="56">
        <v>394214</v>
      </c>
      <c r="I336" s="56">
        <v>398933</v>
      </c>
      <c r="J336" s="57">
        <v>53.487077999999997</v>
      </c>
      <c r="K336" s="57">
        <v>-2.0886665999999998</v>
      </c>
      <c r="L336" s="56" t="s">
        <v>33</v>
      </c>
      <c r="M336" s="4" t="s">
        <v>34</v>
      </c>
      <c r="N336" s="7">
        <v>30</v>
      </c>
      <c r="O336" s="7">
        <v>13</v>
      </c>
      <c r="P336" s="4" t="s">
        <v>1078</v>
      </c>
      <c r="Q336" s="4">
        <v>3</v>
      </c>
      <c r="R336" s="13" t="s">
        <v>36</v>
      </c>
      <c r="S336" s="13" t="s">
        <v>1079</v>
      </c>
      <c r="T336" s="13" t="s">
        <v>36</v>
      </c>
      <c r="U336" s="13" t="s">
        <v>1079</v>
      </c>
      <c r="V336" s="13" t="s">
        <v>36</v>
      </c>
      <c r="W336" s="13" t="s">
        <v>1079</v>
      </c>
      <c r="X336" s="7" t="s">
        <v>36</v>
      </c>
      <c r="Y336" s="7" t="s">
        <v>1079</v>
      </c>
      <c r="Z336" s="27" t="s">
        <v>36</v>
      </c>
      <c r="AA336" s="36" t="s">
        <v>1084</v>
      </c>
      <c r="AB336" s="2">
        <v>46.394833333333345</v>
      </c>
      <c r="AC336" s="33">
        <v>1</v>
      </c>
      <c r="AD336" s="2">
        <v>44.051333333333332</v>
      </c>
      <c r="AE336" s="33">
        <v>1</v>
      </c>
      <c r="AF336" s="62">
        <v>39.642999999999994</v>
      </c>
      <c r="AG336" s="63">
        <v>1</v>
      </c>
      <c r="AH336" s="62">
        <v>40.336636363636373</v>
      </c>
      <c r="AI336" s="63">
        <v>0.91666666666666663</v>
      </c>
      <c r="AJ336" s="62">
        <v>31.18791666666667</v>
      </c>
      <c r="AK336" s="64">
        <v>1</v>
      </c>
      <c r="AL336" s="80">
        <v>33.195999999999998</v>
      </c>
      <c r="AM336" s="122">
        <v>1</v>
      </c>
      <c r="AN336" s="80">
        <v>35.278500000000001</v>
      </c>
      <c r="AO336" s="120">
        <v>1</v>
      </c>
      <c r="AP336" s="126" t="s">
        <v>1079</v>
      </c>
      <c r="AQ336" s="2">
        <f>AN336-AL336</f>
        <v>2.0825000000000031</v>
      </c>
      <c r="AR336" s="1" t="str">
        <f>IF(AN336&gt;AL336,"Higher","Lower")</f>
        <v>Higher</v>
      </c>
      <c r="AS336" s="1">
        <v>33</v>
      </c>
      <c r="AT336" s="145">
        <v>1</v>
      </c>
      <c r="AU336" s="1" t="s">
        <v>36</v>
      </c>
      <c r="AV336" s="2">
        <f>SUM(AS336-AN336)</f>
        <v>-2.2785000000000011</v>
      </c>
      <c r="AW336" s="1" t="str">
        <f>IF(AS336&gt;AN336,"Higher","Lower")</f>
        <v>Lower</v>
      </c>
    </row>
    <row r="337" spans="1:49">
      <c r="A337" s="40" t="s">
        <v>70</v>
      </c>
      <c r="B337" s="40" t="s">
        <v>2058</v>
      </c>
      <c r="C337" s="41" t="s">
        <v>2059</v>
      </c>
      <c r="D337" s="41" t="s">
        <v>2060</v>
      </c>
      <c r="E337" s="41" t="s">
        <v>31</v>
      </c>
      <c r="F337" s="41" t="s">
        <v>1076</v>
      </c>
      <c r="G337" s="41" t="s">
        <v>1079</v>
      </c>
      <c r="H337" s="42">
        <v>373795</v>
      </c>
      <c r="I337" s="42">
        <v>406600</v>
      </c>
      <c r="J337" s="43">
        <v>53.555365000000002</v>
      </c>
      <c r="K337" s="43">
        <v>-2.3970311</v>
      </c>
      <c r="L337" s="42" t="s">
        <v>33</v>
      </c>
      <c r="M337" s="41" t="s">
        <v>1078</v>
      </c>
      <c r="N337" s="41">
        <v>3</v>
      </c>
      <c r="O337" s="41">
        <v>0.5</v>
      </c>
      <c r="P337" s="41" t="s">
        <v>1078</v>
      </c>
      <c r="Q337" s="41">
        <v>2.4</v>
      </c>
      <c r="R337" s="51" t="s">
        <v>36</v>
      </c>
      <c r="S337" s="51" t="s">
        <v>1079</v>
      </c>
      <c r="T337" s="51" t="s">
        <v>36</v>
      </c>
      <c r="U337" s="51" t="s">
        <v>1079</v>
      </c>
      <c r="V337" s="51" t="s">
        <v>36</v>
      </c>
      <c r="W337" s="51" t="s">
        <v>1079</v>
      </c>
      <c r="X337" s="53" t="s">
        <v>36</v>
      </c>
      <c r="Y337" s="53" t="s">
        <v>1079</v>
      </c>
      <c r="Z337" s="82" t="s">
        <v>36</v>
      </c>
      <c r="AA337" s="83" t="s">
        <v>1079</v>
      </c>
      <c r="AB337" s="44" t="s">
        <v>1084</v>
      </c>
      <c r="AC337" s="45" t="s">
        <v>1084</v>
      </c>
      <c r="AD337" s="44" t="s">
        <v>1084</v>
      </c>
      <c r="AE337" s="45" t="s">
        <v>1084</v>
      </c>
      <c r="AF337" s="44" t="s">
        <v>1084</v>
      </c>
      <c r="AG337" s="45" t="s">
        <v>1084</v>
      </c>
      <c r="AH337" s="44" t="s">
        <v>1084</v>
      </c>
      <c r="AI337" s="44" t="s">
        <v>1084</v>
      </c>
      <c r="AJ337" s="44">
        <v>29.7</v>
      </c>
      <c r="AK337" s="46">
        <v>0.5</v>
      </c>
      <c r="AL337" s="78">
        <v>34.090400000000002</v>
      </c>
      <c r="AM337" s="123">
        <v>0.82692307692307698</v>
      </c>
      <c r="AN337" s="78">
        <v>35.622545454545453</v>
      </c>
      <c r="AO337" s="118">
        <v>0.92307692307692302</v>
      </c>
      <c r="AP337" s="125" t="s">
        <v>1084</v>
      </c>
      <c r="AQ337" s="44">
        <f>AN337-AL337</f>
        <v>1.53214545454545</v>
      </c>
      <c r="AR337" s="43" t="str">
        <f>IF(AN337&gt;AL337,"Higher","Lower")</f>
        <v>Higher</v>
      </c>
      <c r="AS337" s="43">
        <v>33</v>
      </c>
      <c r="AT337" s="150">
        <v>0.92300000000000004</v>
      </c>
      <c r="AU337" s="43" t="s">
        <v>36</v>
      </c>
      <c r="AV337" s="44">
        <f>SUM(AS337-AN337)</f>
        <v>-2.6225454545454525</v>
      </c>
      <c r="AW337" s="43" t="str">
        <f>IF(AS337&gt;AN337,"Higher","Lower")</f>
        <v>Lower</v>
      </c>
    </row>
    <row r="338" spans="1:49">
      <c r="A338" s="17" t="s">
        <v>67</v>
      </c>
      <c r="B338" s="17" t="s">
        <v>2061</v>
      </c>
      <c r="C338" s="55" t="s">
        <v>2062</v>
      </c>
      <c r="D338" s="55" t="s">
        <v>2063</v>
      </c>
      <c r="E338" s="55" t="s">
        <v>31</v>
      </c>
      <c r="F338" s="55" t="s">
        <v>1076</v>
      </c>
      <c r="G338" s="55" t="s">
        <v>1097</v>
      </c>
      <c r="H338" s="56">
        <v>374811</v>
      </c>
      <c r="I338" s="56">
        <v>400857</v>
      </c>
      <c r="J338" s="57">
        <v>53.503796000000001</v>
      </c>
      <c r="K338" s="57">
        <v>-2.3812310000000001</v>
      </c>
      <c r="L338" s="56" t="s">
        <v>33</v>
      </c>
      <c r="M338" s="4" t="s">
        <v>34</v>
      </c>
      <c r="N338" s="4">
        <v>83</v>
      </c>
      <c r="O338" s="4">
        <v>20</v>
      </c>
      <c r="P338" s="4" t="s">
        <v>34</v>
      </c>
      <c r="Q338" s="4">
        <v>3</v>
      </c>
      <c r="R338" s="22">
        <v>58.8</v>
      </c>
      <c r="S338" s="22" t="s">
        <v>1079</v>
      </c>
      <c r="T338" s="22">
        <v>52.1</v>
      </c>
      <c r="U338" s="22" t="s">
        <v>1079</v>
      </c>
      <c r="V338" s="22">
        <v>48.7</v>
      </c>
      <c r="W338" s="22" t="s">
        <v>1079</v>
      </c>
      <c r="X338" s="23">
        <v>46.8</v>
      </c>
      <c r="Y338" s="23" t="s">
        <v>1079</v>
      </c>
      <c r="Z338" s="23">
        <v>43</v>
      </c>
      <c r="AA338" s="29">
        <v>1</v>
      </c>
      <c r="AB338" s="2">
        <v>43.960583333333339</v>
      </c>
      <c r="AC338" s="33">
        <v>1</v>
      </c>
      <c r="AD338" s="2">
        <v>39.402000000000001</v>
      </c>
      <c r="AE338" s="33">
        <v>1</v>
      </c>
      <c r="AF338" s="62">
        <v>38.794750000000001</v>
      </c>
      <c r="AG338" s="63">
        <v>1</v>
      </c>
      <c r="AH338" s="62">
        <v>41.663999999999994</v>
      </c>
      <c r="AI338" s="63">
        <v>1</v>
      </c>
      <c r="AJ338" s="62">
        <v>31.095833333333335</v>
      </c>
      <c r="AK338" s="64">
        <v>1</v>
      </c>
      <c r="AL338" s="79">
        <v>32.976222222222226</v>
      </c>
      <c r="AM338" s="121">
        <v>1</v>
      </c>
      <c r="AN338" s="79">
        <v>34.807249999999996</v>
      </c>
      <c r="AO338" s="119">
        <v>1</v>
      </c>
      <c r="AP338" s="127" t="s">
        <v>1079</v>
      </c>
      <c r="AQ338" s="2">
        <f>AN338-AL338</f>
        <v>1.8310277777777699</v>
      </c>
      <c r="AR338" s="1" t="str">
        <f>IF(AN338&gt;AL338,"Higher","Lower")</f>
        <v>Higher</v>
      </c>
      <c r="AS338" s="1">
        <v>33.1</v>
      </c>
      <c r="AT338" s="145">
        <v>1</v>
      </c>
      <c r="AU338" s="1" t="s">
        <v>36</v>
      </c>
      <c r="AV338" s="2">
        <f>SUM(AS338-AN338)</f>
        <v>-1.7072499999999948</v>
      </c>
      <c r="AW338" s="1" t="str">
        <f>IF(AS338&gt;AN338,"Higher","Lower")</f>
        <v>Lower</v>
      </c>
    </row>
    <row r="339" spans="1:49">
      <c r="A339" s="17" t="s">
        <v>67</v>
      </c>
      <c r="B339" s="17" t="s">
        <v>2064</v>
      </c>
      <c r="C339" s="55" t="s">
        <v>2065</v>
      </c>
      <c r="D339" s="55" t="s">
        <v>2063</v>
      </c>
      <c r="E339" s="55" t="s">
        <v>31</v>
      </c>
      <c r="F339" s="55" t="s">
        <v>1076</v>
      </c>
      <c r="G339" s="55" t="s">
        <v>1097</v>
      </c>
      <c r="H339" s="56">
        <v>374811</v>
      </c>
      <c r="I339" s="56">
        <v>400857</v>
      </c>
      <c r="J339" s="57">
        <v>53.503796000000001</v>
      </c>
      <c r="K339" s="57">
        <v>-2.3812310000000001</v>
      </c>
      <c r="L339" s="56" t="s">
        <v>33</v>
      </c>
      <c r="M339" s="4" t="s">
        <v>34</v>
      </c>
      <c r="N339" s="4">
        <v>83</v>
      </c>
      <c r="O339" s="4">
        <v>20</v>
      </c>
      <c r="P339" s="4" t="s">
        <v>34</v>
      </c>
      <c r="Q339" s="4">
        <v>3</v>
      </c>
      <c r="R339" s="22">
        <v>55.7</v>
      </c>
      <c r="S339" s="22" t="s">
        <v>1079</v>
      </c>
      <c r="T339" s="22">
        <v>49.5</v>
      </c>
      <c r="U339" s="22" t="s">
        <v>1079</v>
      </c>
      <c r="V339" s="22">
        <v>51.3</v>
      </c>
      <c r="W339" s="22" t="s">
        <v>1079</v>
      </c>
      <c r="X339" s="23">
        <v>47.1</v>
      </c>
      <c r="Y339" s="23" t="s">
        <v>1079</v>
      </c>
      <c r="Z339" s="23">
        <v>43.7</v>
      </c>
      <c r="AA339" s="29">
        <v>1</v>
      </c>
      <c r="AB339" s="2">
        <v>46.000500000000002</v>
      </c>
      <c r="AC339" s="33">
        <v>1</v>
      </c>
      <c r="AD339" s="2">
        <v>41.836666666666666</v>
      </c>
      <c r="AE339" s="33">
        <v>1</v>
      </c>
      <c r="AF339" s="62">
        <v>40.5565</v>
      </c>
      <c r="AG339" s="63">
        <v>1</v>
      </c>
      <c r="AH339" s="62">
        <v>41.276499999999999</v>
      </c>
      <c r="AI339" s="63">
        <v>1</v>
      </c>
      <c r="AJ339" s="62">
        <v>31.598750000000003</v>
      </c>
      <c r="AK339" s="64">
        <v>1</v>
      </c>
      <c r="AL339" s="79">
        <v>32.976222222222226</v>
      </c>
      <c r="AM339" s="121">
        <v>1</v>
      </c>
      <c r="AN339" s="79">
        <v>34.807249999999996</v>
      </c>
      <c r="AO339" s="119">
        <v>1</v>
      </c>
      <c r="AP339" s="127" t="s">
        <v>1079</v>
      </c>
      <c r="AQ339" s="2" t="s">
        <v>1079</v>
      </c>
      <c r="AR339" s="1" t="s">
        <v>1079</v>
      </c>
      <c r="AS339" s="1">
        <v>33.1</v>
      </c>
      <c r="AT339" s="145">
        <v>1</v>
      </c>
      <c r="AU339" s="1" t="s">
        <v>36</v>
      </c>
      <c r="AV339" s="2">
        <f>SUM(AS339-AN339)</f>
        <v>-1.7072499999999948</v>
      </c>
      <c r="AW339" s="1" t="str">
        <f>IF(AS339&gt;AN339,"Higher","Lower")</f>
        <v>Lower</v>
      </c>
    </row>
    <row r="340" spans="1:49">
      <c r="A340" s="17" t="s">
        <v>67</v>
      </c>
      <c r="B340" s="17" t="s">
        <v>2066</v>
      </c>
      <c r="C340" s="55" t="s">
        <v>2067</v>
      </c>
      <c r="D340" s="55" t="s">
        <v>2063</v>
      </c>
      <c r="E340" s="55" t="s">
        <v>31</v>
      </c>
      <c r="F340" s="55" t="s">
        <v>1076</v>
      </c>
      <c r="G340" s="55" t="s">
        <v>1097</v>
      </c>
      <c r="H340" s="56">
        <v>374811</v>
      </c>
      <c r="I340" s="56">
        <v>400857</v>
      </c>
      <c r="J340" s="57">
        <v>53.503796000000001</v>
      </c>
      <c r="K340" s="57">
        <v>-2.3812310000000001</v>
      </c>
      <c r="L340" s="56" t="s">
        <v>33</v>
      </c>
      <c r="M340" s="4" t="s">
        <v>34</v>
      </c>
      <c r="N340" s="4">
        <v>83</v>
      </c>
      <c r="O340" s="4">
        <v>20</v>
      </c>
      <c r="P340" s="4" t="s">
        <v>34</v>
      </c>
      <c r="Q340" s="4">
        <v>3</v>
      </c>
      <c r="R340" s="22">
        <v>57</v>
      </c>
      <c r="S340" s="22" t="s">
        <v>1079</v>
      </c>
      <c r="T340" s="22">
        <v>51.2</v>
      </c>
      <c r="U340" s="22" t="s">
        <v>1079</v>
      </c>
      <c r="V340" s="22">
        <v>50.3</v>
      </c>
      <c r="W340" s="22" t="s">
        <v>1079</v>
      </c>
      <c r="X340" s="23">
        <v>49.5</v>
      </c>
      <c r="Y340" s="23" t="s">
        <v>1079</v>
      </c>
      <c r="Z340" s="23">
        <v>43.4</v>
      </c>
      <c r="AA340" s="29">
        <v>1</v>
      </c>
      <c r="AB340" s="2">
        <v>46.008083333333339</v>
      </c>
      <c r="AC340" s="33">
        <v>1</v>
      </c>
      <c r="AD340" s="2">
        <v>40.223333333333336</v>
      </c>
      <c r="AE340" s="33">
        <v>1</v>
      </c>
      <c r="AF340" s="62">
        <v>38.96875</v>
      </c>
      <c r="AG340" s="63">
        <v>1</v>
      </c>
      <c r="AH340" s="62">
        <v>41.418818181818182</v>
      </c>
      <c r="AI340" s="63">
        <v>0.91666666666666663</v>
      </c>
      <c r="AJ340" s="62">
        <v>31.889166666666672</v>
      </c>
      <c r="AK340" s="64">
        <v>1</v>
      </c>
      <c r="AL340" s="79">
        <v>32.976222222222226</v>
      </c>
      <c r="AM340" s="121">
        <v>1</v>
      </c>
      <c r="AN340" s="79">
        <v>34.807249999999996</v>
      </c>
      <c r="AO340" s="119">
        <v>1</v>
      </c>
      <c r="AP340" s="127" t="s">
        <v>1079</v>
      </c>
      <c r="AQ340" s="2" t="s">
        <v>1079</v>
      </c>
      <c r="AR340" s="1" t="s">
        <v>1079</v>
      </c>
      <c r="AS340" s="1">
        <v>33.1</v>
      </c>
      <c r="AT340" s="145">
        <v>1</v>
      </c>
      <c r="AU340" s="1" t="s">
        <v>36</v>
      </c>
      <c r="AV340" s="2">
        <f>SUM(AS340-AN340)</f>
        <v>-1.7072499999999948</v>
      </c>
      <c r="AW340" s="1" t="str">
        <f>IF(AS340&gt;AN340,"Higher","Lower")</f>
        <v>Lower</v>
      </c>
    </row>
    <row r="341" spans="1:49">
      <c r="A341" s="17" t="s">
        <v>67</v>
      </c>
      <c r="B341" s="17" t="s">
        <v>2068</v>
      </c>
      <c r="C341" s="55" t="s">
        <v>2069</v>
      </c>
      <c r="D341" s="55" t="s">
        <v>2070</v>
      </c>
      <c r="E341" s="55" t="s">
        <v>31</v>
      </c>
      <c r="F341" s="55" t="s">
        <v>1076</v>
      </c>
      <c r="G341" s="55" t="s">
        <v>1079</v>
      </c>
      <c r="H341" s="56">
        <v>374673</v>
      </c>
      <c r="I341" s="56">
        <v>399912</v>
      </c>
      <c r="J341" s="57">
        <v>53.495296000000003</v>
      </c>
      <c r="K341" s="57">
        <v>-2.3832347999999999</v>
      </c>
      <c r="L341" s="56" t="s">
        <v>33</v>
      </c>
      <c r="M341" s="4" t="s">
        <v>34</v>
      </c>
      <c r="N341" s="4">
        <v>-11.5</v>
      </c>
      <c r="O341" s="4">
        <v>21.5</v>
      </c>
      <c r="P341" s="4" t="s">
        <v>1078</v>
      </c>
      <c r="Q341" s="4">
        <v>3</v>
      </c>
      <c r="R341" s="19" t="s">
        <v>36</v>
      </c>
      <c r="S341" s="19" t="s">
        <v>1079</v>
      </c>
      <c r="T341" s="19" t="s">
        <v>36</v>
      </c>
      <c r="U341" s="19" t="s">
        <v>1079</v>
      </c>
      <c r="V341" s="19" t="s">
        <v>36</v>
      </c>
      <c r="W341" s="19" t="s">
        <v>1079</v>
      </c>
      <c r="X341" s="20" t="s">
        <v>36</v>
      </c>
      <c r="Y341" s="20" t="s">
        <v>1079</v>
      </c>
      <c r="Z341" s="21" t="s">
        <v>36</v>
      </c>
      <c r="AA341" s="35" t="s">
        <v>1084</v>
      </c>
      <c r="AB341" s="2" t="s">
        <v>36</v>
      </c>
      <c r="AC341" s="33" t="s">
        <v>1084</v>
      </c>
      <c r="AD341" s="2" t="s">
        <v>36</v>
      </c>
      <c r="AE341" s="33" t="s">
        <v>1084</v>
      </c>
      <c r="AF341" s="62">
        <v>40.520249999999997</v>
      </c>
      <c r="AG341" s="63">
        <v>1</v>
      </c>
      <c r="AH341" s="62">
        <v>42.741250000000008</v>
      </c>
      <c r="AI341" s="63">
        <v>1</v>
      </c>
      <c r="AJ341" s="62">
        <v>29.650833333333331</v>
      </c>
      <c r="AK341" s="64">
        <v>1</v>
      </c>
      <c r="AL341" s="79">
        <v>35.252833333333335</v>
      </c>
      <c r="AM341" s="121">
        <v>1</v>
      </c>
      <c r="AN341" s="79">
        <v>38.033500000000004</v>
      </c>
      <c r="AO341" s="119">
        <v>1</v>
      </c>
      <c r="AP341" s="129">
        <v>45.8</v>
      </c>
      <c r="AQ341" s="2">
        <f>AN341-AL341</f>
        <v>2.7806666666666686</v>
      </c>
      <c r="AR341" s="1" t="str">
        <f>IF(AN341&gt;AL341,"Higher","Lower")</f>
        <v>Higher</v>
      </c>
      <c r="AS341" s="1">
        <v>33.1</v>
      </c>
      <c r="AT341" s="145">
        <v>1</v>
      </c>
      <c r="AU341" s="1">
        <v>39.200000000000003</v>
      </c>
      <c r="AV341" s="2">
        <f>SUM(AS341-AN341)</f>
        <v>-4.9335000000000022</v>
      </c>
      <c r="AW341" s="1" t="str">
        <f>IF(AS341&gt;AN341,"Higher","Lower")</f>
        <v>Lower</v>
      </c>
    </row>
    <row r="342" spans="1:49">
      <c r="A342" s="40" t="s">
        <v>70</v>
      </c>
      <c r="B342" s="40" t="s">
        <v>2071</v>
      </c>
      <c r="C342" s="41" t="s">
        <v>2072</v>
      </c>
      <c r="D342" s="41" t="s">
        <v>2073</v>
      </c>
      <c r="E342" s="41" t="s">
        <v>31</v>
      </c>
      <c r="F342" s="41" t="s">
        <v>1076</v>
      </c>
      <c r="G342" s="41" t="s">
        <v>1079</v>
      </c>
      <c r="H342" s="42">
        <v>371805</v>
      </c>
      <c r="I342" s="42">
        <v>409832</v>
      </c>
      <c r="J342" s="43">
        <v>53.584311</v>
      </c>
      <c r="K342" s="43">
        <v>-2.4273619000000002</v>
      </c>
      <c r="L342" s="42" t="s">
        <v>33</v>
      </c>
      <c r="M342" s="41" t="s">
        <v>34</v>
      </c>
      <c r="N342" s="41">
        <v>100</v>
      </c>
      <c r="O342" s="41">
        <v>2</v>
      </c>
      <c r="P342" s="41" t="s">
        <v>1078</v>
      </c>
      <c r="Q342" s="41">
        <v>2.4</v>
      </c>
      <c r="R342" s="51" t="s">
        <v>36</v>
      </c>
      <c r="S342" s="51" t="s">
        <v>1079</v>
      </c>
      <c r="T342" s="51" t="s">
        <v>36</v>
      </c>
      <c r="U342" s="51" t="s">
        <v>1079</v>
      </c>
      <c r="V342" s="51" t="s">
        <v>36</v>
      </c>
      <c r="W342" s="51" t="s">
        <v>1079</v>
      </c>
      <c r="X342" s="53" t="s">
        <v>36</v>
      </c>
      <c r="Y342" s="53" t="s">
        <v>1079</v>
      </c>
      <c r="Z342" s="82" t="s">
        <v>36</v>
      </c>
      <c r="AA342" s="83" t="s">
        <v>1079</v>
      </c>
      <c r="AB342" s="44" t="s">
        <v>1084</v>
      </c>
      <c r="AC342" s="45" t="s">
        <v>1084</v>
      </c>
      <c r="AD342" s="44" t="s">
        <v>1084</v>
      </c>
      <c r="AE342" s="45" t="s">
        <v>1084</v>
      </c>
      <c r="AF342" s="44">
        <v>41.6875</v>
      </c>
      <c r="AG342" s="45">
        <v>1</v>
      </c>
      <c r="AH342" s="44">
        <v>46.903000000000006</v>
      </c>
      <c r="AI342" s="47">
        <v>1</v>
      </c>
      <c r="AJ342" s="44">
        <v>31.832499999999996</v>
      </c>
      <c r="AK342" s="46">
        <v>1</v>
      </c>
      <c r="AL342" s="78">
        <v>33.826666666666668</v>
      </c>
      <c r="AM342" s="123">
        <v>1</v>
      </c>
      <c r="AN342" s="78">
        <v>34.523181818181818</v>
      </c>
      <c r="AO342" s="118">
        <v>0.90384615384615385</v>
      </c>
      <c r="AP342" s="125" t="s">
        <v>1084</v>
      </c>
      <c r="AQ342" s="44">
        <f>AN342-AL342</f>
        <v>0.69651515151515042</v>
      </c>
      <c r="AR342" s="43" t="str">
        <f>IF(AN342&gt;AL342,"Higher","Lower")</f>
        <v>Higher</v>
      </c>
      <c r="AS342" s="43">
        <v>33.200000000000003</v>
      </c>
      <c r="AT342" s="151">
        <v>1</v>
      </c>
      <c r="AU342" s="43" t="s">
        <v>36</v>
      </c>
      <c r="AV342" s="44">
        <f>SUM(AS342-AN342)</f>
        <v>-1.3231818181818156</v>
      </c>
      <c r="AW342" s="43" t="str">
        <f>IF(AS342&gt;AN342,"Higher","Lower")</f>
        <v>Lower</v>
      </c>
    </row>
    <row r="343" spans="1:49">
      <c r="A343" s="55" t="s">
        <v>37</v>
      </c>
      <c r="B343" s="55" t="s">
        <v>2074</v>
      </c>
      <c r="C343" s="68" t="s">
        <v>2075</v>
      </c>
      <c r="D343" s="55" t="s">
        <v>2076</v>
      </c>
      <c r="E343" s="55" t="s">
        <v>31</v>
      </c>
      <c r="F343" s="55" t="s">
        <v>1076</v>
      </c>
      <c r="G343" s="55" t="s">
        <v>1079</v>
      </c>
      <c r="H343" s="56">
        <v>393498</v>
      </c>
      <c r="I343" s="56">
        <v>398704</v>
      </c>
      <c r="J343" s="57">
        <v>53.485011</v>
      </c>
      <c r="K343" s="57">
        <v>-2.0994522</v>
      </c>
      <c r="L343" s="56" t="s">
        <v>33</v>
      </c>
      <c r="M343" s="4" t="s">
        <v>34</v>
      </c>
      <c r="N343" s="7">
        <v>140</v>
      </c>
      <c r="O343" s="7">
        <v>4</v>
      </c>
      <c r="P343" s="4" t="s">
        <v>1078</v>
      </c>
      <c r="Q343" s="4">
        <v>3</v>
      </c>
      <c r="R343" s="13" t="s">
        <v>36</v>
      </c>
      <c r="S343" s="13" t="s">
        <v>1079</v>
      </c>
      <c r="T343" s="13" t="s">
        <v>36</v>
      </c>
      <c r="U343" s="13" t="s">
        <v>1079</v>
      </c>
      <c r="V343" s="13" t="s">
        <v>36</v>
      </c>
      <c r="W343" s="13" t="s">
        <v>1079</v>
      </c>
      <c r="X343" s="7" t="s">
        <v>36</v>
      </c>
      <c r="Y343" s="7" t="s">
        <v>1079</v>
      </c>
      <c r="Z343" s="27" t="s">
        <v>36</v>
      </c>
      <c r="AA343" s="36" t="s">
        <v>1084</v>
      </c>
      <c r="AB343" s="2" t="s">
        <v>1084</v>
      </c>
      <c r="AC343" s="33" t="s">
        <v>1079</v>
      </c>
      <c r="AD343" s="2" t="s">
        <v>1084</v>
      </c>
      <c r="AE343" s="33" t="s">
        <v>1084</v>
      </c>
      <c r="AF343" s="62">
        <v>39.099249999999998</v>
      </c>
      <c r="AG343" s="63">
        <v>1</v>
      </c>
      <c r="AH343" s="62">
        <v>43.515545454545446</v>
      </c>
      <c r="AI343" s="63">
        <v>0.91666666666666663</v>
      </c>
      <c r="AJ343" s="62">
        <v>33.6175</v>
      </c>
      <c r="AK343" s="64">
        <v>1</v>
      </c>
      <c r="AL343" s="80">
        <v>35.381833333333333</v>
      </c>
      <c r="AM343" s="122">
        <v>1</v>
      </c>
      <c r="AN343" s="80">
        <v>32.037750000000003</v>
      </c>
      <c r="AO343" s="120">
        <v>1</v>
      </c>
      <c r="AP343" s="126" t="s">
        <v>1079</v>
      </c>
      <c r="AQ343" s="2">
        <f>AN343-AL343</f>
        <v>-3.3440833333333302</v>
      </c>
      <c r="AR343" s="1" t="str">
        <f>IF(AN343&gt;AL343,"Higher","Lower")</f>
        <v>Lower</v>
      </c>
      <c r="AS343" s="1">
        <v>33.299999999999997</v>
      </c>
      <c r="AT343" s="145">
        <v>0.92300000000000004</v>
      </c>
      <c r="AU343" s="1" t="s">
        <v>36</v>
      </c>
      <c r="AV343" s="2">
        <f>SUM(AS343-AN343)</f>
        <v>1.2622499999999945</v>
      </c>
      <c r="AW343" s="1" t="str">
        <f>IF(AS343&gt;AN343,"Higher","Lower")</f>
        <v>Higher</v>
      </c>
    </row>
    <row r="344" spans="1:49">
      <c r="A344" s="77" t="s">
        <v>53</v>
      </c>
      <c r="B344" s="17" t="s">
        <v>2077</v>
      </c>
      <c r="C344" s="4" t="s">
        <v>2078</v>
      </c>
      <c r="D344" s="4" t="s">
        <v>2079</v>
      </c>
      <c r="E344" s="3" t="s">
        <v>31</v>
      </c>
      <c r="F344" s="4" t="s">
        <v>1076</v>
      </c>
      <c r="G344" s="4" t="s">
        <v>1079</v>
      </c>
      <c r="H344" s="5">
        <v>381321</v>
      </c>
      <c r="I344" s="5">
        <v>405115</v>
      </c>
      <c r="J344" s="1">
        <v>53.542341</v>
      </c>
      <c r="K344" s="1">
        <v>-2.2833401000000002</v>
      </c>
      <c r="L344" s="5" t="s">
        <v>33</v>
      </c>
      <c r="M344" s="4" t="s">
        <v>34</v>
      </c>
      <c r="N344" s="4">
        <v>7</v>
      </c>
      <c r="O344" s="4">
        <v>12</v>
      </c>
      <c r="P344" s="4" t="s">
        <v>1078</v>
      </c>
      <c r="Q344" s="4">
        <v>2.5</v>
      </c>
      <c r="R344" s="19" t="s">
        <v>36</v>
      </c>
      <c r="S344" s="19" t="s">
        <v>1079</v>
      </c>
      <c r="T344" s="19" t="s">
        <v>36</v>
      </c>
      <c r="U344" s="19" t="s">
        <v>1079</v>
      </c>
      <c r="V344" s="19" t="s">
        <v>36</v>
      </c>
      <c r="W344" s="19" t="s">
        <v>1079</v>
      </c>
      <c r="X344" s="20" t="s">
        <v>36</v>
      </c>
      <c r="Y344" s="20" t="s">
        <v>1079</v>
      </c>
      <c r="Z344" s="21" t="s">
        <v>36</v>
      </c>
      <c r="AA344" s="35" t="s">
        <v>1079</v>
      </c>
      <c r="AB344" s="2" t="s">
        <v>1084</v>
      </c>
      <c r="AC344" s="33" t="s">
        <v>1084</v>
      </c>
      <c r="AD344" s="2" t="s">
        <v>1084</v>
      </c>
      <c r="AE344" s="33" t="s">
        <v>1084</v>
      </c>
      <c r="AF344" s="2" t="s">
        <v>1084</v>
      </c>
      <c r="AG344" s="33" t="s">
        <v>1084</v>
      </c>
      <c r="AH344" s="2">
        <v>42.078272727272733</v>
      </c>
      <c r="AI344" s="34">
        <v>0.91666666666666663</v>
      </c>
      <c r="AJ344" s="2">
        <v>32.703749999999992</v>
      </c>
      <c r="AK344" s="29">
        <v>1</v>
      </c>
      <c r="AL344" s="79">
        <v>33.075599999999994</v>
      </c>
      <c r="AM344" s="121">
        <v>0.84615384615384615</v>
      </c>
      <c r="AN344" s="79">
        <v>37.69472727272727</v>
      </c>
      <c r="AO344" s="119">
        <v>0.92307692307692302</v>
      </c>
      <c r="AP344" s="128">
        <v>34.4</v>
      </c>
      <c r="AQ344" s="2">
        <f>AN344-AL344</f>
        <v>4.6191272727272761</v>
      </c>
      <c r="AR344" s="1" t="str">
        <f>IF(AN344&gt;AL344,"Higher","Lower")</f>
        <v>Higher</v>
      </c>
      <c r="AS344" s="1">
        <v>33.5</v>
      </c>
      <c r="AT344" s="145">
        <v>1</v>
      </c>
      <c r="AU344" s="1" t="s">
        <v>36</v>
      </c>
      <c r="AV344" s="2">
        <f>SUM(AS344-AN344)</f>
        <v>-4.1947272727272704</v>
      </c>
      <c r="AW344" s="1" t="str">
        <f>IF(AS344&gt;AN344,"Higher","Lower")</f>
        <v>Lower</v>
      </c>
    </row>
    <row r="345" spans="1:49">
      <c r="A345" s="69" t="s">
        <v>173</v>
      </c>
      <c r="B345" s="69" t="s">
        <v>2080</v>
      </c>
      <c r="C345" s="69" t="s">
        <v>2081</v>
      </c>
      <c r="D345" s="69" t="s">
        <v>2082</v>
      </c>
      <c r="E345" s="69" t="s">
        <v>31</v>
      </c>
      <c r="F345" s="55" t="s">
        <v>1076</v>
      </c>
      <c r="G345" s="55" t="s">
        <v>1079</v>
      </c>
      <c r="H345" s="69">
        <v>389237</v>
      </c>
      <c r="I345" s="69">
        <v>401310</v>
      </c>
      <c r="J345" s="69">
        <v>53.508364</v>
      </c>
      <c r="K345" s="69">
        <v>-2.1637548</v>
      </c>
      <c r="L345" s="56" t="s">
        <v>33</v>
      </c>
      <c r="M345" s="95" t="s">
        <v>1715</v>
      </c>
      <c r="N345" s="95">
        <v>17.649999999999999</v>
      </c>
      <c r="O345" s="95">
        <v>4.0999999999999996</v>
      </c>
      <c r="P345" s="95" t="s">
        <v>1266</v>
      </c>
      <c r="Q345" s="95">
        <v>2</v>
      </c>
      <c r="R345" s="1" t="s">
        <v>1084</v>
      </c>
      <c r="S345" s="1" t="s">
        <v>1084</v>
      </c>
      <c r="T345" s="1" t="s">
        <v>1084</v>
      </c>
      <c r="U345" s="1" t="s">
        <v>1084</v>
      </c>
      <c r="V345" s="1" t="s">
        <v>1084</v>
      </c>
      <c r="W345" s="1" t="s">
        <v>1084</v>
      </c>
      <c r="X345" s="1" t="s">
        <v>1084</v>
      </c>
      <c r="Y345" s="1" t="s">
        <v>1084</v>
      </c>
      <c r="Z345" s="1" t="s">
        <v>1084</v>
      </c>
      <c r="AA345" s="1" t="s">
        <v>1084</v>
      </c>
      <c r="AB345" s="1" t="s">
        <v>1084</v>
      </c>
      <c r="AC345" s="1" t="s">
        <v>1084</v>
      </c>
      <c r="AD345" s="1" t="s">
        <v>1084</v>
      </c>
      <c r="AE345" s="1" t="s">
        <v>1084</v>
      </c>
      <c r="AF345" s="57" t="s">
        <v>1084</v>
      </c>
      <c r="AG345" s="57" t="s">
        <v>1084</v>
      </c>
      <c r="AH345" s="57" t="s">
        <v>1084</v>
      </c>
      <c r="AI345" s="57" t="s">
        <v>1084</v>
      </c>
      <c r="AJ345" s="57" t="s">
        <v>1084</v>
      </c>
      <c r="AK345" s="57" t="s">
        <v>1084</v>
      </c>
      <c r="AL345" s="79">
        <v>32.378999999999998</v>
      </c>
      <c r="AM345" s="121">
        <v>1</v>
      </c>
      <c r="AN345" s="79">
        <v>33.408000000000001</v>
      </c>
      <c r="AO345" s="119">
        <v>1</v>
      </c>
      <c r="AP345" s="127" t="s">
        <v>1084</v>
      </c>
      <c r="AQ345" s="2">
        <f>AN345-AL345</f>
        <v>1.0290000000000035</v>
      </c>
      <c r="AR345" s="1" t="str">
        <f>IF(AN345&gt;AL345,"Higher","Lower")</f>
        <v>Higher</v>
      </c>
      <c r="AS345" s="1">
        <v>33.700000000000003</v>
      </c>
      <c r="AT345" s="145">
        <v>1</v>
      </c>
      <c r="AU345" s="1" t="s">
        <v>36</v>
      </c>
      <c r="AV345" s="2">
        <f>SUM(AS345-AN345)</f>
        <v>0.29200000000000159</v>
      </c>
      <c r="AW345" s="1" t="str">
        <f>IF(AS345&gt;AN345,"Higher","Lower")</f>
        <v>Higher</v>
      </c>
    </row>
    <row r="346" spans="1:49">
      <c r="A346" s="55" t="s">
        <v>37</v>
      </c>
      <c r="B346" s="55" t="s">
        <v>2083</v>
      </c>
      <c r="C346" s="68" t="s">
        <v>2084</v>
      </c>
      <c r="D346" s="55" t="s">
        <v>2085</v>
      </c>
      <c r="E346" s="55" t="s">
        <v>31</v>
      </c>
      <c r="F346" s="55" t="s">
        <v>1076</v>
      </c>
      <c r="G346" s="55" t="s">
        <v>1079</v>
      </c>
      <c r="H346" s="56">
        <v>391435</v>
      </c>
      <c r="I346" s="56">
        <v>397970</v>
      </c>
      <c r="J346" s="57">
        <v>53.478383999999998</v>
      </c>
      <c r="K346" s="57">
        <v>-2.1305209000000001</v>
      </c>
      <c r="L346" s="56" t="s">
        <v>33</v>
      </c>
      <c r="M346" s="4" t="s">
        <v>34</v>
      </c>
      <c r="N346" s="7">
        <v>8</v>
      </c>
      <c r="O346" s="7">
        <v>2</v>
      </c>
      <c r="P346" s="4" t="s">
        <v>1078</v>
      </c>
      <c r="Q346" s="4">
        <v>3</v>
      </c>
      <c r="R346" s="13">
        <v>41.5</v>
      </c>
      <c r="S346" s="13" t="s">
        <v>1079</v>
      </c>
      <c r="T346" s="13">
        <v>45.5</v>
      </c>
      <c r="U346" s="13" t="s">
        <v>1079</v>
      </c>
      <c r="V346" s="13">
        <v>40.1</v>
      </c>
      <c r="W346" s="13" t="s">
        <v>1079</v>
      </c>
      <c r="X346" s="27">
        <v>41.3</v>
      </c>
      <c r="Y346" s="7" t="s">
        <v>1079</v>
      </c>
      <c r="Z346" s="7">
        <v>40.700000000000003</v>
      </c>
      <c r="AA346" s="36">
        <v>0.91666666666666663</v>
      </c>
      <c r="AB346" s="2">
        <v>46.106666666666676</v>
      </c>
      <c r="AC346" s="33">
        <v>1</v>
      </c>
      <c r="AD346" s="2">
        <v>43.545333333333325</v>
      </c>
      <c r="AE346" s="33">
        <v>1</v>
      </c>
      <c r="AF346" s="62">
        <v>40.505749999999999</v>
      </c>
      <c r="AG346" s="63">
        <v>1</v>
      </c>
      <c r="AH346" s="62">
        <v>42.357272727272736</v>
      </c>
      <c r="AI346" s="63">
        <v>0.91666666666666663</v>
      </c>
      <c r="AJ346" s="62">
        <v>30.854999999999997</v>
      </c>
      <c r="AK346" s="64">
        <v>1</v>
      </c>
      <c r="AL346" s="80">
        <v>33.224666666666664</v>
      </c>
      <c r="AM346" s="122">
        <v>1</v>
      </c>
      <c r="AN346" s="80">
        <v>34.483636363636357</v>
      </c>
      <c r="AO346" s="120">
        <v>0.90384615384615385</v>
      </c>
      <c r="AP346" s="126" t="s">
        <v>1079</v>
      </c>
      <c r="AQ346" s="2">
        <f>AN346-AL346</f>
        <v>1.2589696969696931</v>
      </c>
      <c r="AR346" s="1" t="str">
        <f>IF(AN346&gt;AL346,"Higher","Lower")</f>
        <v>Higher</v>
      </c>
      <c r="AS346" s="1">
        <v>33.799999999999997</v>
      </c>
      <c r="AT346" s="145">
        <v>1</v>
      </c>
      <c r="AU346" s="1" t="s">
        <v>36</v>
      </c>
      <c r="AV346" s="2">
        <f>SUM(AS346-AN346)</f>
        <v>-0.68363636363636004</v>
      </c>
      <c r="AW346" s="1" t="str">
        <f>IF(AS346&gt;AN346,"Higher","Lower")</f>
        <v>Lower</v>
      </c>
    </row>
    <row r="347" spans="1:49">
      <c r="A347" s="71" t="s">
        <v>27</v>
      </c>
      <c r="B347" s="41" t="s">
        <v>2086</v>
      </c>
      <c r="C347" s="71" t="s">
        <v>2087</v>
      </c>
      <c r="D347" s="71" t="s">
        <v>2088</v>
      </c>
      <c r="E347" s="71" t="s">
        <v>31</v>
      </c>
      <c r="F347" s="41" t="s">
        <v>1076</v>
      </c>
      <c r="G347" s="41" t="s">
        <v>1079</v>
      </c>
      <c r="H347" s="71">
        <v>389386</v>
      </c>
      <c r="I347" s="71">
        <v>390142</v>
      </c>
      <c r="J347" s="43">
        <v>53.407983999999999</v>
      </c>
      <c r="K347" s="43">
        <v>-2.1611270999999999</v>
      </c>
      <c r="L347" s="42" t="s">
        <v>33</v>
      </c>
      <c r="M347" s="71" t="s">
        <v>34</v>
      </c>
      <c r="N347" s="43" t="s">
        <v>1079</v>
      </c>
      <c r="O347" s="43" t="s">
        <v>1079</v>
      </c>
      <c r="P347" s="71" t="s">
        <v>1078</v>
      </c>
      <c r="Q347" s="71">
        <v>2.4</v>
      </c>
      <c r="R347" s="43" t="s">
        <v>1084</v>
      </c>
      <c r="S347" s="43" t="s">
        <v>1084</v>
      </c>
      <c r="T347" s="43" t="s">
        <v>1084</v>
      </c>
      <c r="U347" s="43" t="s">
        <v>1084</v>
      </c>
      <c r="V347" s="43" t="s">
        <v>1084</v>
      </c>
      <c r="W347" s="43" t="s">
        <v>1084</v>
      </c>
      <c r="X347" s="43" t="s">
        <v>1084</v>
      </c>
      <c r="Y347" s="43" t="s">
        <v>1084</v>
      </c>
      <c r="Z347" s="43" t="s">
        <v>1084</v>
      </c>
      <c r="AA347" s="43" t="s">
        <v>1084</v>
      </c>
      <c r="AB347" s="43" t="s">
        <v>1084</v>
      </c>
      <c r="AC347" s="43" t="s">
        <v>1084</v>
      </c>
      <c r="AD347" s="43" t="s">
        <v>1084</v>
      </c>
      <c r="AE347" s="43" t="s">
        <v>1084</v>
      </c>
      <c r="AF347" s="43" t="s">
        <v>1084</v>
      </c>
      <c r="AG347" s="43" t="s">
        <v>1084</v>
      </c>
      <c r="AH347" s="43" t="s">
        <v>1084</v>
      </c>
      <c r="AI347" s="43" t="s">
        <v>1084</v>
      </c>
      <c r="AJ347" s="43" t="s">
        <v>1084</v>
      </c>
      <c r="AK347" s="43" t="s">
        <v>1084</v>
      </c>
      <c r="AL347" s="78">
        <v>34.744000000000007</v>
      </c>
      <c r="AM347" s="123">
        <v>0.84615384615384615</v>
      </c>
      <c r="AN347" s="78">
        <v>35.771500000000003</v>
      </c>
      <c r="AO347" s="118">
        <v>1</v>
      </c>
      <c r="AP347" s="143" t="s">
        <v>1079</v>
      </c>
      <c r="AQ347" s="44">
        <f>AN347-AL347</f>
        <v>1.0274999999999963</v>
      </c>
      <c r="AR347" s="43" t="str">
        <f>IF(AN347&gt;AL347,"Higher","Lower")</f>
        <v>Higher</v>
      </c>
      <c r="AS347" s="43">
        <v>34.299999999999997</v>
      </c>
      <c r="AT347" s="151">
        <v>1</v>
      </c>
      <c r="AU347" s="43" t="s">
        <v>36</v>
      </c>
      <c r="AV347" s="44">
        <f>SUM(AS347-AN347)</f>
        <v>-1.471500000000006</v>
      </c>
      <c r="AW347" s="43" t="str">
        <f>IF(AS347&gt;AN347,"Higher","Lower")</f>
        <v>Lower</v>
      </c>
    </row>
    <row r="348" spans="1:49">
      <c r="A348" s="48" t="s">
        <v>46</v>
      </c>
      <c r="B348" s="40" t="s">
        <v>2089</v>
      </c>
      <c r="C348" s="49" t="s">
        <v>2090</v>
      </c>
      <c r="D348" s="49" t="s">
        <v>2091</v>
      </c>
      <c r="E348" s="49" t="s">
        <v>1809</v>
      </c>
      <c r="F348" s="41" t="s">
        <v>1076</v>
      </c>
      <c r="G348" s="41" t="s">
        <v>1079</v>
      </c>
      <c r="H348" s="49">
        <v>383511</v>
      </c>
      <c r="I348" s="49">
        <v>399906</v>
      </c>
      <c r="J348" s="43">
        <v>53.495595000000002</v>
      </c>
      <c r="K348" s="43">
        <v>-2.2500168999999999</v>
      </c>
      <c r="L348" s="42" t="s">
        <v>33</v>
      </c>
      <c r="M348" s="49" t="s">
        <v>34</v>
      </c>
      <c r="N348" s="49">
        <v>0.5</v>
      </c>
      <c r="O348" s="49">
        <v>2</v>
      </c>
      <c r="P348" s="49" t="s">
        <v>1078</v>
      </c>
      <c r="Q348" s="49">
        <v>3</v>
      </c>
      <c r="R348" s="51" t="s">
        <v>36</v>
      </c>
      <c r="S348" s="51" t="s">
        <v>1079</v>
      </c>
      <c r="T348" s="51" t="s">
        <v>36</v>
      </c>
      <c r="U348" s="51" t="s">
        <v>1079</v>
      </c>
      <c r="V348" s="51" t="s">
        <v>36</v>
      </c>
      <c r="W348" s="51" t="s">
        <v>1079</v>
      </c>
      <c r="X348" s="53" t="s">
        <v>36</v>
      </c>
      <c r="Y348" s="53" t="s">
        <v>1079</v>
      </c>
      <c r="Z348" s="82" t="s">
        <v>36</v>
      </c>
      <c r="AA348" s="83" t="s">
        <v>1084</v>
      </c>
      <c r="AB348" s="44" t="s">
        <v>36</v>
      </c>
      <c r="AC348" s="45" t="s">
        <v>1084</v>
      </c>
      <c r="AD348" s="44" t="s">
        <v>36</v>
      </c>
      <c r="AE348" s="45" t="s">
        <v>1084</v>
      </c>
      <c r="AF348" s="44" t="s">
        <v>36</v>
      </c>
      <c r="AG348" s="45" t="s">
        <v>1084</v>
      </c>
      <c r="AH348" s="44" t="s">
        <v>36</v>
      </c>
      <c r="AI348" s="44" t="s">
        <v>36</v>
      </c>
      <c r="AJ348" s="44">
        <v>30.585833333333333</v>
      </c>
      <c r="AK348" s="50">
        <v>1</v>
      </c>
      <c r="AL348" s="78">
        <v>36.38516666666667</v>
      </c>
      <c r="AM348" s="123">
        <v>1</v>
      </c>
      <c r="AN348" s="78">
        <v>37.89575</v>
      </c>
      <c r="AO348" s="118">
        <v>1</v>
      </c>
      <c r="AP348" s="125">
        <v>36.9</v>
      </c>
      <c r="AQ348" s="44">
        <f>AN348-AL348</f>
        <v>1.5105833333333294</v>
      </c>
      <c r="AR348" s="43" t="str">
        <f>IF(AN348&gt;AL348,"Higher","Lower")</f>
        <v>Higher</v>
      </c>
      <c r="AS348" s="43">
        <v>34.5</v>
      </c>
      <c r="AT348" s="151">
        <v>0.92300000000000004</v>
      </c>
      <c r="AU348" s="43" t="s">
        <v>36</v>
      </c>
      <c r="AV348" s="44">
        <f>SUM(AS348-AN348)</f>
        <v>-3.3957499999999996</v>
      </c>
      <c r="AW348" s="43" t="str">
        <f>IF(AS348&gt;AN348,"Higher","Lower")</f>
        <v>Lower</v>
      </c>
    </row>
    <row r="349" spans="1:49">
      <c r="A349" s="55" t="s">
        <v>37</v>
      </c>
      <c r="B349" s="55" t="s">
        <v>2092</v>
      </c>
      <c r="C349" s="68" t="s">
        <v>2093</v>
      </c>
      <c r="D349" s="55" t="s">
        <v>2094</v>
      </c>
      <c r="E349" s="55" t="s">
        <v>31</v>
      </c>
      <c r="F349" s="55" t="s">
        <v>1076</v>
      </c>
      <c r="G349" s="55" t="s">
        <v>1079</v>
      </c>
      <c r="H349" s="56">
        <v>391970</v>
      </c>
      <c r="I349" s="56">
        <v>395521</v>
      </c>
      <c r="J349" s="57">
        <v>53.456380000000003</v>
      </c>
      <c r="K349" s="57">
        <v>-2.1223963000000001</v>
      </c>
      <c r="L349" s="56" t="s">
        <v>33</v>
      </c>
      <c r="M349" s="4" t="s">
        <v>34</v>
      </c>
      <c r="N349" s="7">
        <v>35</v>
      </c>
      <c r="O349" s="7">
        <v>2</v>
      </c>
      <c r="P349" s="4" t="s">
        <v>1078</v>
      </c>
      <c r="Q349" s="4">
        <v>3</v>
      </c>
      <c r="R349" s="13" t="s">
        <v>36</v>
      </c>
      <c r="S349" s="13" t="s">
        <v>1079</v>
      </c>
      <c r="T349" s="13">
        <v>49</v>
      </c>
      <c r="U349" s="13" t="s">
        <v>1079</v>
      </c>
      <c r="V349" s="13">
        <v>44.6</v>
      </c>
      <c r="W349" s="13" t="s">
        <v>1079</v>
      </c>
      <c r="X349" s="27">
        <v>46.8</v>
      </c>
      <c r="Y349" s="7" t="s">
        <v>1079</v>
      </c>
      <c r="Z349" s="7">
        <v>45.7</v>
      </c>
      <c r="AA349" s="36">
        <v>1</v>
      </c>
      <c r="AB349" s="2">
        <v>49.291666666666664</v>
      </c>
      <c r="AC349" s="33">
        <v>1</v>
      </c>
      <c r="AD349" s="2">
        <v>47.754666666666672</v>
      </c>
      <c r="AE349" s="33">
        <v>1</v>
      </c>
      <c r="AF349" s="62">
        <v>41.585999999999991</v>
      </c>
      <c r="AG349" s="63">
        <v>1</v>
      </c>
      <c r="AH349" s="62">
        <v>43.456363636363641</v>
      </c>
      <c r="AI349" s="63">
        <v>0.91666666666666663</v>
      </c>
      <c r="AJ349" s="62">
        <v>32.073333333333331</v>
      </c>
      <c r="AK349" s="64">
        <v>1</v>
      </c>
      <c r="AL349" s="80">
        <v>36.528500000000001</v>
      </c>
      <c r="AM349" s="122">
        <v>1</v>
      </c>
      <c r="AN349" s="80">
        <v>38.28</v>
      </c>
      <c r="AO349" s="120">
        <v>1</v>
      </c>
      <c r="AP349" s="126">
        <v>25.7</v>
      </c>
      <c r="AQ349" s="2">
        <f>AN349-AL349</f>
        <v>1.7515000000000001</v>
      </c>
      <c r="AR349" s="1" t="str">
        <f>IF(AN349&gt;AL349,"Higher","Lower")</f>
        <v>Higher</v>
      </c>
      <c r="AS349" s="1">
        <v>34.700000000000003</v>
      </c>
      <c r="AT349" s="145">
        <v>0.90400000000000003</v>
      </c>
      <c r="AU349" s="1" t="s">
        <v>36</v>
      </c>
      <c r="AV349" s="2">
        <f>SUM(AS349-AN349)</f>
        <v>-3.5799999999999983</v>
      </c>
      <c r="AW349" s="1" t="str">
        <f>IF(AS349&gt;AN349,"Higher","Lower")</f>
        <v>Lower</v>
      </c>
    </row>
    <row r="350" spans="1:49">
      <c r="A350" s="55" t="s">
        <v>37</v>
      </c>
      <c r="B350" s="55" t="s">
        <v>2095</v>
      </c>
      <c r="C350" s="68" t="s">
        <v>2096</v>
      </c>
      <c r="D350" s="55" t="s">
        <v>2097</v>
      </c>
      <c r="E350" s="55" t="s">
        <v>31</v>
      </c>
      <c r="F350" s="55" t="s">
        <v>1076</v>
      </c>
      <c r="G350" s="55" t="s">
        <v>1079</v>
      </c>
      <c r="H350" s="56">
        <v>392490</v>
      </c>
      <c r="I350" s="56">
        <v>398368</v>
      </c>
      <c r="J350" s="57">
        <v>53.481977000000001</v>
      </c>
      <c r="K350" s="57">
        <v>-2.1146343999999999</v>
      </c>
      <c r="L350" s="56" t="s">
        <v>33</v>
      </c>
      <c r="M350" s="4" t="s">
        <v>34</v>
      </c>
      <c r="N350" s="7">
        <v>11</v>
      </c>
      <c r="O350" s="7">
        <v>5</v>
      </c>
      <c r="P350" s="4" t="s">
        <v>1078</v>
      </c>
      <c r="Q350" s="4">
        <v>3</v>
      </c>
      <c r="R350" s="13" t="s">
        <v>36</v>
      </c>
      <c r="S350" s="13" t="s">
        <v>1079</v>
      </c>
      <c r="T350" s="13" t="s">
        <v>36</v>
      </c>
      <c r="U350" s="13" t="s">
        <v>1079</v>
      </c>
      <c r="V350" s="13" t="s">
        <v>36</v>
      </c>
      <c r="W350" s="13" t="s">
        <v>1079</v>
      </c>
      <c r="X350" s="7" t="s">
        <v>36</v>
      </c>
      <c r="Y350" s="7" t="s">
        <v>1079</v>
      </c>
      <c r="Z350" s="27" t="s">
        <v>36</v>
      </c>
      <c r="AA350" s="36" t="s">
        <v>1084</v>
      </c>
      <c r="AB350" s="2" t="s">
        <v>1084</v>
      </c>
      <c r="AC350" s="33" t="s">
        <v>1079</v>
      </c>
      <c r="AD350" s="2" t="s">
        <v>1084</v>
      </c>
      <c r="AE350" s="33" t="s">
        <v>1084</v>
      </c>
      <c r="AF350" s="62">
        <v>42.753250000000008</v>
      </c>
      <c r="AG350" s="63">
        <v>1</v>
      </c>
      <c r="AH350" s="62">
        <v>43.709999999999994</v>
      </c>
      <c r="AI350" s="63">
        <v>0.91666666666666663</v>
      </c>
      <c r="AJ350" s="62">
        <v>32.801500000000004</v>
      </c>
      <c r="AK350" s="64">
        <v>0.83333333333333337</v>
      </c>
      <c r="AL350" s="80">
        <v>35.603999999999999</v>
      </c>
      <c r="AM350" s="122">
        <v>1</v>
      </c>
      <c r="AN350" s="80">
        <v>35.495999999999995</v>
      </c>
      <c r="AO350" s="120">
        <v>1</v>
      </c>
      <c r="AP350" s="126" t="s">
        <v>1079</v>
      </c>
      <c r="AQ350" s="2">
        <f>AN350-AL350</f>
        <v>-0.10800000000000409</v>
      </c>
      <c r="AR350" s="1" t="str">
        <f>IF(AN350&gt;AL350,"Higher","Lower")</f>
        <v>Lower</v>
      </c>
      <c r="AS350" s="1">
        <v>34.799999999999997</v>
      </c>
      <c r="AT350" s="145">
        <v>1</v>
      </c>
      <c r="AU350" s="1" t="s">
        <v>36</v>
      </c>
      <c r="AV350" s="2">
        <f>SUM(AS350-AN350)</f>
        <v>-0.69599999999999795</v>
      </c>
      <c r="AW350" s="1" t="str">
        <f>IF(AS350&gt;AN350,"Higher","Lower")</f>
        <v>Lower</v>
      </c>
    </row>
    <row r="351" spans="1:49">
      <c r="A351" s="77" t="s">
        <v>53</v>
      </c>
      <c r="B351" s="17" t="s">
        <v>2098</v>
      </c>
      <c r="C351" s="4" t="s">
        <v>2099</v>
      </c>
      <c r="D351" s="4" t="s">
        <v>2100</v>
      </c>
      <c r="E351" s="3" t="s">
        <v>31</v>
      </c>
      <c r="F351" s="4" t="s">
        <v>1076</v>
      </c>
      <c r="G351" s="4" t="s">
        <v>1079</v>
      </c>
      <c r="H351" s="18">
        <v>380914</v>
      </c>
      <c r="I351" s="18">
        <v>404898</v>
      </c>
      <c r="J351" s="1">
        <v>53.540376000000002</v>
      </c>
      <c r="K351" s="1">
        <v>-2.2894684000000001</v>
      </c>
      <c r="L351" s="5" t="s">
        <v>33</v>
      </c>
      <c r="M351" s="4" t="s">
        <v>34</v>
      </c>
      <c r="N351" s="4">
        <v>5</v>
      </c>
      <c r="O351" s="4">
        <v>2.2000000000000002</v>
      </c>
      <c r="P351" s="4" t="s">
        <v>1078</v>
      </c>
      <c r="Q351" s="4">
        <v>2.6</v>
      </c>
      <c r="R351" s="19" t="s">
        <v>36</v>
      </c>
      <c r="S351" s="19" t="s">
        <v>1079</v>
      </c>
      <c r="T351" s="19" t="s">
        <v>36</v>
      </c>
      <c r="U351" s="19" t="s">
        <v>1079</v>
      </c>
      <c r="V351" s="19" t="s">
        <v>36</v>
      </c>
      <c r="W351" s="19" t="s">
        <v>1079</v>
      </c>
      <c r="X351" s="20" t="s">
        <v>36</v>
      </c>
      <c r="Y351" s="20" t="s">
        <v>1079</v>
      </c>
      <c r="Z351" s="21" t="s">
        <v>36</v>
      </c>
      <c r="AA351" s="35" t="s">
        <v>1079</v>
      </c>
      <c r="AB351" s="2" t="s">
        <v>1084</v>
      </c>
      <c r="AC351" s="33" t="s">
        <v>1084</v>
      </c>
      <c r="AD351" s="2" t="s">
        <v>1084</v>
      </c>
      <c r="AE351" s="33" t="s">
        <v>1084</v>
      </c>
      <c r="AF351" s="2" t="s">
        <v>1084</v>
      </c>
      <c r="AG351" s="33" t="s">
        <v>1084</v>
      </c>
      <c r="AH351" s="2">
        <v>46.83325</v>
      </c>
      <c r="AI351" s="34">
        <v>1</v>
      </c>
      <c r="AJ351" s="2">
        <v>32.505416666666669</v>
      </c>
      <c r="AK351" s="29">
        <v>1</v>
      </c>
      <c r="AL351" s="79">
        <v>36.069833333333335</v>
      </c>
      <c r="AM351" s="121">
        <v>1</v>
      </c>
      <c r="AN351" s="79">
        <v>38.954250000000002</v>
      </c>
      <c r="AO351" s="119">
        <v>1</v>
      </c>
      <c r="AP351" s="128">
        <v>33.9</v>
      </c>
      <c r="AQ351" s="2">
        <f>AN351-AL351</f>
        <v>2.8844166666666666</v>
      </c>
      <c r="AR351" s="1" t="str">
        <f>IF(AN351&gt;AL351,"Higher","Lower")</f>
        <v>Higher</v>
      </c>
      <c r="AS351" s="1">
        <v>34.799999999999997</v>
      </c>
      <c r="AT351" s="145">
        <v>1</v>
      </c>
      <c r="AU351" s="1" t="s">
        <v>36</v>
      </c>
      <c r="AV351" s="2">
        <f>SUM(AS351-AN351)</f>
        <v>-4.1542500000000047</v>
      </c>
      <c r="AW351" s="1" t="str">
        <f>IF(AS351&gt;AN351,"Higher","Lower")</f>
        <v>Lower</v>
      </c>
    </row>
    <row r="352" spans="1:49">
      <c r="A352" s="48" t="s">
        <v>46</v>
      </c>
      <c r="B352" s="40" t="s">
        <v>2101</v>
      </c>
      <c r="C352" s="49" t="s">
        <v>2102</v>
      </c>
      <c r="D352" s="49" t="s">
        <v>2103</v>
      </c>
      <c r="E352" s="49" t="s">
        <v>1809</v>
      </c>
      <c r="F352" s="41" t="s">
        <v>1076</v>
      </c>
      <c r="G352" s="41" t="s">
        <v>1079</v>
      </c>
      <c r="H352" s="49">
        <v>385999</v>
      </c>
      <c r="I352" s="49">
        <v>402026</v>
      </c>
      <c r="J352" s="43">
        <v>53.514722999999996</v>
      </c>
      <c r="K352" s="43">
        <v>-2.2126096</v>
      </c>
      <c r="L352" s="42" t="s">
        <v>33</v>
      </c>
      <c r="M352" s="49" t="s">
        <v>34</v>
      </c>
      <c r="N352" s="49">
        <v>3</v>
      </c>
      <c r="O352" s="49">
        <v>2</v>
      </c>
      <c r="P352" s="49" t="s">
        <v>1078</v>
      </c>
      <c r="Q352" s="49">
        <v>3</v>
      </c>
      <c r="R352" s="51" t="s">
        <v>36</v>
      </c>
      <c r="S352" s="51" t="s">
        <v>1079</v>
      </c>
      <c r="T352" s="51" t="s">
        <v>36</v>
      </c>
      <c r="U352" s="51" t="s">
        <v>1079</v>
      </c>
      <c r="V352" s="51" t="s">
        <v>36</v>
      </c>
      <c r="W352" s="51" t="s">
        <v>1079</v>
      </c>
      <c r="X352" s="53" t="s">
        <v>36</v>
      </c>
      <c r="Y352" s="53" t="s">
        <v>1079</v>
      </c>
      <c r="Z352" s="82" t="s">
        <v>36</v>
      </c>
      <c r="AA352" s="83" t="s">
        <v>1084</v>
      </c>
      <c r="AB352" s="44" t="s">
        <v>36</v>
      </c>
      <c r="AC352" s="45" t="s">
        <v>1084</v>
      </c>
      <c r="AD352" s="44" t="s">
        <v>36</v>
      </c>
      <c r="AE352" s="45" t="s">
        <v>1084</v>
      </c>
      <c r="AF352" s="44" t="s">
        <v>36</v>
      </c>
      <c r="AG352" s="45" t="s">
        <v>1084</v>
      </c>
      <c r="AH352" s="44" t="s">
        <v>36</v>
      </c>
      <c r="AI352" s="44" t="s">
        <v>36</v>
      </c>
      <c r="AJ352" s="44">
        <v>28.071249999999999</v>
      </c>
      <c r="AK352" s="50">
        <v>1</v>
      </c>
      <c r="AL352" s="78">
        <v>35.854833333333339</v>
      </c>
      <c r="AM352" s="123">
        <v>1</v>
      </c>
      <c r="AN352" s="78">
        <v>35.590249999999997</v>
      </c>
      <c r="AO352" s="118">
        <v>1</v>
      </c>
      <c r="AP352" s="125" t="s">
        <v>1079</v>
      </c>
      <c r="AQ352" s="44">
        <f>AN352-AL352</f>
        <v>-0.26458333333334139</v>
      </c>
      <c r="AR352" s="43" t="str">
        <f>IF(AN352&gt;AL352,"Higher","Lower")</f>
        <v>Lower</v>
      </c>
      <c r="AS352" s="43">
        <v>34.9</v>
      </c>
      <c r="AT352" s="151">
        <v>1</v>
      </c>
      <c r="AU352" s="43" t="s">
        <v>36</v>
      </c>
      <c r="AV352" s="44">
        <f>SUM(AS352-AN352)</f>
        <v>-0.69024999999999892</v>
      </c>
      <c r="AW352" s="43" t="str">
        <f>IF(AS352&gt;AN352,"Higher","Lower")</f>
        <v>Lower</v>
      </c>
    </row>
    <row r="353" spans="1:49">
      <c r="A353" s="77" t="s">
        <v>53</v>
      </c>
      <c r="B353" s="17" t="s">
        <v>2104</v>
      </c>
      <c r="C353" s="4" t="s">
        <v>2105</v>
      </c>
      <c r="D353" s="4" t="s">
        <v>2106</v>
      </c>
      <c r="E353" s="3" t="s">
        <v>1170</v>
      </c>
      <c r="F353" s="4" t="s">
        <v>1076</v>
      </c>
      <c r="G353" s="4" t="s">
        <v>1079</v>
      </c>
      <c r="H353" s="18">
        <v>381728</v>
      </c>
      <c r="I353" s="18">
        <v>410677</v>
      </c>
      <c r="J353" s="1">
        <v>53.592348000000001</v>
      </c>
      <c r="K353" s="1">
        <v>-2.2775257999999998</v>
      </c>
      <c r="L353" s="5" t="s">
        <v>33</v>
      </c>
      <c r="M353" s="4" t="s">
        <v>34</v>
      </c>
      <c r="N353" s="4">
        <v>11</v>
      </c>
      <c r="O353" s="4">
        <v>0.5</v>
      </c>
      <c r="P353" s="4" t="s">
        <v>1078</v>
      </c>
      <c r="Q353" s="4">
        <v>2.5</v>
      </c>
      <c r="R353" s="19" t="s">
        <v>36</v>
      </c>
      <c r="S353" s="19" t="s">
        <v>1079</v>
      </c>
      <c r="T353" s="19" t="s">
        <v>36</v>
      </c>
      <c r="U353" s="19" t="s">
        <v>1079</v>
      </c>
      <c r="V353" s="19" t="s">
        <v>36</v>
      </c>
      <c r="W353" s="19" t="s">
        <v>1079</v>
      </c>
      <c r="X353" s="20" t="s">
        <v>36</v>
      </c>
      <c r="Y353" s="20" t="s">
        <v>1079</v>
      </c>
      <c r="Z353" s="21" t="s">
        <v>36</v>
      </c>
      <c r="AA353" s="35" t="s">
        <v>1079</v>
      </c>
      <c r="AB353" s="2" t="s">
        <v>1084</v>
      </c>
      <c r="AC353" s="33" t="s">
        <v>1084</v>
      </c>
      <c r="AD353" s="2" t="s">
        <v>1084</v>
      </c>
      <c r="AE353" s="33" t="s">
        <v>1084</v>
      </c>
      <c r="AF353" s="2" t="s">
        <v>1084</v>
      </c>
      <c r="AG353" s="33" t="s">
        <v>1084</v>
      </c>
      <c r="AH353" s="2">
        <v>49.695818181818176</v>
      </c>
      <c r="AI353" s="34">
        <v>0.91666666666666663</v>
      </c>
      <c r="AJ353" s="2">
        <v>34.028333333333329</v>
      </c>
      <c r="AK353" s="29">
        <v>1</v>
      </c>
      <c r="AL353" s="79">
        <v>39.79454545454545</v>
      </c>
      <c r="AM353" s="121">
        <v>0.90384615384615385</v>
      </c>
      <c r="AN353" s="79">
        <v>36.872181818181822</v>
      </c>
      <c r="AO353" s="119">
        <v>0.90384615384615385</v>
      </c>
      <c r="AP353" s="128">
        <v>24.7</v>
      </c>
      <c r="AQ353" s="2">
        <f>AN353-AL353</f>
        <v>-2.9223636363636274</v>
      </c>
      <c r="AR353" s="1" t="str">
        <f>IF(AN353&gt;AL353,"Higher","Lower")</f>
        <v>Lower</v>
      </c>
      <c r="AS353" s="1">
        <v>35</v>
      </c>
      <c r="AT353" s="145">
        <v>1</v>
      </c>
      <c r="AU353" s="1" t="s">
        <v>36</v>
      </c>
      <c r="AV353" s="2">
        <f>SUM(AS353-AN353)</f>
        <v>-1.8721818181818222</v>
      </c>
      <c r="AW353" s="1" t="str">
        <f>IF(AS353&gt;AN353,"Higher","Lower")</f>
        <v>Lower</v>
      </c>
    </row>
    <row r="354" spans="1:49">
      <c r="A354" s="40" t="s">
        <v>70</v>
      </c>
      <c r="B354" s="40" t="s">
        <v>2107</v>
      </c>
      <c r="C354" s="41" t="s">
        <v>2108</v>
      </c>
      <c r="D354" s="41" t="s">
        <v>2109</v>
      </c>
      <c r="E354" s="41" t="s">
        <v>31</v>
      </c>
      <c r="F354" s="41" t="s">
        <v>1076</v>
      </c>
      <c r="G354" s="41" t="s">
        <v>1079</v>
      </c>
      <c r="H354" s="42">
        <v>371903</v>
      </c>
      <c r="I354" s="42">
        <v>409026</v>
      </c>
      <c r="J354" s="43">
        <v>53.577072000000001</v>
      </c>
      <c r="K354" s="43">
        <v>-2.4258088</v>
      </c>
      <c r="L354" s="42" t="s">
        <v>33</v>
      </c>
      <c r="M354" s="41" t="s">
        <v>34</v>
      </c>
      <c r="N354" s="41">
        <v>3</v>
      </c>
      <c r="O354" s="41">
        <v>0.5</v>
      </c>
      <c r="P354" s="41" t="s">
        <v>1078</v>
      </c>
      <c r="Q354" s="41">
        <v>2.4</v>
      </c>
      <c r="R354" s="51" t="s">
        <v>36</v>
      </c>
      <c r="S354" s="51" t="s">
        <v>1079</v>
      </c>
      <c r="T354" s="51" t="s">
        <v>36</v>
      </c>
      <c r="U354" s="51" t="s">
        <v>1079</v>
      </c>
      <c r="V354" s="51" t="s">
        <v>36</v>
      </c>
      <c r="W354" s="51" t="s">
        <v>1079</v>
      </c>
      <c r="X354" s="53" t="s">
        <v>36</v>
      </c>
      <c r="Y354" s="53" t="s">
        <v>1079</v>
      </c>
      <c r="Z354" s="82" t="s">
        <v>36</v>
      </c>
      <c r="AA354" s="83" t="s">
        <v>1079</v>
      </c>
      <c r="AB354" s="44" t="s">
        <v>1084</v>
      </c>
      <c r="AC354" s="45" t="s">
        <v>1084</v>
      </c>
      <c r="AD354" s="44" t="s">
        <v>1084</v>
      </c>
      <c r="AE354" s="45" t="s">
        <v>1084</v>
      </c>
      <c r="AF354" s="44" t="s">
        <v>1084</v>
      </c>
      <c r="AG354" s="45" t="s">
        <v>1084</v>
      </c>
      <c r="AH354" s="44" t="s">
        <v>1084</v>
      </c>
      <c r="AI354" s="44" t="s">
        <v>1084</v>
      </c>
      <c r="AJ354" s="44">
        <v>35.662222222222219</v>
      </c>
      <c r="AK354" s="46">
        <v>0.75</v>
      </c>
      <c r="AL354" s="78">
        <v>32.318799999999996</v>
      </c>
      <c r="AM354" s="123">
        <v>0.82692307692307698</v>
      </c>
      <c r="AN354" s="78">
        <v>32.300727272727279</v>
      </c>
      <c r="AO354" s="118">
        <v>0.90384615384615385</v>
      </c>
      <c r="AP354" s="125" t="s">
        <v>1084</v>
      </c>
      <c r="AQ354" s="44">
        <f>AN354-AL354</f>
        <v>-1.8072727272716804E-2</v>
      </c>
      <c r="AR354" s="43" t="str">
        <f>IF(AN354&gt;AL354,"Higher","Lower")</f>
        <v>Lower</v>
      </c>
      <c r="AS354" s="43">
        <v>35.1</v>
      </c>
      <c r="AT354" s="151">
        <v>0.92300000000000004</v>
      </c>
      <c r="AU354" s="43" t="s">
        <v>36</v>
      </c>
      <c r="AV354" s="44">
        <f>SUM(AS354-AN354)</f>
        <v>2.7992727272727222</v>
      </c>
      <c r="AW354" s="43" t="str">
        <f>IF(AS354&gt;AN354,"Higher","Lower")</f>
        <v>Higher</v>
      </c>
    </row>
    <row r="355" spans="1:49">
      <c r="A355" s="55" t="s">
        <v>37</v>
      </c>
      <c r="B355" s="55" t="s">
        <v>2110</v>
      </c>
      <c r="C355" s="68" t="s">
        <v>2111</v>
      </c>
      <c r="D355" s="55" t="s">
        <v>2112</v>
      </c>
      <c r="E355" s="55" t="s">
        <v>31</v>
      </c>
      <c r="F355" s="55" t="s">
        <v>1076</v>
      </c>
      <c r="G355" s="55" t="s">
        <v>1079</v>
      </c>
      <c r="H355" s="56">
        <v>393509</v>
      </c>
      <c r="I355" s="56">
        <v>398737</v>
      </c>
      <c r="J355" s="57">
        <v>53.485308000000003</v>
      </c>
      <c r="K355" s="57">
        <v>-2.0992872</v>
      </c>
      <c r="L355" s="56" t="s">
        <v>33</v>
      </c>
      <c r="M355" s="4" t="s">
        <v>34</v>
      </c>
      <c r="N355" s="7">
        <v>103</v>
      </c>
      <c r="O355" s="7">
        <v>5</v>
      </c>
      <c r="P355" s="4" t="s">
        <v>1078</v>
      </c>
      <c r="Q355" s="4">
        <v>3</v>
      </c>
      <c r="R355" s="13" t="s">
        <v>36</v>
      </c>
      <c r="S355" s="13" t="s">
        <v>1079</v>
      </c>
      <c r="T355" s="13" t="s">
        <v>36</v>
      </c>
      <c r="U355" s="13" t="s">
        <v>1079</v>
      </c>
      <c r="V355" s="13" t="s">
        <v>36</v>
      </c>
      <c r="W355" s="13" t="s">
        <v>1079</v>
      </c>
      <c r="X355" s="7" t="s">
        <v>36</v>
      </c>
      <c r="Y355" s="7" t="s">
        <v>1079</v>
      </c>
      <c r="Z355" s="27" t="s">
        <v>36</v>
      </c>
      <c r="AA355" s="36" t="s">
        <v>1084</v>
      </c>
      <c r="AB355" s="2" t="s">
        <v>1084</v>
      </c>
      <c r="AC355" s="33" t="s">
        <v>1079</v>
      </c>
      <c r="AD355" s="2" t="s">
        <v>1084</v>
      </c>
      <c r="AE355" s="33" t="s">
        <v>1084</v>
      </c>
      <c r="AF355" s="62">
        <v>42.796750000000003</v>
      </c>
      <c r="AG355" s="63">
        <v>1</v>
      </c>
      <c r="AH355" s="62">
        <v>43.69309090909092</v>
      </c>
      <c r="AI355" s="63">
        <v>0.91666666666666663</v>
      </c>
      <c r="AJ355" s="62">
        <v>32.933636363636367</v>
      </c>
      <c r="AK355" s="64">
        <v>0.91666666666666663</v>
      </c>
      <c r="AL355" s="80">
        <v>35.274333333333331</v>
      </c>
      <c r="AM355" s="122">
        <v>1</v>
      </c>
      <c r="AN355" s="80">
        <v>36.851750000000003</v>
      </c>
      <c r="AO355" s="120">
        <v>1</v>
      </c>
      <c r="AP355" s="126" t="s">
        <v>1079</v>
      </c>
      <c r="AQ355" s="2">
        <f>AN355-AL355</f>
        <v>1.5774166666666716</v>
      </c>
      <c r="AR355" s="1" t="str">
        <f>IF(AN355&gt;AL355,"Higher","Lower")</f>
        <v>Higher</v>
      </c>
      <c r="AS355" s="1">
        <v>35.299999999999997</v>
      </c>
      <c r="AT355" s="145">
        <v>1</v>
      </c>
      <c r="AU355" s="1" t="s">
        <v>36</v>
      </c>
      <c r="AV355" s="2">
        <f>SUM(AS355-AN355)</f>
        <v>-1.5517500000000055</v>
      </c>
      <c r="AW355" s="1" t="str">
        <f>IF(AS355&gt;AN355,"Higher","Lower")</f>
        <v>Lower</v>
      </c>
    </row>
    <row r="356" spans="1:49">
      <c r="A356" s="40" t="s">
        <v>70</v>
      </c>
      <c r="B356" s="40" t="s">
        <v>2113</v>
      </c>
      <c r="C356" s="41" t="s">
        <v>2114</v>
      </c>
      <c r="D356" s="41" t="s">
        <v>2115</v>
      </c>
      <c r="E356" s="41" t="s">
        <v>31</v>
      </c>
      <c r="F356" s="41" t="s">
        <v>1076</v>
      </c>
      <c r="G356" s="41" t="s">
        <v>1079</v>
      </c>
      <c r="H356" s="42">
        <v>371805</v>
      </c>
      <c r="I356" s="42">
        <v>409820</v>
      </c>
      <c r="J356" s="43">
        <v>53.584203000000002</v>
      </c>
      <c r="K356" s="43">
        <v>-2.4273608000000002</v>
      </c>
      <c r="L356" s="42" t="s">
        <v>33</v>
      </c>
      <c r="M356" s="41" t="s">
        <v>34</v>
      </c>
      <c r="N356" s="41">
        <v>3</v>
      </c>
      <c r="O356" s="41">
        <v>2</v>
      </c>
      <c r="P356" s="41" t="s">
        <v>1078</v>
      </c>
      <c r="Q356" s="41">
        <v>2.4</v>
      </c>
      <c r="R356" s="51" t="s">
        <v>36</v>
      </c>
      <c r="S356" s="51" t="s">
        <v>1079</v>
      </c>
      <c r="T356" s="51" t="s">
        <v>36</v>
      </c>
      <c r="U356" s="51" t="s">
        <v>1079</v>
      </c>
      <c r="V356" s="51" t="s">
        <v>36</v>
      </c>
      <c r="W356" s="51" t="s">
        <v>1079</v>
      </c>
      <c r="X356" s="53" t="s">
        <v>36</v>
      </c>
      <c r="Y356" s="53" t="s">
        <v>1079</v>
      </c>
      <c r="Z356" s="82" t="s">
        <v>36</v>
      </c>
      <c r="AA356" s="83" t="s">
        <v>1079</v>
      </c>
      <c r="AB356" s="44" t="s">
        <v>1084</v>
      </c>
      <c r="AC356" s="45" t="s">
        <v>1084</v>
      </c>
      <c r="AD356" s="44" t="s">
        <v>1084</v>
      </c>
      <c r="AE356" s="45" t="s">
        <v>1084</v>
      </c>
      <c r="AF356" s="44">
        <v>45.508250000000004</v>
      </c>
      <c r="AG356" s="45">
        <v>1</v>
      </c>
      <c r="AH356" s="44">
        <v>44.733000000000004</v>
      </c>
      <c r="AI356" s="47">
        <v>1</v>
      </c>
      <c r="AJ356" s="44">
        <v>33.029583333333342</v>
      </c>
      <c r="AK356" s="46">
        <v>1</v>
      </c>
      <c r="AL356" s="78">
        <v>37.438666666666663</v>
      </c>
      <c r="AM356" s="123">
        <v>1</v>
      </c>
      <c r="AN356" s="78">
        <v>38.288700000000006</v>
      </c>
      <c r="AO356" s="118">
        <v>0.82692307692307698</v>
      </c>
      <c r="AP356" s="125">
        <v>34</v>
      </c>
      <c r="AQ356" s="44">
        <f>AN356-AL356</f>
        <v>0.85003333333334297</v>
      </c>
      <c r="AR356" s="43" t="str">
        <f>IF(AN356&gt;AL356,"Higher","Lower")</f>
        <v>Higher</v>
      </c>
      <c r="AS356" s="43">
        <v>35.700000000000003</v>
      </c>
      <c r="AT356" s="151">
        <v>1</v>
      </c>
      <c r="AU356" s="43" t="s">
        <v>36</v>
      </c>
      <c r="AV356" s="44">
        <f>SUM(AS356-AN356)</f>
        <v>-2.5887000000000029</v>
      </c>
      <c r="AW356" s="43" t="str">
        <f>IF(AS356&gt;AN356,"Higher","Lower")</f>
        <v>Lower</v>
      </c>
    </row>
    <row r="357" spans="1:49">
      <c r="A357" s="40" t="s">
        <v>70</v>
      </c>
      <c r="B357" s="40" t="s">
        <v>2116</v>
      </c>
      <c r="C357" s="41" t="s">
        <v>2117</v>
      </c>
      <c r="D357" s="41" t="s">
        <v>2118</v>
      </c>
      <c r="E357" s="41" t="s">
        <v>31</v>
      </c>
      <c r="F357" s="41" t="s">
        <v>1076</v>
      </c>
      <c r="G357" s="41" t="s">
        <v>1079</v>
      </c>
      <c r="H357" s="42">
        <v>369030</v>
      </c>
      <c r="I357" s="42">
        <v>405809</v>
      </c>
      <c r="J357" s="43">
        <v>53.547995</v>
      </c>
      <c r="K357" s="43">
        <v>-2.4688769000000002</v>
      </c>
      <c r="L357" s="42" t="s">
        <v>33</v>
      </c>
      <c r="M357" s="41" t="s">
        <v>34</v>
      </c>
      <c r="N357" s="41">
        <v>30</v>
      </c>
      <c r="O357" s="41">
        <v>1.5</v>
      </c>
      <c r="P357" s="41" t="s">
        <v>1078</v>
      </c>
      <c r="Q357" s="41">
        <v>2.4</v>
      </c>
      <c r="R357" s="51" t="s">
        <v>36</v>
      </c>
      <c r="S357" s="51" t="s">
        <v>1079</v>
      </c>
      <c r="T357" s="51" t="s">
        <v>36</v>
      </c>
      <c r="U357" s="51" t="s">
        <v>1079</v>
      </c>
      <c r="V357" s="51" t="s">
        <v>36</v>
      </c>
      <c r="W357" s="51" t="s">
        <v>1079</v>
      </c>
      <c r="X357" s="53" t="s">
        <v>36</v>
      </c>
      <c r="Y357" s="53" t="s">
        <v>1079</v>
      </c>
      <c r="Z357" s="82" t="s">
        <v>36</v>
      </c>
      <c r="AA357" s="83" t="s">
        <v>1079</v>
      </c>
      <c r="AB357" s="44" t="s">
        <v>1084</v>
      </c>
      <c r="AC357" s="45" t="s">
        <v>1084</v>
      </c>
      <c r="AD357" s="44" t="s">
        <v>1084</v>
      </c>
      <c r="AE357" s="45" t="s">
        <v>1084</v>
      </c>
      <c r="AF357" s="44">
        <v>49.002749999999992</v>
      </c>
      <c r="AG357" s="45">
        <v>1</v>
      </c>
      <c r="AH357" s="44">
        <v>47.662499999999994</v>
      </c>
      <c r="AI357" s="47">
        <v>1</v>
      </c>
      <c r="AJ357" s="44">
        <v>36.032916666666665</v>
      </c>
      <c r="AK357" s="46">
        <v>1</v>
      </c>
      <c r="AL357" s="78">
        <v>38.083666666666666</v>
      </c>
      <c r="AM357" s="123">
        <v>1</v>
      </c>
      <c r="AN357" s="78">
        <v>39.229750000000003</v>
      </c>
      <c r="AO357" s="118">
        <v>1</v>
      </c>
      <c r="AP357" s="125">
        <v>23.3</v>
      </c>
      <c r="AQ357" s="44">
        <f>AN357-AL357</f>
        <v>1.1460833333333369</v>
      </c>
      <c r="AR357" s="43" t="str">
        <f>IF(AN357&gt;AL357,"Higher","Lower")</f>
        <v>Higher</v>
      </c>
      <c r="AS357" s="43">
        <v>35.9</v>
      </c>
      <c r="AT357" s="151">
        <v>0.92300000000000004</v>
      </c>
      <c r="AU357" s="43" t="s">
        <v>36</v>
      </c>
      <c r="AV357" s="44">
        <f>SUM(AS357-AN357)</f>
        <v>-3.3297500000000042</v>
      </c>
      <c r="AW357" s="43" t="str">
        <f>IF(AS357&gt;AN357,"Higher","Lower")</f>
        <v>Lower</v>
      </c>
    </row>
    <row r="358" spans="1:49">
      <c r="A358" s="17" t="s">
        <v>67</v>
      </c>
      <c r="B358" s="17" t="s">
        <v>2119</v>
      </c>
      <c r="C358" s="55" t="s">
        <v>2120</v>
      </c>
      <c r="D358" s="55" t="s">
        <v>2121</v>
      </c>
      <c r="E358" s="55" t="s">
        <v>31</v>
      </c>
      <c r="F358" s="55" t="s">
        <v>1076</v>
      </c>
      <c r="G358" s="55" t="s">
        <v>1079</v>
      </c>
      <c r="H358" s="56">
        <v>378584</v>
      </c>
      <c r="I358" s="56">
        <v>399220</v>
      </c>
      <c r="J358" s="57">
        <v>53.489249999999998</v>
      </c>
      <c r="K358" s="57">
        <v>-2.3242360999999998</v>
      </c>
      <c r="L358" s="56" t="s">
        <v>33</v>
      </c>
      <c r="M358" s="4" t="s">
        <v>34</v>
      </c>
      <c r="N358" s="4">
        <v>10</v>
      </c>
      <c r="O358" s="4">
        <v>3</v>
      </c>
      <c r="P358" s="4" t="s">
        <v>1078</v>
      </c>
      <c r="Q358" s="4">
        <v>3</v>
      </c>
      <c r="R358" s="19" t="s">
        <v>36</v>
      </c>
      <c r="S358" s="19" t="s">
        <v>1079</v>
      </c>
      <c r="T358" s="19" t="s">
        <v>36</v>
      </c>
      <c r="U358" s="19" t="s">
        <v>1079</v>
      </c>
      <c r="V358" s="19" t="s">
        <v>36</v>
      </c>
      <c r="W358" s="19" t="s">
        <v>1079</v>
      </c>
      <c r="X358" s="20" t="s">
        <v>36</v>
      </c>
      <c r="Y358" s="20" t="s">
        <v>1079</v>
      </c>
      <c r="Z358" s="21" t="s">
        <v>36</v>
      </c>
      <c r="AA358" s="35" t="s">
        <v>1084</v>
      </c>
      <c r="AB358" s="2" t="s">
        <v>36</v>
      </c>
      <c r="AC358" s="33" t="s">
        <v>1084</v>
      </c>
      <c r="AD358" s="2" t="s">
        <v>36</v>
      </c>
      <c r="AE358" s="33" t="s">
        <v>1084</v>
      </c>
      <c r="AF358" s="62">
        <v>41.831181818181825</v>
      </c>
      <c r="AG358" s="63">
        <v>0.91666666666666663</v>
      </c>
      <c r="AH358" s="62">
        <v>43.0745</v>
      </c>
      <c r="AI358" s="63">
        <v>1</v>
      </c>
      <c r="AJ358" s="62">
        <v>36.613749999999996</v>
      </c>
      <c r="AK358" s="64">
        <v>1</v>
      </c>
      <c r="AL358" s="79">
        <v>37.947500000000005</v>
      </c>
      <c r="AM358" s="121">
        <v>1</v>
      </c>
      <c r="AN358" s="79">
        <v>37.721749999999993</v>
      </c>
      <c r="AO358" s="119">
        <v>1</v>
      </c>
      <c r="AP358" s="127">
        <v>30.2</v>
      </c>
      <c r="AQ358" s="2">
        <f>AN358-AL358</f>
        <v>-0.22575000000001211</v>
      </c>
      <c r="AR358" s="1" t="str">
        <f>IF(AN358&gt;AL358,"Higher","Lower")</f>
        <v>Lower</v>
      </c>
      <c r="AS358" s="1">
        <v>36.1</v>
      </c>
      <c r="AT358" s="145">
        <v>1</v>
      </c>
      <c r="AU358" s="1">
        <v>29</v>
      </c>
      <c r="AV358" s="2">
        <f>SUM(AS358-AN358)</f>
        <v>-1.6217499999999916</v>
      </c>
      <c r="AW358" s="1" t="str">
        <f>IF(AS358&gt;AN358,"Higher","Lower")</f>
        <v>Lower</v>
      </c>
    </row>
    <row r="359" spans="1:49">
      <c r="A359" s="40" t="s">
        <v>46</v>
      </c>
      <c r="B359" s="40" t="s">
        <v>2122</v>
      </c>
      <c r="C359" s="41" t="s">
        <v>2123</v>
      </c>
      <c r="D359" s="49" t="s">
        <v>2124</v>
      </c>
      <c r="E359" s="41" t="s">
        <v>31</v>
      </c>
      <c r="F359" s="41" t="s">
        <v>1076</v>
      </c>
      <c r="G359" s="41" t="s">
        <v>1079</v>
      </c>
      <c r="H359" s="42">
        <v>386536</v>
      </c>
      <c r="I359" s="42">
        <v>396699</v>
      </c>
      <c r="J359" s="43">
        <v>53.466856</v>
      </c>
      <c r="K359" s="43">
        <v>-2.2042809999999999</v>
      </c>
      <c r="L359" s="42" t="s">
        <v>33</v>
      </c>
      <c r="M359" s="41" t="s">
        <v>34</v>
      </c>
      <c r="N359" s="41">
        <v>25</v>
      </c>
      <c r="O359" s="41">
        <v>3</v>
      </c>
      <c r="P359" s="41" t="s">
        <v>1078</v>
      </c>
      <c r="Q359" s="41">
        <v>3</v>
      </c>
      <c r="R359" s="53" t="s">
        <v>36</v>
      </c>
      <c r="S359" s="53" t="s">
        <v>1079</v>
      </c>
      <c r="T359" s="53" t="s">
        <v>36</v>
      </c>
      <c r="U359" s="53" t="s">
        <v>1079</v>
      </c>
      <c r="V359" s="53" t="s">
        <v>36</v>
      </c>
      <c r="W359" s="53" t="s">
        <v>1079</v>
      </c>
      <c r="X359" s="53" t="s">
        <v>36</v>
      </c>
      <c r="Y359" s="53" t="s">
        <v>1079</v>
      </c>
      <c r="Z359" s="82">
        <v>41.244</v>
      </c>
      <c r="AA359" s="83">
        <v>0.91666666666666663</v>
      </c>
      <c r="AB359" s="44">
        <v>52.658666666666669</v>
      </c>
      <c r="AC359" s="45">
        <v>1</v>
      </c>
      <c r="AD359" s="44">
        <v>47.542000000000009</v>
      </c>
      <c r="AE359" s="45">
        <v>1</v>
      </c>
      <c r="AF359" s="44">
        <v>44.311999999999998</v>
      </c>
      <c r="AG359" s="45">
        <v>1</v>
      </c>
      <c r="AH359" s="44">
        <v>43.283749999999998</v>
      </c>
      <c r="AI359" s="47">
        <v>1</v>
      </c>
      <c r="AJ359" s="44">
        <v>32.477083333333326</v>
      </c>
      <c r="AK359" s="46">
        <v>1</v>
      </c>
      <c r="AL359" s="78">
        <v>35.288666666666671</v>
      </c>
      <c r="AM359" s="123">
        <v>1</v>
      </c>
      <c r="AN359" s="78">
        <v>39.186250000000001</v>
      </c>
      <c r="AO359" s="118">
        <v>1</v>
      </c>
      <c r="AP359" s="125">
        <v>26.2</v>
      </c>
      <c r="AQ359" s="44">
        <f>AN359-AL359</f>
        <v>3.8975833333333298</v>
      </c>
      <c r="AR359" s="43" t="str">
        <f>IF(AN359&gt;AL359,"Higher","Lower")</f>
        <v>Higher</v>
      </c>
      <c r="AS359" s="43">
        <v>36.1</v>
      </c>
      <c r="AT359" s="151">
        <v>1</v>
      </c>
      <c r="AU359" s="43" t="s">
        <v>36</v>
      </c>
      <c r="AV359" s="44">
        <f>SUM(AS359-AN359)</f>
        <v>-3.0862499999999997</v>
      </c>
      <c r="AW359" s="43" t="str">
        <f>IF(AS359&gt;AN359,"Higher","Lower")</f>
        <v>Lower</v>
      </c>
    </row>
    <row r="360" spans="1:49">
      <c r="A360" s="40" t="s">
        <v>46</v>
      </c>
      <c r="B360" s="40" t="s">
        <v>2125</v>
      </c>
      <c r="C360" s="41" t="s">
        <v>2126</v>
      </c>
      <c r="D360" s="49" t="s">
        <v>2127</v>
      </c>
      <c r="E360" s="41" t="s">
        <v>1170</v>
      </c>
      <c r="F360" s="41" t="s">
        <v>1076</v>
      </c>
      <c r="G360" s="41" t="s">
        <v>1079</v>
      </c>
      <c r="H360" s="42">
        <v>384601</v>
      </c>
      <c r="I360" s="42">
        <v>398303</v>
      </c>
      <c r="J360" s="43">
        <v>53.48122</v>
      </c>
      <c r="K360" s="43">
        <v>-2.2335075999999998</v>
      </c>
      <c r="L360" s="42" t="s">
        <v>33</v>
      </c>
      <c r="M360" s="41" t="s">
        <v>34</v>
      </c>
      <c r="N360" s="41">
        <v>43</v>
      </c>
      <c r="O360" s="41">
        <v>0.5</v>
      </c>
      <c r="P360" s="41" t="s">
        <v>1078</v>
      </c>
      <c r="Q360" s="41">
        <v>3</v>
      </c>
      <c r="R360" s="51">
        <v>58</v>
      </c>
      <c r="S360" s="51" t="s">
        <v>1079</v>
      </c>
      <c r="T360" s="51">
        <v>50.7</v>
      </c>
      <c r="U360" s="51" t="s">
        <v>1079</v>
      </c>
      <c r="V360" s="51">
        <v>53.4</v>
      </c>
      <c r="W360" s="51" t="s">
        <v>1079</v>
      </c>
      <c r="X360" s="82">
        <v>56.2</v>
      </c>
      <c r="Y360" s="53" t="s">
        <v>1079</v>
      </c>
      <c r="Z360" s="82">
        <v>55.867636363636365</v>
      </c>
      <c r="AA360" s="83">
        <v>0.91666666666666663</v>
      </c>
      <c r="AB360" s="44">
        <v>51.854833333333332</v>
      </c>
      <c r="AC360" s="45" t="s">
        <v>1084</v>
      </c>
      <c r="AD360" s="44">
        <v>51.069333333333333</v>
      </c>
      <c r="AE360" s="45">
        <v>1</v>
      </c>
      <c r="AF360" s="44">
        <v>45.834499999999998</v>
      </c>
      <c r="AG360" s="45">
        <v>1</v>
      </c>
      <c r="AH360" s="44">
        <v>44.919000000000004</v>
      </c>
      <c r="AI360" s="47">
        <v>1</v>
      </c>
      <c r="AJ360" s="44">
        <v>32.498333333333335</v>
      </c>
      <c r="AK360" s="46">
        <v>1</v>
      </c>
      <c r="AL360" s="78">
        <v>35.682833333333335</v>
      </c>
      <c r="AM360" s="123">
        <v>1</v>
      </c>
      <c r="AN360" s="78">
        <v>37.504249999999992</v>
      </c>
      <c r="AO360" s="118">
        <v>1</v>
      </c>
      <c r="AP360" s="125">
        <v>28.6</v>
      </c>
      <c r="AQ360" s="44">
        <f>AN360-AL360</f>
        <v>1.8214166666666571</v>
      </c>
      <c r="AR360" s="43" t="str">
        <f>IF(AN360&gt;AL360,"Higher","Lower")</f>
        <v>Higher</v>
      </c>
      <c r="AS360" s="43">
        <v>36.200000000000003</v>
      </c>
      <c r="AT360" s="151">
        <v>1</v>
      </c>
      <c r="AU360" s="43">
        <v>27.8</v>
      </c>
      <c r="AV360" s="44">
        <f>SUM(AS360-AN360)</f>
        <v>-1.304249999999989</v>
      </c>
      <c r="AW360" s="43" t="str">
        <f>IF(AS360&gt;AN360,"Higher","Lower")</f>
        <v>Lower</v>
      </c>
    </row>
    <row r="361" spans="1:49">
      <c r="A361" s="55" t="s">
        <v>37</v>
      </c>
      <c r="B361" s="55" t="s">
        <v>2128</v>
      </c>
      <c r="C361" s="68" t="s">
        <v>2129</v>
      </c>
      <c r="D361" s="55" t="s">
        <v>2130</v>
      </c>
      <c r="E361" s="55" t="s">
        <v>31</v>
      </c>
      <c r="F361" s="55" t="s">
        <v>1076</v>
      </c>
      <c r="G361" s="55" t="s">
        <v>1079</v>
      </c>
      <c r="H361" s="56">
        <v>400423</v>
      </c>
      <c r="I361" s="56">
        <v>395965</v>
      </c>
      <c r="J361" s="57">
        <v>53.460433000000002</v>
      </c>
      <c r="K361" s="57">
        <v>-1.9950965000000001</v>
      </c>
      <c r="L361" s="56" t="s">
        <v>33</v>
      </c>
      <c r="M361" s="4" t="s">
        <v>34</v>
      </c>
      <c r="N361" s="7">
        <v>1</v>
      </c>
      <c r="O361" s="7">
        <v>1</v>
      </c>
      <c r="P361" s="4" t="s">
        <v>1078</v>
      </c>
      <c r="Q361" s="4">
        <v>3</v>
      </c>
      <c r="R361" s="13">
        <v>53.4</v>
      </c>
      <c r="S361" s="13" t="s">
        <v>1079</v>
      </c>
      <c r="T361" s="13">
        <v>46.9</v>
      </c>
      <c r="U361" s="13" t="s">
        <v>1079</v>
      </c>
      <c r="V361" s="13">
        <v>50.4</v>
      </c>
      <c r="W361" s="13" t="s">
        <v>1079</v>
      </c>
      <c r="X361" s="27">
        <v>50.6</v>
      </c>
      <c r="Y361" s="7" t="s">
        <v>1079</v>
      </c>
      <c r="Z361" s="7">
        <v>53.4</v>
      </c>
      <c r="AA361" s="36">
        <v>1</v>
      </c>
      <c r="AB361" s="2">
        <v>56.124250000000004</v>
      </c>
      <c r="AC361" s="33">
        <v>1</v>
      </c>
      <c r="AD361" s="2">
        <v>53.841333333333331</v>
      </c>
      <c r="AE361" s="33">
        <v>1</v>
      </c>
      <c r="AF361" s="62">
        <v>50.866</v>
      </c>
      <c r="AG361" s="63">
        <v>1</v>
      </c>
      <c r="AH361" s="62">
        <v>46.770545454545442</v>
      </c>
      <c r="AI361" s="63">
        <v>0.91666666666666663</v>
      </c>
      <c r="AJ361" s="62">
        <v>36.712916666666665</v>
      </c>
      <c r="AK361" s="64">
        <v>1</v>
      </c>
      <c r="AL361" s="80">
        <v>37.861500000000007</v>
      </c>
      <c r="AM361" s="122">
        <v>1</v>
      </c>
      <c r="AN361" s="80">
        <v>39.033999999999999</v>
      </c>
      <c r="AO361" s="120">
        <v>1</v>
      </c>
      <c r="AP361" s="126">
        <v>34.9</v>
      </c>
      <c r="AQ361" s="2">
        <f>AN361-AL361</f>
        <v>1.1724999999999923</v>
      </c>
      <c r="AR361" s="1" t="str">
        <f>IF(AN361&gt;AL361,"Higher","Lower")</f>
        <v>Higher</v>
      </c>
      <c r="AS361" s="1">
        <v>36.4</v>
      </c>
      <c r="AT361" s="145">
        <v>0.84599999999999997</v>
      </c>
      <c r="AU361" s="1">
        <v>32.6</v>
      </c>
      <c r="AV361" s="2">
        <f>SUM(AS361-AN361)</f>
        <v>-2.6340000000000003</v>
      </c>
      <c r="AW361" s="1" t="str">
        <f>IF(AS361&gt;AN361,"Higher","Lower")</f>
        <v>Lower</v>
      </c>
    </row>
    <row r="362" spans="1:49">
      <c r="A362" s="69" t="s">
        <v>37</v>
      </c>
      <c r="B362" s="55" t="s">
        <v>2131</v>
      </c>
      <c r="C362" s="69" t="s">
        <v>2132</v>
      </c>
      <c r="D362" s="20" t="s">
        <v>2133</v>
      </c>
      <c r="E362" s="20" t="s">
        <v>2134</v>
      </c>
      <c r="F362" s="55" t="s">
        <v>1076</v>
      </c>
      <c r="G362" s="55" t="s">
        <v>1079</v>
      </c>
      <c r="H362" s="20">
        <v>395792</v>
      </c>
      <c r="I362" s="20">
        <v>398758</v>
      </c>
      <c r="J362" s="20">
        <v>53.485520000000001</v>
      </c>
      <c r="K362" s="20">
        <v>-2.0648829000000002</v>
      </c>
      <c r="L362" s="73" t="s">
        <v>33</v>
      </c>
      <c r="M362" s="7" t="s">
        <v>34</v>
      </c>
      <c r="N362" s="7">
        <v>1</v>
      </c>
      <c r="O362" s="7">
        <v>0</v>
      </c>
      <c r="P362" s="7" t="s">
        <v>1078</v>
      </c>
      <c r="Q362" s="7">
        <v>3</v>
      </c>
      <c r="R362" s="1" t="s">
        <v>1084</v>
      </c>
      <c r="S362" s="1" t="s">
        <v>1084</v>
      </c>
      <c r="T362" s="1" t="s">
        <v>1084</v>
      </c>
      <c r="U362" s="1" t="s">
        <v>1084</v>
      </c>
      <c r="V362" s="1" t="s">
        <v>1084</v>
      </c>
      <c r="W362" s="1" t="s">
        <v>1084</v>
      </c>
      <c r="X362" s="1" t="s">
        <v>1084</v>
      </c>
      <c r="Y362" s="1" t="s">
        <v>1084</v>
      </c>
      <c r="Z362" s="1" t="s">
        <v>1084</v>
      </c>
      <c r="AA362" s="1" t="s">
        <v>1084</v>
      </c>
      <c r="AB362" s="1" t="s">
        <v>1084</v>
      </c>
      <c r="AC362" s="1" t="s">
        <v>1084</v>
      </c>
      <c r="AD362" s="1" t="s">
        <v>1084</v>
      </c>
      <c r="AE362" s="1" t="s">
        <v>1084</v>
      </c>
      <c r="AF362" s="57" t="s">
        <v>1084</v>
      </c>
      <c r="AG362" s="57" t="s">
        <v>1084</v>
      </c>
      <c r="AH362" s="57" t="s">
        <v>1084</v>
      </c>
      <c r="AI362" s="57" t="s">
        <v>1084</v>
      </c>
      <c r="AJ362" s="57" t="s">
        <v>1084</v>
      </c>
      <c r="AK362" s="57" t="s">
        <v>1084</v>
      </c>
      <c r="AL362" s="80">
        <v>37.38133333333333</v>
      </c>
      <c r="AM362" s="122">
        <v>1</v>
      </c>
      <c r="AN362" s="80">
        <v>36.735750000000003</v>
      </c>
      <c r="AO362" s="120">
        <v>1</v>
      </c>
      <c r="AP362" s="126" t="s">
        <v>1079</v>
      </c>
      <c r="AQ362" s="2">
        <f>AN362-AL362</f>
        <v>-0.6455833333333274</v>
      </c>
      <c r="AR362" s="1" t="str">
        <f>IF(AN362&gt;AL362,"Higher","Lower")</f>
        <v>Lower</v>
      </c>
      <c r="AS362" s="1">
        <v>36.700000000000003</v>
      </c>
      <c r="AT362" s="145">
        <v>1</v>
      </c>
      <c r="AU362" s="1">
        <v>27.2</v>
      </c>
      <c r="AV362" s="2">
        <f>SUM(AS362-AN362)</f>
        <v>-3.5750000000000171E-2</v>
      </c>
      <c r="AW362" s="1" t="str">
        <f>IF(AS362&gt;AN362,"Higher","Lower")</f>
        <v>Lower</v>
      </c>
    </row>
    <row r="363" spans="1:49">
      <c r="A363" s="17" t="s">
        <v>67</v>
      </c>
      <c r="B363" s="17" t="s">
        <v>2135</v>
      </c>
      <c r="C363" s="55" t="s">
        <v>2136</v>
      </c>
      <c r="D363" s="55" t="s">
        <v>2137</v>
      </c>
      <c r="E363" s="55" t="s">
        <v>31</v>
      </c>
      <c r="F363" s="55" t="s">
        <v>1076</v>
      </c>
      <c r="G363" s="55" t="s">
        <v>1079</v>
      </c>
      <c r="H363" s="56">
        <v>377536</v>
      </c>
      <c r="I363" s="56">
        <v>401804</v>
      </c>
      <c r="J363" s="57">
        <v>53.512431999999997</v>
      </c>
      <c r="K363" s="57">
        <v>-2.3402166000000002</v>
      </c>
      <c r="L363" s="56" t="s">
        <v>33</v>
      </c>
      <c r="M363" s="4" t="s">
        <v>34</v>
      </c>
      <c r="N363" s="4">
        <v>2</v>
      </c>
      <c r="O363" s="4">
        <v>0.5</v>
      </c>
      <c r="P363" s="4" t="s">
        <v>1078</v>
      </c>
      <c r="Q363" s="4">
        <v>3</v>
      </c>
      <c r="R363" s="19" t="s">
        <v>36</v>
      </c>
      <c r="S363" s="19" t="s">
        <v>1079</v>
      </c>
      <c r="T363" s="19" t="s">
        <v>36</v>
      </c>
      <c r="U363" s="19" t="s">
        <v>1079</v>
      </c>
      <c r="V363" s="19" t="s">
        <v>36</v>
      </c>
      <c r="W363" s="19" t="s">
        <v>1079</v>
      </c>
      <c r="X363" s="20" t="s">
        <v>36</v>
      </c>
      <c r="Y363" s="20" t="s">
        <v>1079</v>
      </c>
      <c r="Z363" s="21" t="s">
        <v>36</v>
      </c>
      <c r="AA363" s="35" t="s">
        <v>1084</v>
      </c>
      <c r="AB363" s="2" t="s">
        <v>36</v>
      </c>
      <c r="AC363" s="33" t="s">
        <v>1084</v>
      </c>
      <c r="AD363" s="2" t="s">
        <v>36</v>
      </c>
      <c r="AE363" s="33" t="s">
        <v>1084</v>
      </c>
      <c r="AF363" s="62">
        <v>47.42290909090908</v>
      </c>
      <c r="AG363" s="63">
        <v>0.91666666666666663</v>
      </c>
      <c r="AH363" s="62">
        <v>49.560545454545462</v>
      </c>
      <c r="AI363" s="63">
        <v>0.91666666666666663</v>
      </c>
      <c r="AJ363" s="62">
        <v>36.564166666666672</v>
      </c>
      <c r="AK363" s="64">
        <v>1</v>
      </c>
      <c r="AL363" s="79">
        <v>38.837600000000002</v>
      </c>
      <c r="AM363" s="121">
        <v>0.84615384615384615</v>
      </c>
      <c r="AN363" s="79">
        <v>37.378363636363638</v>
      </c>
      <c r="AO363" s="119">
        <v>0.92307692307692302</v>
      </c>
      <c r="AP363" s="127">
        <v>31.6</v>
      </c>
      <c r="AQ363" s="2">
        <f>AN363-AL363</f>
        <v>-1.4592363636363643</v>
      </c>
      <c r="AR363" s="1" t="str">
        <f>IF(AN363&gt;AL363,"Higher","Lower")</f>
        <v>Lower</v>
      </c>
      <c r="AS363" s="1">
        <v>36.700000000000003</v>
      </c>
      <c r="AT363" s="145">
        <v>1</v>
      </c>
      <c r="AU363" s="1">
        <v>31.3</v>
      </c>
      <c r="AV363" s="2">
        <f>SUM(AS363-AN363)</f>
        <v>-0.67836363636363473</v>
      </c>
      <c r="AW363" s="1" t="str">
        <f>IF(AS363&gt;AN363,"Higher","Lower")</f>
        <v>Lower</v>
      </c>
    </row>
    <row r="364" spans="1:49">
      <c r="A364" s="77" t="s">
        <v>53</v>
      </c>
      <c r="B364" s="17" t="s">
        <v>2138</v>
      </c>
      <c r="C364" s="4" t="s">
        <v>2139</v>
      </c>
      <c r="D364" s="4" t="s">
        <v>2140</v>
      </c>
      <c r="E364" s="3" t="s">
        <v>1170</v>
      </c>
      <c r="F364" s="4" t="s">
        <v>1076</v>
      </c>
      <c r="G364" s="4" t="s">
        <v>1079</v>
      </c>
      <c r="H364" s="18">
        <v>380852</v>
      </c>
      <c r="I364" s="18">
        <v>405209</v>
      </c>
      <c r="J364" s="1">
        <v>53.543168999999999</v>
      </c>
      <c r="K364" s="1">
        <v>-2.2904230000000001</v>
      </c>
      <c r="L364" s="5" t="s">
        <v>33</v>
      </c>
      <c r="M364" s="4" t="s">
        <v>34</v>
      </c>
      <c r="N364" s="4" t="s">
        <v>1672</v>
      </c>
      <c r="O364" s="4">
        <v>0.5</v>
      </c>
      <c r="P364" s="4" t="s">
        <v>1078</v>
      </c>
      <c r="Q364" s="4">
        <v>2.2999999999999998</v>
      </c>
      <c r="R364" s="19" t="s">
        <v>36</v>
      </c>
      <c r="S364" s="19" t="s">
        <v>1079</v>
      </c>
      <c r="T364" s="19" t="s">
        <v>36</v>
      </c>
      <c r="U364" s="19" t="s">
        <v>1079</v>
      </c>
      <c r="V364" s="19" t="s">
        <v>36</v>
      </c>
      <c r="W364" s="19" t="s">
        <v>1079</v>
      </c>
      <c r="X364" s="20" t="s">
        <v>36</v>
      </c>
      <c r="Y364" s="20" t="s">
        <v>1079</v>
      </c>
      <c r="Z364" s="21" t="s">
        <v>36</v>
      </c>
      <c r="AA364" s="35" t="s">
        <v>1079</v>
      </c>
      <c r="AB364" s="2" t="s">
        <v>1084</v>
      </c>
      <c r="AC364" s="33" t="s">
        <v>1084</v>
      </c>
      <c r="AD364" s="2" t="s">
        <v>1084</v>
      </c>
      <c r="AE364" s="33" t="s">
        <v>1084</v>
      </c>
      <c r="AF364" s="2" t="s">
        <v>1084</v>
      </c>
      <c r="AG364" s="33" t="s">
        <v>1084</v>
      </c>
      <c r="AH364" s="2">
        <v>46.577499999999993</v>
      </c>
      <c r="AI364" s="34">
        <v>1</v>
      </c>
      <c r="AJ364" s="2">
        <v>34.401818181818179</v>
      </c>
      <c r="AK364" s="29">
        <v>0.91666666666666663</v>
      </c>
      <c r="AL364" s="79">
        <v>37.449090909090906</v>
      </c>
      <c r="AM364" s="121">
        <v>0.92307692307692302</v>
      </c>
      <c r="AN364" s="79">
        <v>40.498500000000007</v>
      </c>
      <c r="AO364" s="119">
        <v>1</v>
      </c>
      <c r="AP364" s="128" t="s">
        <v>1084</v>
      </c>
      <c r="AQ364" s="2">
        <f>AN364-AL364</f>
        <v>3.0494090909091014</v>
      </c>
      <c r="AR364" s="1" t="str">
        <f>IF(AN364&gt;AL364,"Higher","Lower")</f>
        <v>Higher</v>
      </c>
      <c r="AS364" s="1">
        <v>36.799999999999997</v>
      </c>
      <c r="AT364" s="145">
        <v>1</v>
      </c>
      <c r="AU364" s="1">
        <v>21.3</v>
      </c>
      <c r="AV364" s="2">
        <f>SUM(AS364-AN364)</f>
        <v>-3.6985000000000099</v>
      </c>
      <c r="AW364" s="1" t="str">
        <f>IF(AS364&gt;AN364,"Higher","Lower")</f>
        <v>Lower</v>
      </c>
    </row>
    <row r="365" spans="1:49">
      <c r="A365" s="55" t="s">
        <v>37</v>
      </c>
      <c r="B365" s="55" t="s">
        <v>2141</v>
      </c>
      <c r="C365" s="68" t="s">
        <v>2142</v>
      </c>
      <c r="D365" s="55" t="s">
        <v>2143</v>
      </c>
      <c r="E365" s="55" t="s">
        <v>31</v>
      </c>
      <c r="F365" s="55" t="s">
        <v>1076</v>
      </c>
      <c r="G365" s="55" t="s">
        <v>1079</v>
      </c>
      <c r="H365" s="56">
        <v>392958</v>
      </c>
      <c r="I365" s="56">
        <v>398474</v>
      </c>
      <c r="J365" s="57">
        <v>53.482937</v>
      </c>
      <c r="K365" s="57">
        <v>-2.1075846999999999</v>
      </c>
      <c r="L365" s="56" t="s">
        <v>33</v>
      </c>
      <c r="M365" s="4" t="s">
        <v>34</v>
      </c>
      <c r="N365" s="7">
        <v>24</v>
      </c>
      <c r="O365" s="7">
        <v>3</v>
      </c>
      <c r="P365" s="4" t="s">
        <v>1078</v>
      </c>
      <c r="Q365" s="4">
        <v>3</v>
      </c>
      <c r="R365" s="13" t="s">
        <v>36</v>
      </c>
      <c r="S365" s="13" t="s">
        <v>1079</v>
      </c>
      <c r="T365" s="13" t="s">
        <v>36</v>
      </c>
      <c r="U365" s="13" t="s">
        <v>1079</v>
      </c>
      <c r="V365" s="13" t="s">
        <v>36</v>
      </c>
      <c r="W365" s="13" t="s">
        <v>1079</v>
      </c>
      <c r="X365" s="7" t="s">
        <v>36</v>
      </c>
      <c r="Y365" s="7" t="s">
        <v>1079</v>
      </c>
      <c r="Z365" s="27" t="s">
        <v>36</v>
      </c>
      <c r="AA365" s="36" t="s">
        <v>1084</v>
      </c>
      <c r="AB365" s="2" t="s">
        <v>1084</v>
      </c>
      <c r="AC365" s="33" t="s">
        <v>1079</v>
      </c>
      <c r="AD365" s="2" t="s">
        <v>1084</v>
      </c>
      <c r="AE365" s="33" t="s">
        <v>1084</v>
      </c>
      <c r="AF365" s="62">
        <v>44.957250000000002</v>
      </c>
      <c r="AG365" s="63">
        <v>1</v>
      </c>
      <c r="AH365" s="62">
        <v>49.163181818181826</v>
      </c>
      <c r="AI365" s="63">
        <v>0.91666666666666663</v>
      </c>
      <c r="AJ365" s="62">
        <v>36.613749999999996</v>
      </c>
      <c r="AK365" s="64">
        <v>1</v>
      </c>
      <c r="AL365" s="80">
        <v>39.860999999999997</v>
      </c>
      <c r="AM365" s="122">
        <v>1</v>
      </c>
      <c r="AN365" s="80">
        <v>41.455500000000008</v>
      </c>
      <c r="AO365" s="120">
        <v>0.82692307692307698</v>
      </c>
      <c r="AP365" s="126">
        <v>30.3</v>
      </c>
      <c r="AQ365" s="2">
        <f>AN365-AL365</f>
        <v>1.5945000000000107</v>
      </c>
      <c r="AR365" s="1" t="str">
        <f>IF(AN365&gt;AL365,"Higher","Lower")</f>
        <v>Higher</v>
      </c>
      <c r="AS365" s="1">
        <v>36.9</v>
      </c>
      <c r="AT365" s="145">
        <v>1</v>
      </c>
      <c r="AU365" s="1">
        <v>27.9</v>
      </c>
      <c r="AV365" s="2">
        <f>SUM(AS365-AN365)</f>
        <v>-4.5555000000000092</v>
      </c>
      <c r="AW365" s="1" t="str">
        <f>IF(AS365&gt;AN365,"Higher","Lower")</f>
        <v>Lower</v>
      </c>
    </row>
    <row r="366" spans="1:49">
      <c r="A366" s="69" t="s">
        <v>173</v>
      </c>
      <c r="B366" s="69" t="s">
        <v>2144</v>
      </c>
      <c r="C366" s="69" t="s">
        <v>2145</v>
      </c>
      <c r="D366" s="69" t="s">
        <v>2146</v>
      </c>
      <c r="E366" s="69" t="s">
        <v>31</v>
      </c>
      <c r="F366" s="55" t="s">
        <v>1076</v>
      </c>
      <c r="G366" s="55" t="s">
        <v>1079</v>
      </c>
      <c r="H366" s="69">
        <v>390976</v>
      </c>
      <c r="I366" s="69">
        <v>403252</v>
      </c>
      <c r="J366" s="69">
        <v>53.525852999999998</v>
      </c>
      <c r="K366" s="69">
        <v>-2.1375907000000001</v>
      </c>
      <c r="L366" s="56" t="s">
        <v>33</v>
      </c>
      <c r="M366" s="95" t="s">
        <v>1715</v>
      </c>
      <c r="N366" s="95">
        <v>2</v>
      </c>
      <c r="O366" s="95">
        <v>4.4000000000000004</v>
      </c>
      <c r="P366" s="95" t="s">
        <v>1266</v>
      </c>
      <c r="Q366" s="95">
        <v>2</v>
      </c>
      <c r="R366" s="1" t="s">
        <v>1084</v>
      </c>
      <c r="S366" s="1" t="s">
        <v>1084</v>
      </c>
      <c r="T366" s="1" t="s">
        <v>1084</v>
      </c>
      <c r="U366" s="1" t="s">
        <v>1084</v>
      </c>
      <c r="V366" s="1" t="s">
        <v>1084</v>
      </c>
      <c r="W366" s="1" t="s">
        <v>1084</v>
      </c>
      <c r="X366" s="1" t="s">
        <v>1084</v>
      </c>
      <c r="Y366" s="1" t="s">
        <v>1084</v>
      </c>
      <c r="Z366" s="1" t="s">
        <v>1084</v>
      </c>
      <c r="AA366" s="1" t="s">
        <v>1084</v>
      </c>
      <c r="AB366" s="1" t="s">
        <v>1084</v>
      </c>
      <c r="AC366" s="1" t="s">
        <v>1084</v>
      </c>
      <c r="AD366" s="1" t="s">
        <v>1084</v>
      </c>
      <c r="AE366" s="1" t="s">
        <v>1084</v>
      </c>
      <c r="AF366" s="57" t="s">
        <v>1084</v>
      </c>
      <c r="AG366" s="57" t="s">
        <v>1084</v>
      </c>
      <c r="AH366" s="57" t="s">
        <v>1084</v>
      </c>
      <c r="AI366" s="57" t="s">
        <v>1084</v>
      </c>
      <c r="AJ366" s="57" t="s">
        <v>1084</v>
      </c>
      <c r="AK366" s="57" t="s">
        <v>1084</v>
      </c>
      <c r="AL366" s="79">
        <v>38.160545454545449</v>
      </c>
      <c r="AM366" s="121">
        <v>0.92307692307692302</v>
      </c>
      <c r="AN366" s="79">
        <v>38.88900000000001</v>
      </c>
      <c r="AO366" s="119">
        <v>1</v>
      </c>
      <c r="AP366" s="127">
        <v>36.5</v>
      </c>
      <c r="AQ366" s="2">
        <f>AN366-AL366</f>
        <v>0.72845454545456079</v>
      </c>
      <c r="AR366" s="1" t="str">
        <f>IF(AN366&gt;AL366,"Higher","Lower")</f>
        <v>Higher</v>
      </c>
      <c r="AS366" s="1">
        <v>37.1</v>
      </c>
      <c r="AT366" s="145">
        <v>1</v>
      </c>
      <c r="AU366" s="1">
        <v>34.9</v>
      </c>
      <c r="AV366" s="2">
        <f>SUM(AS366-AN366)</f>
        <v>-1.7890000000000086</v>
      </c>
      <c r="AW366" s="1" t="str">
        <f>IF(AS366&gt;AN366,"Higher","Lower")</f>
        <v>Lower</v>
      </c>
    </row>
    <row r="367" spans="1:49">
      <c r="A367" s="17" t="s">
        <v>67</v>
      </c>
      <c r="B367" s="17" t="s">
        <v>2147</v>
      </c>
      <c r="C367" s="55" t="s">
        <v>2148</v>
      </c>
      <c r="D367" s="55" t="s">
        <v>2149</v>
      </c>
      <c r="E367" s="55" t="s">
        <v>31</v>
      </c>
      <c r="F367" s="55" t="s">
        <v>1076</v>
      </c>
      <c r="G367" s="55" t="s">
        <v>1079</v>
      </c>
      <c r="H367" s="56">
        <v>379397</v>
      </c>
      <c r="I367" s="56">
        <v>401370</v>
      </c>
      <c r="J367" s="57">
        <v>53.508608000000002</v>
      </c>
      <c r="K367" s="57">
        <v>-2.3121252999999999</v>
      </c>
      <c r="L367" s="56" t="s">
        <v>33</v>
      </c>
      <c r="M367" s="4" t="s">
        <v>34</v>
      </c>
      <c r="N367" s="4">
        <v>8.5</v>
      </c>
      <c r="O367" s="4">
        <v>1.5</v>
      </c>
      <c r="P367" s="4" t="s">
        <v>1078</v>
      </c>
      <c r="Q367" s="4">
        <v>3</v>
      </c>
      <c r="R367" s="19" t="s">
        <v>36</v>
      </c>
      <c r="S367" s="19" t="s">
        <v>1079</v>
      </c>
      <c r="T367" s="19" t="s">
        <v>36</v>
      </c>
      <c r="U367" s="19" t="s">
        <v>1079</v>
      </c>
      <c r="V367" s="19" t="s">
        <v>36</v>
      </c>
      <c r="W367" s="19" t="s">
        <v>1079</v>
      </c>
      <c r="X367" s="20" t="s">
        <v>36</v>
      </c>
      <c r="Y367" s="20" t="s">
        <v>1079</v>
      </c>
      <c r="Z367" s="21" t="s">
        <v>36</v>
      </c>
      <c r="AA367" s="35" t="s">
        <v>1084</v>
      </c>
      <c r="AB367" s="2" t="s">
        <v>36</v>
      </c>
      <c r="AC367" s="33" t="s">
        <v>1084</v>
      </c>
      <c r="AD367" s="2" t="s">
        <v>36</v>
      </c>
      <c r="AE367" s="33" t="s">
        <v>1084</v>
      </c>
      <c r="AF367" s="62">
        <v>46.726909090909096</v>
      </c>
      <c r="AG367" s="63">
        <v>0.91666666666666663</v>
      </c>
      <c r="AH367" s="62">
        <v>47.949249999999999</v>
      </c>
      <c r="AI367" s="63">
        <v>1</v>
      </c>
      <c r="AJ367" s="62">
        <v>36.004583333333336</v>
      </c>
      <c r="AK367" s="64">
        <v>1</v>
      </c>
      <c r="AL367" s="79">
        <v>36.815166666666663</v>
      </c>
      <c r="AM367" s="121">
        <v>1</v>
      </c>
      <c r="AN367" s="79">
        <v>39.882249999999999</v>
      </c>
      <c r="AO367" s="119">
        <v>1</v>
      </c>
      <c r="AP367" s="127">
        <v>29.7</v>
      </c>
      <c r="AQ367" s="2">
        <f>AN367-AL367</f>
        <v>3.0670833333333363</v>
      </c>
      <c r="AR367" s="1" t="str">
        <f>IF(AN367&gt;AL367,"Higher","Lower")</f>
        <v>Higher</v>
      </c>
      <c r="AS367" s="1">
        <v>37.299999999999997</v>
      </c>
      <c r="AT367" s="145">
        <v>1</v>
      </c>
      <c r="AU367" s="1">
        <v>27.9</v>
      </c>
      <c r="AV367" s="2">
        <f>SUM(AS367-AN367)</f>
        <v>-2.5822500000000019</v>
      </c>
      <c r="AW367" s="1" t="str">
        <f>IF(AS367&gt;AN367,"Higher","Lower")</f>
        <v>Lower</v>
      </c>
    </row>
    <row r="368" spans="1:49">
      <c r="A368" s="40" t="s">
        <v>70</v>
      </c>
      <c r="B368" s="40" t="s">
        <v>2150</v>
      </c>
      <c r="C368" s="41" t="s">
        <v>2151</v>
      </c>
      <c r="D368" s="41" t="s">
        <v>2152</v>
      </c>
      <c r="E368" s="41" t="s">
        <v>1170</v>
      </c>
      <c r="F368" s="41" t="s">
        <v>1076</v>
      </c>
      <c r="G368" s="41" t="s">
        <v>1079</v>
      </c>
      <c r="H368" s="42">
        <v>370763</v>
      </c>
      <c r="I368" s="42">
        <v>407929</v>
      </c>
      <c r="J368" s="43">
        <v>53.567149999999998</v>
      </c>
      <c r="K368" s="43">
        <v>-2.4429219999999998</v>
      </c>
      <c r="L368" s="42" t="s">
        <v>33</v>
      </c>
      <c r="M368" s="41" t="s">
        <v>34</v>
      </c>
      <c r="N368" s="41">
        <v>2</v>
      </c>
      <c r="O368" s="41">
        <v>0.5</v>
      </c>
      <c r="P368" s="41" t="s">
        <v>1078</v>
      </c>
      <c r="Q368" s="41">
        <v>2.4</v>
      </c>
      <c r="R368" s="51">
        <v>45.2</v>
      </c>
      <c r="S368" s="51" t="s">
        <v>1079</v>
      </c>
      <c r="T368" s="51">
        <v>44.6</v>
      </c>
      <c r="U368" s="51" t="s">
        <v>1079</v>
      </c>
      <c r="V368" s="51">
        <v>39.299999999999997</v>
      </c>
      <c r="W368" s="51" t="s">
        <v>1079</v>
      </c>
      <c r="X368" s="82">
        <v>41.6</v>
      </c>
      <c r="Y368" s="53" t="s">
        <v>1079</v>
      </c>
      <c r="Z368" s="82">
        <v>38.08</v>
      </c>
      <c r="AA368" s="83">
        <v>0.75</v>
      </c>
      <c r="AB368" s="44">
        <v>49.14</v>
      </c>
      <c r="AC368" s="45">
        <v>1</v>
      </c>
      <c r="AD368" s="44">
        <v>41.330666666666666</v>
      </c>
      <c r="AE368" s="45">
        <v>1</v>
      </c>
      <c r="AF368" s="44">
        <v>40.252000000000002</v>
      </c>
      <c r="AG368" s="45">
        <v>1</v>
      </c>
      <c r="AH368" s="44">
        <v>41.183500000000002</v>
      </c>
      <c r="AI368" s="45">
        <v>1</v>
      </c>
      <c r="AJ368" s="44">
        <v>31.846666666666668</v>
      </c>
      <c r="AK368" s="46">
        <v>1</v>
      </c>
      <c r="AL368" s="78">
        <v>37.126200000000004</v>
      </c>
      <c r="AM368" s="123">
        <v>0.84615384615384615</v>
      </c>
      <c r="AN368" s="78">
        <v>36.568999999999996</v>
      </c>
      <c r="AO368" s="118">
        <v>1</v>
      </c>
      <c r="AP368" s="125">
        <v>30.6</v>
      </c>
      <c r="AQ368" s="44">
        <f>AN368-AL368</f>
        <v>-0.5572000000000088</v>
      </c>
      <c r="AR368" s="43" t="str">
        <f>IF(AN368&gt;AL368,"Higher","Lower")</f>
        <v>Lower</v>
      </c>
      <c r="AS368" s="43">
        <v>37.4</v>
      </c>
      <c r="AT368" s="151">
        <v>0.82699999999999996</v>
      </c>
      <c r="AU368" s="43">
        <v>31.1</v>
      </c>
      <c r="AV368" s="44">
        <f>SUM(AS368-AN368)</f>
        <v>0.83100000000000307</v>
      </c>
      <c r="AW368" s="43" t="str">
        <f>IF(AS368&gt;AN368,"Higher","Lower")</f>
        <v>Higher</v>
      </c>
    </row>
    <row r="369" spans="1:49">
      <c r="A369" s="17" t="s">
        <v>67</v>
      </c>
      <c r="B369" s="17" t="s">
        <v>2153</v>
      </c>
      <c r="C369" s="55" t="s">
        <v>2154</v>
      </c>
      <c r="D369" s="56" t="s">
        <v>2155</v>
      </c>
      <c r="E369" s="55" t="s">
        <v>31</v>
      </c>
      <c r="F369" s="55" t="s">
        <v>1076</v>
      </c>
      <c r="G369" s="55" t="s">
        <v>1079</v>
      </c>
      <c r="H369" s="56">
        <v>375394</v>
      </c>
      <c r="I369" s="56">
        <v>397816</v>
      </c>
      <c r="J369" s="57">
        <v>53.476491000000003</v>
      </c>
      <c r="K369" s="57">
        <v>-2.3722021</v>
      </c>
      <c r="L369" s="56" t="s">
        <v>33</v>
      </c>
      <c r="M369" s="4" t="s">
        <v>34</v>
      </c>
      <c r="N369" s="4">
        <v>10</v>
      </c>
      <c r="O369" s="4">
        <v>2.2000000000000002</v>
      </c>
      <c r="P369" s="4" t="s">
        <v>1078</v>
      </c>
      <c r="Q369" s="3">
        <v>3</v>
      </c>
      <c r="R369" s="19" t="s">
        <v>36</v>
      </c>
      <c r="S369" s="19" t="s">
        <v>1079</v>
      </c>
      <c r="T369" s="19" t="s">
        <v>36</v>
      </c>
      <c r="U369" s="19" t="s">
        <v>1079</v>
      </c>
      <c r="V369" s="19" t="s">
        <v>36</v>
      </c>
      <c r="W369" s="19" t="s">
        <v>1079</v>
      </c>
      <c r="X369" s="20" t="s">
        <v>36</v>
      </c>
      <c r="Y369" s="20" t="s">
        <v>1079</v>
      </c>
      <c r="Z369" s="21" t="s">
        <v>36</v>
      </c>
      <c r="AA369" s="35" t="s">
        <v>1084</v>
      </c>
      <c r="AB369" s="2" t="s">
        <v>36</v>
      </c>
      <c r="AC369" s="33" t="s">
        <v>1084</v>
      </c>
      <c r="AD369" s="2" t="s">
        <v>36</v>
      </c>
      <c r="AE369" s="33" t="s">
        <v>1084</v>
      </c>
      <c r="AF369" s="62" t="s">
        <v>36</v>
      </c>
      <c r="AG369" s="63" t="s">
        <v>1084</v>
      </c>
      <c r="AH369" s="62" t="s">
        <v>36</v>
      </c>
      <c r="AI369" s="63" t="s">
        <v>1084</v>
      </c>
      <c r="AJ369" s="62">
        <v>36.932499999999997</v>
      </c>
      <c r="AK369" s="66">
        <v>1</v>
      </c>
      <c r="AL369" s="79">
        <v>39.595833333333331</v>
      </c>
      <c r="AM369" s="121">
        <v>1</v>
      </c>
      <c r="AN369" s="79">
        <v>40.070750000000004</v>
      </c>
      <c r="AO369" s="119">
        <v>1</v>
      </c>
      <c r="AP369" s="127">
        <v>31.7</v>
      </c>
      <c r="AQ369" s="2">
        <f>AN369-AL369</f>
        <v>0.47491666666667243</v>
      </c>
      <c r="AR369" s="1" t="str">
        <f>IF(AN369&gt;AL369,"Higher","Lower")</f>
        <v>Higher</v>
      </c>
      <c r="AS369" s="1">
        <v>37.799999999999997</v>
      </c>
      <c r="AT369" s="145">
        <v>1</v>
      </c>
      <c r="AU369" s="1">
        <v>30</v>
      </c>
      <c r="AV369" s="2">
        <f>SUM(AS369-AN369)</f>
        <v>-2.2707500000000067</v>
      </c>
      <c r="AW369" s="1" t="str">
        <f>IF(AS369&gt;AN369,"Higher","Lower")</f>
        <v>Lower</v>
      </c>
    </row>
    <row r="370" spans="1:49">
      <c r="A370" s="48" t="s">
        <v>46</v>
      </c>
      <c r="B370" s="40" t="s">
        <v>2156</v>
      </c>
      <c r="C370" s="49" t="s">
        <v>2157</v>
      </c>
      <c r="D370" s="49" t="s">
        <v>2158</v>
      </c>
      <c r="E370" s="49" t="s">
        <v>1809</v>
      </c>
      <c r="F370" s="41" t="s">
        <v>1076</v>
      </c>
      <c r="G370" s="41" t="s">
        <v>1079</v>
      </c>
      <c r="H370" s="49">
        <v>385431</v>
      </c>
      <c r="I370" s="49">
        <v>400653</v>
      </c>
      <c r="J370" s="43">
        <v>53.502366000000002</v>
      </c>
      <c r="K370" s="43">
        <v>-2.2211107999999999</v>
      </c>
      <c r="L370" s="42" t="s">
        <v>33</v>
      </c>
      <c r="M370" s="49" t="s">
        <v>34</v>
      </c>
      <c r="N370" s="49">
        <v>2</v>
      </c>
      <c r="O370" s="49">
        <v>2</v>
      </c>
      <c r="P370" s="49" t="s">
        <v>1078</v>
      </c>
      <c r="Q370" s="49">
        <v>3</v>
      </c>
      <c r="R370" s="51" t="s">
        <v>36</v>
      </c>
      <c r="S370" s="51" t="s">
        <v>1079</v>
      </c>
      <c r="T370" s="51" t="s">
        <v>36</v>
      </c>
      <c r="U370" s="51" t="s">
        <v>1079</v>
      </c>
      <c r="V370" s="51" t="s">
        <v>36</v>
      </c>
      <c r="W370" s="51" t="s">
        <v>1079</v>
      </c>
      <c r="X370" s="53" t="s">
        <v>36</v>
      </c>
      <c r="Y370" s="53" t="s">
        <v>1079</v>
      </c>
      <c r="Z370" s="82" t="s">
        <v>36</v>
      </c>
      <c r="AA370" s="83" t="s">
        <v>1084</v>
      </c>
      <c r="AB370" s="44" t="s">
        <v>36</v>
      </c>
      <c r="AC370" s="45" t="s">
        <v>1084</v>
      </c>
      <c r="AD370" s="44" t="s">
        <v>36</v>
      </c>
      <c r="AE370" s="45" t="s">
        <v>1084</v>
      </c>
      <c r="AF370" s="44" t="s">
        <v>36</v>
      </c>
      <c r="AG370" s="45" t="s">
        <v>1084</v>
      </c>
      <c r="AH370" s="44" t="s">
        <v>36</v>
      </c>
      <c r="AI370" s="44" t="s">
        <v>36</v>
      </c>
      <c r="AJ370" s="44">
        <v>35.515833333333333</v>
      </c>
      <c r="AK370" s="50">
        <v>1</v>
      </c>
      <c r="AL370" s="78">
        <v>39.646000000000001</v>
      </c>
      <c r="AM370" s="123">
        <v>1</v>
      </c>
      <c r="AN370" s="78">
        <v>40.085249999999995</v>
      </c>
      <c r="AO370" s="118">
        <v>1</v>
      </c>
      <c r="AP370" s="125">
        <v>36.299999999999997</v>
      </c>
      <c r="AQ370" s="44">
        <f>AN370-AL370</f>
        <v>0.43924999999999415</v>
      </c>
      <c r="AR370" s="43" t="str">
        <f>IF(AN370&gt;AL370,"Higher","Lower")</f>
        <v>Higher</v>
      </c>
      <c r="AS370" s="43">
        <v>37.9</v>
      </c>
      <c r="AT370" s="151">
        <v>1</v>
      </c>
      <c r="AU370" s="43">
        <v>32.4</v>
      </c>
      <c r="AV370" s="44">
        <f>SUM(AS370-AN370)</f>
        <v>-2.1852499999999964</v>
      </c>
      <c r="AW370" s="43" t="str">
        <f>IF(AS370&gt;AN370,"Higher","Lower")</f>
        <v>Lower</v>
      </c>
    </row>
    <row r="371" spans="1:49">
      <c r="A371" s="69" t="s">
        <v>173</v>
      </c>
      <c r="B371" s="69" t="s">
        <v>2159</v>
      </c>
      <c r="C371" s="69" t="s">
        <v>2160</v>
      </c>
      <c r="D371" s="69" t="s">
        <v>2161</v>
      </c>
      <c r="E371" s="69" t="s">
        <v>1170</v>
      </c>
      <c r="F371" s="55" t="s">
        <v>1076</v>
      </c>
      <c r="G371" s="55" t="s">
        <v>1079</v>
      </c>
      <c r="H371" s="69">
        <v>393643</v>
      </c>
      <c r="I371" s="69">
        <v>405343</v>
      </c>
      <c r="J371" s="69">
        <v>53.544687000000003</v>
      </c>
      <c r="K371" s="69">
        <v>-2.0974042000000002</v>
      </c>
      <c r="L371" s="56" t="s">
        <v>33</v>
      </c>
      <c r="M371" s="95" t="s">
        <v>1715</v>
      </c>
      <c r="N371" s="95">
        <v>1.5</v>
      </c>
      <c r="O371" s="95">
        <v>0</v>
      </c>
      <c r="P371" s="95" t="s">
        <v>1266</v>
      </c>
      <c r="Q371" s="95">
        <v>2</v>
      </c>
      <c r="R371" s="1" t="s">
        <v>1084</v>
      </c>
      <c r="S371" s="1" t="s">
        <v>1084</v>
      </c>
      <c r="T371" s="1" t="s">
        <v>1084</v>
      </c>
      <c r="U371" s="1" t="s">
        <v>1084</v>
      </c>
      <c r="V371" s="1" t="s">
        <v>1084</v>
      </c>
      <c r="W371" s="1" t="s">
        <v>1084</v>
      </c>
      <c r="X371" s="1" t="s">
        <v>1084</v>
      </c>
      <c r="Y371" s="1" t="s">
        <v>1084</v>
      </c>
      <c r="Z371" s="1" t="s">
        <v>1084</v>
      </c>
      <c r="AA371" s="1" t="s">
        <v>1084</v>
      </c>
      <c r="AB371" s="1" t="s">
        <v>1084</v>
      </c>
      <c r="AC371" s="1" t="s">
        <v>1084</v>
      </c>
      <c r="AD371" s="1" t="s">
        <v>1084</v>
      </c>
      <c r="AE371" s="1" t="s">
        <v>1084</v>
      </c>
      <c r="AF371" s="57" t="s">
        <v>1084</v>
      </c>
      <c r="AG371" s="57" t="s">
        <v>1084</v>
      </c>
      <c r="AH371" s="57" t="s">
        <v>1084</v>
      </c>
      <c r="AI371" s="57" t="s">
        <v>1084</v>
      </c>
      <c r="AJ371" s="57" t="s">
        <v>1084</v>
      </c>
      <c r="AK371" s="57" t="s">
        <v>1084</v>
      </c>
      <c r="AL371" s="79">
        <v>39.857090909090914</v>
      </c>
      <c r="AM371" s="121">
        <v>0.92307692307692302</v>
      </c>
      <c r="AN371" s="79">
        <v>40.447750000000006</v>
      </c>
      <c r="AO371" s="119">
        <v>1</v>
      </c>
      <c r="AP371" s="127" t="s">
        <v>1084</v>
      </c>
      <c r="AQ371" s="2">
        <f>AN371-AL371</f>
        <v>0.5906590909090923</v>
      </c>
      <c r="AR371" s="1" t="str">
        <f>IF(AN371&gt;AL371,"Higher","Lower")</f>
        <v>Higher</v>
      </c>
      <c r="AS371" s="1">
        <v>38.299999999999997</v>
      </c>
      <c r="AT371" s="145">
        <v>1</v>
      </c>
      <c r="AU371" s="1">
        <v>30.5</v>
      </c>
      <c r="AV371" s="2">
        <f>SUM(AS371-AN371)</f>
        <v>-2.1477500000000092</v>
      </c>
      <c r="AW371" s="1" t="str">
        <f>IF(AS371&gt;AN371,"Higher","Lower")</f>
        <v>Lower</v>
      </c>
    </row>
    <row r="372" spans="1:49">
      <c r="A372" s="77" t="s">
        <v>53</v>
      </c>
      <c r="B372" s="17" t="s">
        <v>2162</v>
      </c>
      <c r="C372" s="55" t="s">
        <v>2163</v>
      </c>
      <c r="D372" s="55" t="s">
        <v>2106</v>
      </c>
      <c r="E372" s="67" t="s">
        <v>1170</v>
      </c>
      <c r="F372" s="55" t="s">
        <v>1076</v>
      </c>
      <c r="G372" s="55" t="s">
        <v>1079</v>
      </c>
      <c r="H372" s="61">
        <v>381344</v>
      </c>
      <c r="I372" s="61">
        <v>410744</v>
      </c>
      <c r="J372" s="57">
        <v>53.592936000000002</v>
      </c>
      <c r="K372" s="57">
        <v>-2.2833312000000001</v>
      </c>
      <c r="L372" s="56" t="s">
        <v>33</v>
      </c>
      <c r="M372" s="55" t="s">
        <v>34</v>
      </c>
      <c r="N372" s="55">
        <v>1.9</v>
      </c>
      <c r="O372" s="55">
        <v>0.5</v>
      </c>
      <c r="P372" s="55" t="s">
        <v>1078</v>
      </c>
      <c r="Q372" s="55">
        <v>2.2000000000000002</v>
      </c>
      <c r="R372" s="19" t="s">
        <v>36</v>
      </c>
      <c r="S372" s="19" t="s">
        <v>1079</v>
      </c>
      <c r="T372" s="19" t="s">
        <v>36</v>
      </c>
      <c r="U372" s="19" t="s">
        <v>1079</v>
      </c>
      <c r="V372" s="19" t="s">
        <v>36</v>
      </c>
      <c r="W372" s="19" t="s">
        <v>1079</v>
      </c>
      <c r="X372" s="20" t="s">
        <v>36</v>
      </c>
      <c r="Y372" s="20" t="s">
        <v>1079</v>
      </c>
      <c r="Z372" s="21" t="s">
        <v>36</v>
      </c>
      <c r="AA372" s="35" t="s">
        <v>1079</v>
      </c>
      <c r="AB372" s="62" t="s">
        <v>1084</v>
      </c>
      <c r="AC372" s="63" t="s">
        <v>1084</v>
      </c>
      <c r="AD372" s="62" t="s">
        <v>1084</v>
      </c>
      <c r="AE372" s="63" t="s">
        <v>1084</v>
      </c>
      <c r="AF372" s="62" t="s">
        <v>1084</v>
      </c>
      <c r="AG372" s="63" t="s">
        <v>1084</v>
      </c>
      <c r="AH372" s="62">
        <v>53.598999999999997</v>
      </c>
      <c r="AI372" s="72">
        <v>0.75</v>
      </c>
      <c r="AJ372" s="62">
        <v>34.98458333333334</v>
      </c>
      <c r="AK372" s="64">
        <v>1</v>
      </c>
      <c r="AL372" s="80">
        <v>40.85</v>
      </c>
      <c r="AM372" s="122">
        <v>0.92307692307692302</v>
      </c>
      <c r="AN372" s="80">
        <v>38.699181818181813</v>
      </c>
      <c r="AO372" s="120">
        <v>0.92307692307692302</v>
      </c>
      <c r="AP372" s="128">
        <v>32.1</v>
      </c>
      <c r="AQ372" s="2">
        <f>AN372-AL372</f>
        <v>-2.1508181818181882</v>
      </c>
      <c r="AR372" s="1" t="str">
        <f>IF(AN372&gt;AL372,"Higher","Lower")</f>
        <v>Lower</v>
      </c>
      <c r="AS372" s="1">
        <v>38.700000000000003</v>
      </c>
      <c r="AT372" s="145">
        <v>1</v>
      </c>
      <c r="AU372" s="1">
        <v>32</v>
      </c>
      <c r="AV372" s="2">
        <f>SUM(AS372-AN372)</f>
        <v>8.1818181818960056E-4</v>
      </c>
      <c r="AW372" s="1" t="str">
        <f>IF(AS372&gt;AN372,"Higher","Lower")</f>
        <v>Higher</v>
      </c>
    </row>
    <row r="373" spans="1:49">
      <c r="A373" s="17" t="s">
        <v>67</v>
      </c>
      <c r="B373" s="17" t="s">
        <v>2164</v>
      </c>
      <c r="C373" s="55" t="s">
        <v>2165</v>
      </c>
      <c r="D373" s="55" t="s">
        <v>2166</v>
      </c>
      <c r="E373" s="55" t="s">
        <v>31</v>
      </c>
      <c r="F373" s="55" t="s">
        <v>1076</v>
      </c>
      <c r="G373" s="55" t="s">
        <v>1079</v>
      </c>
      <c r="H373" s="56">
        <v>381220</v>
      </c>
      <c r="I373" s="56">
        <v>399530</v>
      </c>
      <c r="J373" s="57">
        <v>53.492137999999997</v>
      </c>
      <c r="K373" s="57">
        <v>-2.2845273000000001</v>
      </c>
      <c r="L373" s="56" t="s">
        <v>33</v>
      </c>
      <c r="M373" s="4" t="s">
        <v>34</v>
      </c>
      <c r="N373" s="4">
        <v>2.5</v>
      </c>
      <c r="O373" s="4">
        <v>1.5</v>
      </c>
      <c r="P373" s="4" t="s">
        <v>1078</v>
      </c>
      <c r="Q373" s="4">
        <v>3</v>
      </c>
      <c r="R373" s="19" t="s">
        <v>36</v>
      </c>
      <c r="S373" s="19" t="s">
        <v>1079</v>
      </c>
      <c r="T373" s="19" t="s">
        <v>36</v>
      </c>
      <c r="U373" s="19" t="s">
        <v>1079</v>
      </c>
      <c r="V373" s="19" t="s">
        <v>36</v>
      </c>
      <c r="W373" s="19" t="s">
        <v>1079</v>
      </c>
      <c r="X373" s="20" t="s">
        <v>36</v>
      </c>
      <c r="Y373" s="20" t="s">
        <v>1079</v>
      </c>
      <c r="Z373" s="21" t="s">
        <v>36</v>
      </c>
      <c r="AA373" s="35" t="s">
        <v>1084</v>
      </c>
      <c r="AB373" s="2" t="s">
        <v>36</v>
      </c>
      <c r="AC373" s="33" t="s">
        <v>1084</v>
      </c>
      <c r="AD373" s="2" t="s">
        <v>36</v>
      </c>
      <c r="AE373" s="33" t="s">
        <v>1084</v>
      </c>
      <c r="AF373" s="62" t="s">
        <v>36</v>
      </c>
      <c r="AG373" s="63">
        <v>0</v>
      </c>
      <c r="AH373" s="62">
        <v>46.655000000000001</v>
      </c>
      <c r="AI373" s="63">
        <v>1</v>
      </c>
      <c r="AJ373" s="62">
        <v>36.188749999999999</v>
      </c>
      <c r="AK373" s="64">
        <v>1</v>
      </c>
      <c r="AL373" s="79">
        <v>39.624499999999998</v>
      </c>
      <c r="AM373" s="121">
        <v>1</v>
      </c>
      <c r="AN373" s="79">
        <v>40.549250000000008</v>
      </c>
      <c r="AO373" s="119">
        <v>1</v>
      </c>
      <c r="AP373" s="127">
        <v>35.9</v>
      </c>
      <c r="AQ373" s="2">
        <f>AN373-AL373</f>
        <v>0.92475000000001017</v>
      </c>
      <c r="AR373" s="1" t="str">
        <f>IF(AN373&gt;AL373,"Higher","Lower")</f>
        <v>Higher</v>
      </c>
      <c r="AS373" s="1">
        <v>38.799999999999997</v>
      </c>
      <c r="AT373" s="145">
        <v>1</v>
      </c>
      <c r="AU373" s="1">
        <v>34.5</v>
      </c>
      <c r="AV373" s="2">
        <f>SUM(AS373-AN373)</f>
        <v>-1.7492500000000106</v>
      </c>
      <c r="AW373" s="1" t="str">
        <f>IF(AS373&gt;AN373,"Higher","Lower")</f>
        <v>Lower</v>
      </c>
    </row>
    <row r="374" spans="1:49">
      <c r="A374" s="17" t="s">
        <v>67</v>
      </c>
      <c r="B374" s="17" t="s">
        <v>2167</v>
      </c>
      <c r="C374" s="55" t="s">
        <v>2168</v>
      </c>
      <c r="D374" s="55" t="s">
        <v>2169</v>
      </c>
      <c r="E374" s="55" t="s">
        <v>31</v>
      </c>
      <c r="F374" s="55" t="s">
        <v>1076</v>
      </c>
      <c r="G374" s="55" t="s">
        <v>1079</v>
      </c>
      <c r="H374" s="56">
        <v>373570</v>
      </c>
      <c r="I374" s="56">
        <v>403096</v>
      </c>
      <c r="J374" s="57">
        <v>53.523859000000002</v>
      </c>
      <c r="K374" s="57">
        <v>-2.4001301000000002</v>
      </c>
      <c r="L374" s="56" t="s">
        <v>33</v>
      </c>
      <c r="M374" s="4" t="s">
        <v>34</v>
      </c>
      <c r="N374" s="4">
        <v>3.5</v>
      </c>
      <c r="O374" s="4">
        <v>2.5</v>
      </c>
      <c r="P374" s="4" t="s">
        <v>1078</v>
      </c>
      <c r="Q374" s="4">
        <v>3</v>
      </c>
      <c r="R374" s="19" t="s">
        <v>36</v>
      </c>
      <c r="S374" s="19" t="s">
        <v>1079</v>
      </c>
      <c r="T374" s="19" t="s">
        <v>36</v>
      </c>
      <c r="U374" s="19" t="s">
        <v>1079</v>
      </c>
      <c r="V374" s="19" t="s">
        <v>36</v>
      </c>
      <c r="W374" s="19" t="s">
        <v>1079</v>
      </c>
      <c r="X374" s="20" t="s">
        <v>36</v>
      </c>
      <c r="Y374" s="20" t="s">
        <v>1079</v>
      </c>
      <c r="Z374" s="21" t="s">
        <v>36</v>
      </c>
      <c r="AA374" s="35" t="s">
        <v>1084</v>
      </c>
      <c r="AB374" s="2" t="s">
        <v>36</v>
      </c>
      <c r="AC374" s="33" t="s">
        <v>1084</v>
      </c>
      <c r="AD374" s="2" t="s">
        <v>36</v>
      </c>
      <c r="AE374" s="33" t="s">
        <v>1084</v>
      </c>
      <c r="AF374" s="62">
        <v>44.41745454545454</v>
      </c>
      <c r="AG374" s="63">
        <v>0.91666666666666663</v>
      </c>
      <c r="AH374" s="62">
        <v>50.638500000000015</v>
      </c>
      <c r="AI374" s="63">
        <v>1</v>
      </c>
      <c r="AJ374" s="62">
        <v>34.368333333333332</v>
      </c>
      <c r="AK374" s="64">
        <v>1</v>
      </c>
      <c r="AL374" s="79">
        <v>44.25416666666667</v>
      </c>
      <c r="AM374" s="121">
        <v>1</v>
      </c>
      <c r="AN374" s="79">
        <v>38.729499999999994</v>
      </c>
      <c r="AO374" s="119">
        <v>1</v>
      </c>
      <c r="AP374" s="127">
        <v>33.700000000000003</v>
      </c>
      <c r="AQ374" s="2">
        <f>AN374-AL374</f>
        <v>-5.5246666666666755</v>
      </c>
      <c r="AR374" s="1" t="str">
        <f>IF(AN374&gt;AL374,"Higher","Lower")</f>
        <v>Lower</v>
      </c>
      <c r="AS374" s="1">
        <v>39.1</v>
      </c>
      <c r="AT374" s="145">
        <v>1</v>
      </c>
      <c r="AU374" s="1">
        <v>33.799999999999997</v>
      </c>
      <c r="AV374" s="2">
        <f>SUM(AS374-AN374)</f>
        <v>0.37050000000000693</v>
      </c>
      <c r="AW374" s="1" t="str">
        <f>IF(AS374&gt;AN374,"Higher","Lower")</f>
        <v>Higher</v>
      </c>
    </row>
    <row r="375" spans="1:49">
      <c r="A375" s="40" t="s">
        <v>46</v>
      </c>
      <c r="B375" s="40" t="s">
        <v>2170</v>
      </c>
      <c r="C375" s="41" t="s">
        <v>2171</v>
      </c>
      <c r="D375" s="49" t="s">
        <v>2172</v>
      </c>
      <c r="E375" s="41" t="s">
        <v>1170</v>
      </c>
      <c r="F375" s="41" t="s">
        <v>1076</v>
      </c>
      <c r="G375" s="41" t="s">
        <v>1079</v>
      </c>
      <c r="H375" s="42">
        <v>387363</v>
      </c>
      <c r="I375" s="42">
        <v>394617</v>
      </c>
      <c r="J375" s="43">
        <v>53.448163000000001</v>
      </c>
      <c r="K375" s="43">
        <v>-2.1917392000000002</v>
      </c>
      <c r="L375" s="42" t="s">
        <v>33</v>
      </c>
      <c r="M375" s="41" t="s">
        <v>34</v>
      </c>
      <c r="N375" s="41">
        <v>3</v>
      </c>
      <c r="O375" s="41">
        <v>0.5</v>
      </c>
      <c r="P375" s="41" t="s">
        <v>1078</v>
      </c>
      <c r="Q375" s="41">
        <v>3</v>
      </c>
      <c r="R375" s="51">
        <v>52</v>
      </c>
      <c r="S375" s="51" t="s">
        <v>1079</v>
      </c>
      <c r="T375" s="51">
        <v>52.7</v>
      </c>
      <c r="U375" s="51" t="s">
        <v>1079</v>
      </c>
      <c r="V375" s="51">
        <v>46.7</v>
      </c>
      <c r="W375" s="51" t="s">
        <v>1079</v>
      </c>
      <c r="X375" s="82">
        <v>48</v>
      </c>
      <c r="Y375" s="53" t="s">
        <v>1079</v>
      </c>
      <c r="Z375" s="82">
        <v>46.515000000000001</v>
      </c>
      <c r="AA375" s="83">
        <v>1</v>
      </c>
      <c r="AB375" s="44">
        <v>51.543916666666675</v>
      </c>
      <c r="AC375" s="45">
        <v>1</v>
      </c>
      <c r="AD375" s="44">
        <v>47.74733333333333</v>
      </c>
      <c r="AE375" s="45">
        <v>1</v>
      </c>
      <c r="AF375" s="44">
        <v>47.610749999999996</v>
      </c>
      <c r="AG375" s="45">
        <v>1</v>
      </c>
      <c r="AH375" s="44">
        <v>46.980500000000006</v>
      </c>
      <c r="AI375" s="47">
        <v>1</v>
      </c>
      <c r="AJ375" s="44">
        <v>33.65291666666667</v>
      </c>
      <c r="AK375" s="46">
        <v>1</v>
      </c>
      <c r="AL375" s="78">
        <v>38.986666666666665</v>
      </c>
      <c r="AM375" s="123">
        <v>1</v>
      </c>
      <c r="AN375" s="78">
        <v>38.845500000000001</v>
      </c>
      <c r="AO375" s="118">
        <v>1</v>
      </c>
      <c r="AP375" s="125">
        <v>31.2</v>
      </c>
      <c r="AQ375" s="44">
        <f>AN375-AL375</f>
        <v>-0.14116666666666333</v>
      </c>
      <c r="AR375" s="43" t="str">
        <f>IF(AN375&gt;AL375,"Higher","Lower")</f>
        <v>Lower</v>
      </c>
      <c r="AS375" s="43">
        <v>39.6</v>
      </c>
      <c r="AT375" s="151">
        <v>1</v>
      </c>
      <c r="AU375" s="43">
        <v>30.9</v>
      </c>
      <c r="AV375" s="44">
        <f>SUM(AS375-AN375)</f>
        <v>0.75450000000000017</v>
      </c>
      <c r="AW375" s="43" t="str">
        <f>IF(AS375&gt;AN375,"Higher","Lower")</f>
        <v>Higher</v>
      </c>
    </row>
    <row r="376" spans="1:49">
      <c r="A376" s="40" t="s">
        <v>70</v>
      </c>
      <c r="B376" s="40" t="s">
        <v>2173</v>
      </c>
      <c r="C376" s="41" t="s">
        <v>2174</v>
      </c>
      <c r="D376" s="41" t="s">
        <v>2175</v>
      </c>
      <c r="E376" s="41" t="s">
        <v>31</v>
      </c>
      <c r="F376" s="41" t="s">
        <v>1076</v>
      </c>
      <c r="G376" s="41" t="s">
        <v>1079</v>
      </c>
      <c r="H376" s="42">
        <v>370362</v>
      </c>
      <c r="I376" s="42">
        <v>405400</v>
      </c>
      <c r="J376" s="43">
        <v>53.544395999999999</v>
      </c>
      <c r="K376" s="43">
        <v>-2.4487358000000001</v>
      </c>
      <c r="L376" s="42" t="s">
        <v>33</v>
      </c>
      <c r="M376" s="41" t="s">
        <v>34</v>
      </c>
      <c r="N376" s="41">
        <v>300</v>
      </c>
      <c r="O376" s="41">
        <v>1.5</v>
      </c>
      <c r="P376" s="41" t="s">
        <v>1078</v>
      </c>
      <c r="Q376" s="41">
        <v>2.4</v>
      </c>
      <c r="R376" s="51" t="s">
        <v>36</v>
      </c>
      <c r="S376" s="51" t="s">
        <v>1079</v>
      </c>
      <c r="T376" s="51" t="s">
        <v>36</v>
      </c>
      <c r="U376" s="51" t="s">
        <v>1079</v>
      </c>
      <c r="V376" s="51" t="s">
        <v>36</v>
      </c>
      <c r="W376" s="51" t="s">
        <v>1079</v>
      </c>
      <c r="X376" s="53" t="s">
        <v>36</v>
      </c>
      <c r="Y376" s="53" t="s">
        <v>1079</v>
      </c>
      <c r="Z376" s="82" t="s">
        <v>36</v>
      </c>
      <c r="AA376" s="83" t="s">
        <v>1079</v>
      </c>
      <c r="AB376" s="44" t="s">
        <v>1084</v>
      </c>
      <c r="AC376" s="45" t="s">
        <v>1084</v>
      </c>
      <c r="AD376" s="44" t="s">
        <v>1084</v>
      </c>
      <c r="AE376" s="45" t="s">
        <v>1084</v>
      </c>
      <c r="AF376" s="44">
        <v>46.196999999999996</v>
      </c>
      <c r="AG376" s="45">
        <v>0.67</v>
      </c>
      <c r="AH376" s="44">
        <v>53.087499999999991</v>
      </c>
      <c r="AI376" s="47">
        <v>1</v>
      </c>
      <c r="AJ376" s="44">
        <v>37.987916666666671</v>
      </c>
      <c r="AK376" s="46">
        <v>1</v>
      </c>
      <c r="AL376" s="78">
        <v>41.480666666666671</v>
      </c>
      <c r="AM376" s="123">
        <v>1</v>
      </c>
      <c r="AN376" s="78">
        <v>39.657499999999999</v>
      </c>
      <c r="AO376" s="118">
        <v>1</v>
      </c>
      <c r="AP376" s="125" t="s">
        <v>1084</v>
      </c>
      <c r="AQ376" s="44">
        <f>AN376-AL376</f>
        <v>-1.8231666666666726</v>
      </c>
      <c r="AR376" s="43" t="str">
        <f>IF(AN376&gt;AL376,"Higher","Lower")</f>
        <v>Lower</v>
      </c>
      <c r="AS376" s="43">
        <v>40.4</v>
      </c>
      <c r="AT376" s="151">
        <v>0.92300000000000004</v>
      </c>
      <c r="AU376" s="43" t="s">
        <v>36</v>
      </c>
      <c r="AV376" s="44">
        <f>SUM(AS376-AN376)</f>
        <v>0.74249999999999972</v>
      </c>
      <c r="AW376" s="43" t="str">
        <f>IF(AS376&gt;AN376,"Higher","Lower")</f>
        <v>Higher</v>
      </c>
    </row>
    <row r="377" spans="1:49">
      <c r="A377" s="17" t="s">
        <v>67</v>
      </c>
      <c r="B377" s="17" t="s">
        <v>2176</v>
      </c>
      <c r="C377" s="55" t="s">
        <v>2177</v>
      </c>
      <c r="D377" s="55" t="s">
        <v>2178</v>
      </c>
      <c r="E377" s="55" t="s">
        <v>31</v>
      </c>
      <c r="F377" s="55" t="s">
        <v>1076</v>
      </c>
      <c r="G377" s="55" t="s">
        <v>1079</v>
      </c>
      <c r="H377" s="61">
        <v>382561</v>
      </c>
      <c r="I377" s="61">
        <v>397722</v>
      </c>
      <c r="J377" s="57">
        <v>53.475932999999998</v>
      </c>
      <c r="K377" s="57">
        <v>-2.2642145</v>
      </c>
      <c r="L377" s="56" t="s">
        <v>33</v>
      </c>
      <c r="M377" s="4" t="s">
        <v>34</v>
      </c>
      <c r="N377" s="4">
        <v>0</v>
      </c>
      <c r="O377" s="4" t="s">
        <v>1098</v>
      </c>
      <c r="P377" s="4" t="s">
        <v>1078</v>
      </c>
      <c r="Q377" s="4">
        <v>3</v>
      </c>
      <c r="R377" s="19" t="s">
        <v>36</v>
      </c>
      <c r="S377" s="19" t="s">
        <v>1079</v>
      </c>
      <c r="T377" s="19" t="s">
        <v>36</v>
      </c>
      <c r="U377" s="19" t="s">
        <v>1079</v>
      </c>
      <c r="V377" s="19" t="s">
        <v>36</v>
      </c>
      <c r="W377" s="19" t="s">
        <v>1079</v>
      </c>
      <c r="X377" s="20" t="s">
        <v>36</v>
      </c>
      <c r="Y377" s="20" t="s">
        <v>1079</v>
      </c>
      <c r="Z377" s="21" t="s">
        <v>36</v>
      </c>
      <c r="AA377" s="35" t="s">
        <v>1084</v>
      </c>
      <c r="AB377" s="2" t="s">
        <v>36</v>
      </c>
      <c r="AC377" s="33" t="s">
        <v>1084</v>
      </c>
      <c r="AD377" s="2" t="s">
        <v>36</v>
      </c>
      <c r="AE377" s="33" t="s">
        <v>1084</v>
      </c>
      <c r="AF377" s="62" t="s">
        <v>36</v>
      </c>
      <c r="AG377" s="63" t="s">
        <v>1084</v>
      </c>
      <c r="AH377" s="62">
        <v>46.406999999999996</v>
      </c>
      <c r="AI377" s="63">
        <v>0.5</v>
      </c>
      <c r="AJ377" s="62">
        <v>34.842916666666667</v>
      </c>
      <c r="AK377" s="64">
        <v>1</v>
      </c>
      <c r="AL377" s="79">
        <v>42.297666666666672</v>
      </c>
      <c r="AM377" s="121">
        <v>1</v>
      </c>
      <c r="AN377" s="79">
        <v>44.225000000000001</v>
      </c>
      <c r="AO377" s="119">
        <v>1</v>
      </c>
      <c r="AP377" s="127" t="s">
        <v>1079</v>
      </c>
      <c r="AQ377" s="2">
        <f>AN377-AL377</f>
        <v>1.9273333333333298</v>
      </c>
      <c r="AR377" s="1" t="str">
        <f>IF(AN377&gt;AL377,"Higher","Lower")</f>
        <v>Higher</v>
      </c>
      <c r="AS377" s="1">
        <v>40.5</v>
      </c>
      <c r="AT377" s="145">
        <v>0.82699999999999996</v>
      </c>
      <c r="AU377" s="1" t="s">
        <v>36</v>
      </c>
      <c r="AV377" s="2">
        <f>SUM(AS377-AN377)</f>
        <v>-3.7250000000000014</v>
      </c>
      <c r="AW377" s="1" t="str">
        <f>IF(AS377&gt;AN377,"Higher","Lower")</f>
        <v>Lower</v>
      </c>
    </row>
    <row r="378" spans="1:49">
      <c r="A378" s="55" t="s">
        <v>37</v>
      </c>
      <c r="B378" s="55" t="s">
        <v>2179</v>
      </c>
      <c r="C378" s="68" t="s">
        <v>2180</v>
      </c>
      <c r="D378" s="55" t="s">
        <v>2181</v>
      </c>
      <c r="E378" s="55" t="s">
        <v>31</v>
      </c>
      <c r="F378" s="55" t="s">
        <v>1076</v>
      </c>
      <c r="G378" s="55" t="s">
        <v>1097</v>
      </c>
      <c r="H378" s="56">
        <v>399719</v>
      </c>
      <c r="I378" s="56">
        <v>395805</v>
      </c>
      <c r="J378" s="57">
        <v>53.458995000000002</v>
      </c>
      <c r="K378" s="57">
        <v>-2.0056992999999999</v>
      </c>
      <c r="L378" s="56" t="s">
        <v>33</v>
      </c>
      <c r="M378" s="4" t="s">
        <v>34</v>
      </c>
      <c r="N378" s="7">
        <v>24</v>
      </c>
      <c r="O378" s="7">
        <v>5</v>
      </c>
      <c r="P378" s="4" t="s">
        <v>34</v>
      </c>
      <c r="Q378" s="4">
        <v>4</v>
      </c>
      <c r="R378" s="13" t="s">
        <v>36</v>
      </c>
      <c r="S378" s="13" t="s">
        <v>1079</v>
      </c>
      <c r="T378" s="13" t="s">
        <v>36</v>
      </c>
      <c r="U378" s="13" t="s">
        <v>1079</v>
      </c>
      <c r="V378" s="13" t="s">
        <v>36</v>
      </c>
      <c r="W378" s="13" t="s">
        <v>1079</v>
      </c>
      <c r="X378" s="7" t="s">
        <v>36</v>
      </c>
      <c r="Y378" s="7" t="s">
        <v>1079</v>
      </c>
      <c r="Z378" s="27" t="s">
        <v>36</v>
      </c>
      <c r="AA378" s="36" t="s">
        <v>1084</v>
      </c>
      <c r="AB378" s="2">
        <v>62.228833333333341</v>
      </c>
      <c r="AC378" s="33">
        <v>1</v>
      </c>
      <c r="AD378" s="2">
        <v>58.696000000000005</v>
      </c>
      <c r="AE378" s="33">
        <v>1</v>
      </c>
      <c r="AF378" s="62">
        <v>56.078749999999992</v>
      </c>
      <c r="AG378" s="63">
        <v>1</v>
      </c>
      <c r="AH378" s="62">
        <v>54.531818181818196</v>
      </c>
      <c r="AI378" s="63">
        <v>0.91666666666666663</v>
      </c>
      <c r="AJ378" s="62">
        <v>35.884166666666658</v>
      </c>
      <c r="AK378" s="64">
        <v>1</v>
      </c>
      <c r="AL378" s="80">
        <v>39.74155555555555</v>
      </c>
      <c r="AM378" s="122">
        <v>1</v>
      </c>
      <c r="AN378" s="80">
        <v>39.1</v>
      </c>
      <c r="AO378" s="120">
        <v>1</v>
      </c>
      <c r="AP378" s="126">
        <v>24</v>
      </c>
      <c r="AQ378" s="2" t="s">
        <v>1079</v>
      </c>
      <c r="AR378" s="1" t="s">
        <v>1079</v>
      </c>
      <c r="AS378" s="1">
        <v>40.9</v>
      </c>
      <c r="AT378" s="145">
        <v>1</v>
      </c>
      <c r="AU378" s="1">
        <v>24.7</v>
      </c>
      <c r="AV378" s="2">
        <f>SUM(AS378-AN378)</f>
        <v>1.7999999999999972</v>
      </c>
      <c r="AW378" s="1" t="str">
        <f>IF(AS378&gt;AN378,"Higher","Lower")</f>
        <v>Higher</v>
      </c>
    </row>
    <row r="379" spans="1:49">
      <c r="A379" s="55" t="s">
        <v>37</v>
      </c>
      <c r="B379" s="55" t="s">
        <v>2182</v>
      </c>
      <c r="C379" s="68" t="s">
        <v>2183</v>
      </c>
      <c r="D379" s="55" t="s">
        <v>2181</v>
      </c>
      <c r="E379" s="55" t="s">
        <v>31</v>
      </c>
      <c r="F379" s="55" t="s">
        <v>1076</v>
      </c>
      <c r="G379" s="55" t="s">
        <v>1097</v>
      </c>
      <c r="H379" s="56">
        <v>399719</v>
      </c>
      <c r="I379" s="56">
        <v>395805</v>
      </c>
      <c r="J379" s="57">
        <v>53.458995000000002</v>
      </c>
      <c r="K379" s="57">
        <v>-2.0056992999999999</v>
      </c>
      <c r="L379" s="56" t="s">
        <v>33</v>
      </c>
      <c r="M379" s="4" t="s">
        <v>34</v>
      </c>
      <c r="N379" s="7">
        <v>24</v>
      </c>
      <c r="O379" s="7">
        <v>5</v>
      </c>
      <c r="P379" s="4" t="s">
        <v>34</v>
      </c>
      <c r="Q379" s="4">
        <v>4</v>
      </c>
      <c r="R379" s="13" t="s">
        <v>36</v>
      </c>
      <c r="S379" s="13" t="s">
        <v>1079</v>
      </c>
      <c r="T379" s="13" t="s">
        <v>36</v>
      </c>
      <c r="U379" s="13" t="s">
        <v>1079</v>
      </c>
      <c r="V379" s="13" t="s">
        <v>36</v>
      </c>
      <c r="W379" s="13" t="s">
        <v>1079</v>
      </c>
      <c r="X379" s="7" t="s">
        <v>36</v>
      </c>
      <c r="Y379" s="7" t="s">
        <v>1079</v>
      </c>
      <c r="Z379" s="27" t="s">
        <v>36</v>
      </c>
      <c r="AA379" s="36" t="s">
        <v>1084</v>
      </c>
      <c r="AB379" s="2">
        <v>63.078166666666668</v>
      </c>
      <c r="AC379" s="33">
        <v>1</v>
      </c>
      <c r="AD379" s="2">
        <v>56.855333333333334</v>
      </c>
      <c r="AE379" s="33">
        <v>1</v>
      </c>
      <c r="AF379" s="62">
        <v>55.998999999999995</v>
      </c>
      <c r="AG379" s="63">
        <v>1</v>
      </c>
      <c r="AH379" s="62">
        <v>52.967727272727274</v>
      </c>
      <c r="AI379" s="63">
        <v>0.91666666666666663</v>
      </c>
      <c r="AJ379" s="62">
        <v>37.021363636363638</v>
      </c>
      <c r="AK379" s="64">
        <v>0.91666666666666663</v>
      </c>
      <c r="AL379" s="80">
        <v>39.74155555555555</v>
      </c>
      <c r="AM379" s="122">
        <v>1</v>
      </c>
      <c r="AN379" s="80">
        <v>39.1</v>
      </c>
      <c r="AO379" s="120">
        <v>1</v>
      </c>
      <c r="AP379" s="126">
        <v>24</v>
      </c>
      <c r="AQ379" s="2">
        <f>AN379-AL379</f>
        <v>-0.64155555555554855</v>
      </c>
      <c r="AR379" s="1" t="str">
        <f>IF(AN379&gt;AL379,"Higher","Lower")</f>
        <v>Lower</v>
      </c>
      <c r="AS379" s="1">
        <v>40.9</v>
      </c>
      <c r="AT379" s="145">
        <v>1</v>
      </c>
      <c r="AU379" s="1">
        <v>24.7</v>
      </c>
      <c r="AV379" s="2">
        <f>SUM(AS379-AN379)</f>
        <v>1.7999999999999972</v>
      </c>
      <c r="AW379" s="1" t="str">
        <f>IF(AS379&gt;AN379,"Higher","Lower")</f>
        <v>Higher</v>
      </c>
    </row>
    <row r="380" spans="1:49">
      <c r="A380" s="55" t="s">
        <v>37</v>
      </c>
      <c r="B380" s="55" t="s">
        <v>2184</v>
      </c>
      <c r="C380" s="68" t="s">
        <v>2185</v>
      </c>
      <c r="D380" s="55" t="s">
        <v>2181</v>
      </c>
      <c r="E380" s="55" t="s">
        <v>31</v>
      </c>
      <c r="F380" s="55" t="s">
        <v>1076</v>
      </c>
      <c r="G380" s="55" t="s">
        <v>1097</v>
      </c>
      <c r="H380" s="56">
        <v>399719</v>
      </c>
      <c r="I380" s="56">
        <v>395805</v>
      </c>
      <c r="J380" s="57">
        <v>53.458995000000002</v>
      </c>
      <c r="K380" s="57">
        <v>-2.0056992999999999</v>
      </c>
      <c r="L380" s="56" t="s">
        <v>33</v>
      </c>
      <c r="M380" s="4" t="s">
        <v>34</v>
      </c>
      <c r="N380" s="7">
        <v>24</v>
      </c>
      <c r="O380" s="7">
        <v>5</v>
      </c>
      <c r="P380" s="4" t="s">
        <v>34</v>
      </c>
      <c r="Q380" s="4">
        <v>4</v>
      </c>
      <c r="R380" s="13" t="s">
        <v>36</v>
      </c>
      <c r="S380" s="13" t="s">
        <v>1079</v>
      </c>
      <c r="T380" s="13" t="s">
        <v>36</v>
      </c>
      <c r="U380" s="13" t="s">
        <v>1079</v>
      </c>
      <c r="V380" s="13" t="s">
        <v>36</v>
      </c>
      <c r="W380" s="13" t="s">
        <v>1079</v>
      </c>
      <c r="X380" s="7" t="s">
        <v>36</v>
      </c>
      <c r="Y380" s="7" t="s">
        <v>1079</v>
      </c>
      <c r="Z380" s="27" t="s">
        <v>36</v>
      </c>
      <c r="AA380" s="36" t="s">
        <v>1084</v>
      </c>
      <c r="AB380" s="2">
        <v>64.420416666666668</v>
      </c>
      <c r="AC380" s="33">
        <v>1</v>
      </c>
      <c r="AD380" s="2">
        <v>55.520666666666671</v>
      </c>
      <c r="AE380" s="33">
        <v>1</v>
      </c>
      <c r="AF380" s="62">
        <v>55.593000000000004</v>
      </c>
      <c r="AG380" s="63">
        <v>1</v>
      </c>
      <c r="AH380" s="62">
        <v>55.571727272727273</v>
      </c>
      <c r="AI380" s="63">
        <v>0.91666666666666663</v>
      </c>
      <c r="AJ380" s="62">
        <v>38.058749999999996</v>
      </c>
      <c r="AK380" s="64">
        <v>1</v>
      </c>
      <c r="AL380" s="80">
        <v>39.74155555555555</v>
      </c>
      <c r="AM380" s="122">
        <v>1</v>
      </c>
      <c r="AN380" s="80">
        <v>39.1</v>
      </c>
      <c r="AO380" s="120">
        <v>1</v>
      </c>
      <c r="AP380" s="126">
        <v>24</v>
      </c>
      <c r="AQ380" s="2" t="s">
        <v>1079</v>
      </c>
      <c r="AR380" s="1" t="s">
        <v>1079</v>
      </c>
      <c r="AS380" s="1">
        <v>40.9</v>
      </c>
      <c r="AT380" s="145">
        <v>1</v>
      </c>
      <c r="AU380" s="1">
        <v>24.7</v>
      </c>
      <c r="AV380" s="2">
        <f>SUM(AS380-AN380)</f>
        <v>1.7999999999999972</v>
      </c>
      <c r="AW380" s="1" t="str">
        <f>IF(AS380&gt;AN380,"Higher","Lower")</f>
        <v>Higher</v>
      </c>
    </row>
    <row r="381" spans="1:49">
      <c r="A381" s="40" t="s">
        <v>46</v>
      </c>
      <c r="B381" s="40" t="s">
        <v>2186</v>
      </c>
      <c r="C381" s="41" t="s">
        <v>2187</v>
      </c>
      <c r="D381" s="49" t="s">
        <v>2188</v>
      </c>
      <c r="E381" s="41" t="s">
        <v>31</v>
      </c>
      <c r="F381" s="41" t="s">
        <v>1076</v>
      </c>
      <c r="G381" s="41" t="s">
        <v>1097</v>
      </c>
      <c r="H381" s="42">
        <v>384239</v>
      </c>
      <c r="I381" s="42">
        <v>397276</v>
      </c>
      <c r="J381" s="43">
        <v>53.471978</v>
      </c>
      <c r="K381" s="43">
        <v>-2.2389104</v>
      </c>
      <c r="L381" s="42" t="s">
        <v>33</v>
      </c>
      <c r="M381" s="41" t="s">
        <v>34</v>
      </c>
      <c r="N381" s="41">
        <v>5</v>
      </c>
      <c r="O381" s="41">
        <v>3</v>
      </c>
      <c r="P381" s="41" t="s">
        <v>34</v>
      </c>
      <c r="Q381" s="41">
        <v>2</v>
      </c>
      <c r="R381" s="51">
        <v>68</v>
      </c>
      <c r="S381" s="51" t="s">
        <v>1079</v>
      </c>
      <c r="T381" s="51">
        <v>65.5</v>
      </c>
      <c r="U381" s="51" t="s">
        <v>1079</v>
      </c>
      <c r="V381" s="51">
        <v>59.7</v>
      </c>
      <c r="W381" s="51" t="s">
        <v>1079</v>
      </c>
      <c r="X381" s="53" t="s">
        <v>36</v>
      </c>
      <c r="Y381" s="53" t="s">
        <v>1079</v>
      </c>
      <c r="Z381" s="82">
        <v>61.095999999999997</v>
      </c>
      <c r="AA381" s="83">
        <v>1</v>
      </c>
      <c r="AB381" s="44">
        <v>62.835499999999996</v>
      </c>
      <c r="AC381" s="45">
        <v>1</v>
      </c>
      <c r="AD381" s="44">
        <v>55.146666666666668</v>
      </c>
      <c r="AE381" s="45">
        <v>1</v>
      </c>
      <c r="AF381" s="44">
        <v>52.518999999999998</v>
      </c>
      <c r="AG381" s="45">
        <v>1</v>
      </c>
      <c r="AH381" s="44">
        <v>50.367249999999991</v>
      </c>
      <c r="AI381" s="47">
        <v>1</v>
      </c>
      <c r="AJ381" s="44">
        <v>33.404999999999994</v>
      </c>
      <c r="AK381" s="46">
        <v>1</v>
      </c>
      <c r="AL381" s="78">
        <v>40.72816666666666</v>
      </c>
      <c r="AM381" s="123">
        <v>1</v>
      </c>
      <c r="AN381" s="78">
        <v>42.625166666666665</v>
      </c>
      <c r="AO381" s="118">
        <v>1</v>
      </c>
      <c r="AP381" s="125">
        <v>38.1</v>
      </c>
      <c r="AQ381" s="44" t="s">
        <v>1079</v>
      </c>
      <c r="AR381" s="43" t="s">
        <v>1079</v>
      </c>
      <c r="AS381" s="43">
        <v>41.4</v>
      </c>
      <c r="AT381" s="151">
        <v>1</v>
      </c>
      <c r="AU381" s="43" t="s">
        <v>36</v>
      </c>
      <c r="AV381" s="44">
        <f>SUM(AS381-AN381)</f>
        <v>-1.2251666666666665</v>
      </c>
      <c r="AW381" s="43" t="str">
        <f>IF(AS381&gt;AN381,"Higher","Lower")</f>
        <v>Lower</v>
      </c>
    </row>
    <row r="382" spans="1:49">
      <c r="A382" s="40" t="s">
        <v>46</v>
      </c>
      <c r="B382" s="40" t="s">
        <v>2189</v>
      </c>
      <c r="C382" s="41" t="s">
        <v>2190</v>
      </c>
      <c r="D382" s="49" t="s">
        <v>2188</v>
      </c>
      <c r="E382" s="41" t="s">
        <v>31</v>
      </c>
      <c r="F382" s="41" t="s">
        <v>1076</v>
      </c>
      <c r="G382" s="41" t="s">
        <v>1097</v>
      </c>
      <c r="H382" s="42">
        <v>384239</v>
      </c>
      <c r="I382" s="42">
        <v>397276</v>
      </c>
      <c r="J382" s="43">
        <v>53.471978</v>
      </c>
      <c r="K382" s="43">
        <v>-2.2389104</v>
      </c>
      <c r="L382" s="42" t="s">
        <v>33</v>
      </c>
      <c r="M382" s="41" t="s">
        <v>34</v>
      </c>
      <c r="N382" s="41">
        <v>5</v>
      </c>
      <c r="O382" s="41">
        <v>3</v>
      </c>
      <c r="P382" s="41" t="s">
        <v>34</v>
      </c>
      <c r="Q382" s="41">
        <v>2</v>
      </c>
      <c r="R382" s="51">
        <v>70</v>
      </c>
      <c r="S382" s="51" t="s">
        <v>1079</v>
      </c>
      <c r="T382" s="51">
        <v>66.7</v>
      </c>
      <c r="U382" s="51" t="s">
        <v>1079</v>
      </c>
      <c r="V382" s="51">
        <v>61</v>
      </c>
      <c r="W382" s="51" t="s">
        <v>1079</v>
      </c>
      <c r="X382" s="82">
        <v>63</v>
      </c>
      <c r="Y382" s="53" t="s">
        <v>1079</v>
      </c>
      <c r="Z382" s="82">
        <v>60.640999999999991</v>
      </c>
      <c r="AA382" s="83">
        <v>1</v>
      </c>
      <c r="AB382" s="44">
        <v>61.9255</v>
      </c>
      <c r="AC382" s="45">
        <v>1</v>
      </c>
      <c r="AD382" s="44">
        <v>56.657333333333341</v>
      </c>
      <c r="AE382" s="45">
        <v>1</v>
      </c>
      <c r="AF382" s="44">
        <v>51.946249999999999</v>
      </c>
      <c r="AG382" s="45">
        <v>1</v>
      </c>
      <c r="AH382" s="44">
        <v>51.576250000000002</v>
      </c>
      <c r="AI382" s="47">
        <v>1</v>
      </c>
      <c r="AJ382" s="44">
        <v>34.106249999999996</v>
      </c>
      <c r="AK382" s="46">
        <v>1</v>
      </c>
      <c r="AL382" s="78">
        <v>40.72816666666666</v>
      </c>
      <c r="AM382" s="123">
        <v>1</v>
      </c>
      <c r="AN382" s="78">
        <v>42.625166666666665</v>
      </c>
      <c r="AO382" s="118">
        <v>1</v>
      </c>
      <c r="AP382" s="125">
        <v>38.1</v>
      </c>
      <c r="AQ382" s="44">
        <f>AN382-AL382</f>
        <v>1.8970000000000056</v>
      </c>
      <c r="AR382" s="43" t="str">
        <f>IF(AN382&gt;AL382,"Higher","Lower")</f>
        <v>Higher</v>
      </c>
      <c r="AS382" s="43">
        <v>41.4</v>
      </c>
      <c r="AT382" s="151">
        <v>1</v>
      </c>
      <c r="AU382" s="43">
        <v>35.6</v>
      </c>
      <c r="AV382" s="44">
        <f>SUM(AS382-AN382)</f>
        <v>-1.2251666666666665</v>
      </c>
      <c r="AW382" s="43" t="str">
        <f>IF(AS382&gt;AN382,"Higher","Lower")</f>
        <v>Lower</v>
      </c>
    </row>
    <row r="383" spans="1:49">
      <c r="A383" s="40" t="s">
        <v>46</v>
      </c>
      <c r="B383" s="40" t="s">
        <v>2191</v>
      </c>
      <c r="C383" s="41" t="s">
        <v>2192</v>
      </c>
      <c r="D383" s="49" t="s">
        <v>2188</v>
      </c>
      <c r="E383" s="41" t="s">
        <v>31</v>
      </c>
      <c r="F383" s="41" t="s">
        <v>1076</v>
      </c>
      <c r="G383" s="41" t="s">
        <v>1097</v>
      </c>
      <c r="H383" s="42">
        <v>384239</v>
      </c>
      <c r="I383" s="42">
        <v>397276</v>
      </c>
      <c r="J383" s="43">
        <v>53.471978</v>
      </c>
      <c r="K383" s="43">
        <v>-2.2389104</v>
      </c>
      <c r="L383" s="42" t="s">
        <v>33</v>
      </c>
      <c r="M383" s="41" t="s">
        <v>34</v>
      </c>
      <c r="N383" s="41">
        <v>5</v>
      </c>
      <c r="O383" s="41">
        <v>3</v>
      </c>
      <c r="P383" s="41" t="s">
        <v>34</v>
      </c>
      <c r="Q383" s="41">
        <v>2</v>
      </c>
      <c r="R383" s="51">
        <v>66</v>
      </c>
      <c r="S383" s="51" t="s">
        <v>1079</v>
      </c>
      <c r="T383" s="51">
        <v>65.8</v>
      </c>
      <c r="U383" s="51" t="s">
        <v>1079</v>
      </c>
      <c r="V383" s="51">
        <v>60</v>
      </c>
      <c r="W383" s="51" t="s">
        <v>1079</v>
      </c>
      <c r="X383" s="53" t="s">
        <v>36</v>
      </c>
      <c r="Y383" s="53" t="s">
        <v>1079</v>
      </c>
      <c r="Z383" s="82">
        <v>60.529000000000011</v>
      </c>
      <c r="AA383" s="83">
        <v>1</v>
      </c>
      <c r="AB383" s="44">
        <v>60.181333333333342</v>
      </c>
      <c r="AC383" s="45">
        <v>1</v>
      </c>
      <c r="AD383" s="44">
        <v>56.195333333333338</v>
      </c>
      <c r="AE383" s="45">
        <v>1</v>
      </c>
      <c r="AF383" s="44">
        <v>54.041499999999999</v>
      </c>
      <c r="AG383" s="45">
        <v>1</v>
      </c>
      <c r="AH383" s="44">
        <v>51.994750000000003</v>
      </c>
      <c r="AI383" s="47">
        <v>1</v>
      </c>
      <c r="AJ383" s="44">
        <v>34.134583333333332</v>
      </c>
      <c r="AK383" s="46">
        <v>1</v>
      </c>
      <c r="AL383" s="78">
        <v>40.72816666666666</v>
      </c>
      <c r="AM383" s="123">
        <v>1</v>
      </c>
      <c r="AN383" s="78">
        <v>42.625166666666665</v>
      </c>
      <c r="AO383" s="118">
        <v>1</v>
      </c>
      <c r="AP383" s="125">
        <v>38.1</v>
      </c>
      <c r="AQ383" s="44" t="s">
        <v>1079</v>
      </c>
      <c r="AR383" s="43" t="s">
        <v>1079</v>
      </c>
      <c r="AS383" s="43">
        <v>41.4</v>
      </c>
      <c r="AT383" s="151">
        <v>1</v>
      </c>
      <c r="AU383" s="43" t="s">
        <v>36</v>
      </c>
      <c r="AV383" s="44">
        <f>SUM(AS383-AN383)</f>
        <v>-1.2251666666666665</v>
      </c>
      <c r="AW383" s="43" t="str">
        <f>IF(AS383&gt;AN383,"Higher","Lower")</f>
        <v>Lower</v>
      </c>
    </row>
    <row r="384" spans="1:49">
      <c r="A384" s="17" t="s">
        <v>148</v>
      </c>
      <c r="B384" s="17" t="s">
        <v>2193</v>
      </c>
      <c r="C384" s="55" t="s">
        <v>2194</v>
      </c>
      <c r="D384" s="55" t="s">
        <v>2195</v>
      </c>
      <c r="E384" s="55" t="s">
        <v>1170</v>
      </c>
      <c r="F384" s="55" t="s">
        <v>1076</v>
      </c>
      <c r="G384" s="55" t="s">
        <v>1079</v>
      </c>
      <c r="H384" s="56">
        <v>362105</v>
      </c>
      <c r="I384" s="56">
        <v>396491</v>
      </c>
      <c r="J384" s="57">
        <v>53.463790000000003</v>
      </c>
      <c r="K384" s="57">
        <v>-2.5722556000000001</v>
      </c>
      <c r="L384" s="56" t="s">
        <v>33</v>
      </c>
      <c r="M384" s="4" t="s">
        <v>1078</v>
      </c>
      <c r="N384" s="4">
        <v>0</v>
      </c>
      <c r="O384" s="4">
        <v>2</v>
      </c>
      <c r="P384" s="4" t="s">
        <v>1078</v>
      </c>
      <c r="Q384" s="4">
        <v>2</v>
      </c>
      <c r="R384" s="19" t="s">
        <v>36</v>
      </c>
      <c r="S384" s="19" t="s">
        <v>1079</v>
      </c>
      <c r="T384" s="19" t="s">
        <v>36</v>
      </c>
      <c r="U384" s="19" t="s">
        <v>1079</v>
      </c>
      <c r="V384" s="19" t="s">
        <v>36</v>
      </c>
      <c r="W384" s="19" t="s">
        <v>1079</v>
      </c>
      <c r="X384" s="20" t="s">
        <v>36</v>
      </c>
      <c r="Y384" s="20" t="s">
        <v>1079</v>
      </c>
      <c r="Z384" s="21" t="s">
        <v>36</v>
      </c>
      <c r="AA384" s="35" t="s">
        <v>1084</v>
      </c>
      <c r="AB384" s="2" t="s">
        <v>1084</v>
      </c>
      <c r="AC384" s="33" t="s">
        <v>1084</v>
      </c>
      <c r="AD384" s="2" t="s">
        <v>1084</v>
      </c>
      <c r="AE384" s="33" t="s">
        <v>1084</v>
      </c>
      <c r="AF384" s="62">
        <v>57.671333333333337</v>
      </c>
      <c r="AG384" s="63">
        <v>0.75</v>
      </c>
      <c r="AH384" s="62">
        <v>57.892500000000013</v>
      </c>
      <c r="AI384" s="63">
        <v>1</v>
      </c>
      <c r="AJ384" s="62">
        <v>41.89791666666666</v>
      </c>
      <c r="AK384" s="64">
        <v>1</v>
      </c>
      <c r="AL384" s="80">
        <v>44.562333333333335</v>
      </c>
      <c r="AM384" s="122">
        <v>1</v>
      </c>
      <c r="AN384" s="94">
        <v>45.326999999999998</v>
      </c>
      <c r="AO384" s="120">
        <v>1</v>
      </c>
      <c r="AP384" s="132" t="s">
        <v>1079</v>
      </c>
      <c r="AQ384" s="2">
        <f>AN384-AL384</f>
        <v>0.76466666666666328</v>
      </c>
      <c r="AR384" s="1" t="str">
        <f>IF(AN384&gt;AL384,"Higher","Lower")</f>
        <v>Higher</v>
      </c>
      <c r="AS384" s="1">
        <v>42.4</v>
      </c>
      <c r="AT384" s="145">
        <v>0.92300000000000004</v>
      </c>
      <c r="AU384" s="1" t="s">
        <v>36</v>
      </c>
      <c r="AV384" s="2">
        <f>SUM(AS384-AN384)</f>
        <v>-2.9269999999999996</v>
      </c>
      <c r="AW384" s="1" t="str">
        <f>IF(AS384&gt;AN384,"Higher","Lower")</f>
        <v>Lower</v>
      </c>
    </row>
    <row r="385" spans="1:49">
      <c r="A385" s="55" t="s">
        <v>37</v>
      </c>
      <c r="B385" s="55" t="s">
        <v>2196</v>
      </c>
      <c r="C385" s="68" t="s">
        <v>2197</v>
      </c>
      <c r="D385" s="55" t="s">
        <v>2198</v>
      </c>
      <c r="E385" s="55" t="s">
        <v>31</v>
      </c>
      <c r="F385" s="55" t="s">
        <v>1076</v>
      </c>
      <c r="G385" s="55" t="s">
        <v>1079</v>
      </c>
      <c r="H385" s="56">
        <v>400390</v>
      </c>
      <c r="I385" s="56">
        <v>396025</v>
      </c>
      <c r="J385" s="57">
        <v>53.460973000000003</v>
      </c>
      <c r="K385" s="57">
        <v>-1.9955935</v>
      </c>
      <c r="L385" s="56" t="s">
        <v>33</v>
      </c>
      <c r="M385" s="4" t="s">
        <v>34</v>
      </c>
      <c r="N385" s="7">
        <v>1</v>
      </c>
      <c r="O385" s="7">
        <v>2</v>
      </c>
      <c r="P385" s="4" t="s">
        <v>1078</v>
      </c>
      <c r="Q385" s="4">
        <v>3</v>
      </c>
      <c r="R385" s="13">
        <v>71.8</v>
      </c>
      <c r="S385" s="13" t="s">
        <v>1079</v>
      </c>
      <c r="T385" s="13">
        <v>58.9</v>
      </c>
      <c r="U385" s="13" t="s">
        <v>1079</v>
      </c>
      <c r="V385" s="13">
        <v>68</v>
      </c>
      <c r="W385" s="13" t="s">
        <v>1079</v>
      </c>
      <c r="X385" s="27">
        <v>64.599999999999994</v>
      </c>
      <c r="Y385" s="7" t="s">
        <v>1079</v>
      </c>
      <c r="Z385" s="7">
        <v>61.1</v>
      </c>
      <c r="AA385" s="36">
        <v>1</v>
      </c>
      <c r="AB385" s="2">
        <v>62.827916666666674</v>
      </c>
      <c r="AC385" s="33">
        <v>1</v>
      </c>
      <c r="AD385" s="2">
        <v>58.424666666666667</v>
      </c>
      <c r="AE385" s="33">
        <v>1</v>
      </c>
      <c r="AF385" s="62">
        <v>56.697900000000004</v>
      </c>
      <c r="AG385" s="63">
        <v>0.83333333333333337</v>
      </c>
      <c r="AH385" s="62">
        <v>55.064454545454545</v>
      </c>
      <c r="AI385" s="63">
        <v>0.91666666666666663</v>
      </c>
      <c r="AJ385" s="62">
        <v>39.886250000000004</v>
      </c>
      <c r="AK385" s="64">
        <v>1</v>
      </c>
      <c r="AL385" s="80">
        <v>41.050666666666672</v>
      </c>
      <c r="AM385" s="122">
        <v>1</v>
      </c>
      <c r="AN385" s="94">
        <v>43.920499999999997</v>
      </c>
      <c r="AO385" s="120">
        <v>1</v>
      </c>
      <c r="AP385" s="138">
        <v>40.6</v>
      </c>
      <c r="AQ385" s="2">
        <f>AN385-AL385</f>
        <v>2.8698333333333252</v>
      </c>
      <c r="AR385" s="1" t="str">
        <f>IF(AN385&gt;AL385,"Higher","Lower")</f>
        <v>Higher</v>
      </c>
      <c r="AS385" s="1">
        <v>43.2</v>
      </c>
      <c r="AT385" s="145">
        <v>1</v>
      </c>
      <c r="AU385" s="1">
        <v>39.9</v>
      </c>
      <c r="AV385" s="2">
        <f>SUM(AS385-AN385)</f>
        <v>-0.72049999999999415</v>
      </c>
      <c r="AW385" s="1" t="str">
        <f>IF(AS385&gt;AN385,"Higher","Lower")</f>
        <v>Lower</v>
      </c>
    </row>
    <row r="386" spans="1:49">
      <c r="A386" s="69" t="s">
        <v>67</v>
      </c>
      <c r="B386" s="55" t="s">
        <v>2199</v>
      </c>
      <c r="C386" s="69" t="s">
        <v>2200</v>
      </c>
      <c r="D386" s="69" t="s">
        <v>2201</v>
      </c>
      <c r="E386" s="95" t="s">
        <v>1170</v>
      </c>
      <c r="F386" s="4" t="s">
        <v>1076</v>
      </c>
      <c r="G386" s="4" t="s">
        <v>1079</v>
      </c>
      <c r="H386" s="95">
        <v>383819</v>
      </c>
      <c r="I386" s="95">
        <v>401771</v>
      </c>
      <c r="J386" s="95">
        <v>53.512368000000002</v>
      </c>
      <c r="K386" s="95">
        <v>-2.2454711999999999</v>
      </c>
      <c r="L386" s="5" t="s">
        <v>33</v>
      </c>
      <c r="M386" s="95" t="s">
        <v>1078</v>
      </c>
      <c r="N386" s="95">
        <v>5</v>
      </c>
      <c r="O386" s="95">
        <v>0.5</v>
      </c>
      <c r="P386" s="95" t="s">
        <v>1078</v>
      </c>
      <c r="Q386" s="95">
        <v>2.5</v>
      </c>
      <c r="R386" s="1" t="s">
        <v>1084</v>
      </c>
      <c r="S386" s="1" t="s">
        <v>1084</v>
      </c>
      <c r="T386" s="1" t="s">
        <v>1084</v>
      </c>
      <c r="U386" s="1" t="s">
        <v>1084</v>
      </c>
      <c r="V386" s="1" t="s">
        <v>1084</v>
      </c>
      <c r="W386" s="1" t="s">
        <v>1084</v>
      </c>
      <c r="X386" s="1" t="s">
        <v>1084</v>
      </c>
      <c r="Y386" s="1" t="s">
        <v>1084</v>
      </c>
      <c r="Z386" s="1" t="s">
        <v>1084</v>
      </c>
      <c r="AA386" s="1" t="s">
        <v>1084</v>
      </c>
      <c r="AB386" s="1" t="s">
        <v>1084</v>
      </c>
      <c r="AC386" s="1" t="s">
        <v>1084</v>
      </c>
      <c r="AD386" s="1" t="s">
        <v>1084</v>
      </c>
      <c r="AE386" s="1" t="s">
        <v>1084</v>
      </c>
      <c r="AF386" s="1" t="s">
        <v>1084</v>
      </c>
      <c r="AG386" s="1" t="s">
        <v>1084</v>
      </c>
      <c r="AH386" s="1" t="s">
        <v>1084</v>
      </c>
      <c r="AI386" s="1" t="s">
        <v>1084</v>
      </c>
      <c r="AJ386" s="1" t="s">
        <v>1084</v>
      </c>
      <c r="AK386" s="1" t="s">
        <v>1084</v>
      </c>
      <c r="AL386" s="79">
        <v>43.967500000000008</v>
      </c>
      <c r="AM386" s="121">
        <v>1</v>
      </c>
      <c r="AN386" s="79">
        <v>45.232750000000003</v>
      </c>
      <c r="AO386" s="119">
        <v>1</v>
      </c>
      <c r="AP386" s="127">
        <v>32.9</v>
      </c>
      <c r="AQ386" s="2">
        <f>AN386-AL386</f>
        <v>1.2652499999999947</v>
      </c>
      <c r="AR386" s="1" t="str">
        <f>IF(AN386&gt;AL386,"Higher","Lower")</f>
        <v>Higher</v>
      </c>
      <c r="AS386" s="1">
        <v>43.2</v>
      </c>
      <c r="AT386" s="145">
        <v>1</v>
      </c>
      <c r="AU386" s="1">
        <v>31.5</v>
      </c>
      <c r="AV386" s="2">
        <f>SUM(AS386-AN386)</f>
        <v>-2.0327500000000001</v>
      </c>
      <c r="AW386" s="1" t="str">
        <f>IF(AS386&gt;AN386,"Higher","Lower")</f>
        <v>Lower</v>
      </c>
    </row>
    <row r="387" spans="1:49">
      <c r="A387" s="69" t="s">
        <v>173</v>
      </c>
      <c r="B387" s="69" t="s">
        <v>2202</v>
      </c>
      <c r="C387" s="69" t="s">
        <v>2203</v>
      </c>
      <c r="D387" s="69" t="s">
        <v>2204</v>
      </c>
      <c r="E387" s="69" t="s">
        <v>31</v>
      </c>
      <c r="F387" s="55" t="s">
        <v>1076</v>
      </c>
      <c r="G387" s="55" t="s">
        <v>1079</v>
      </c>
      <c r="H387" s="69">
        <v>392045</v>
      </c>
      <c r="I387" s="69">
        <v>407608</v>
      </c>
      <c r="J387" s="69">
        <v>53.565022999999997</v>
      </c>
      <c r="K387" s="69">
        <v>-2.121578</v>
      </c>
      <c r="L387" s="56" t="s">
        <v>33</v>
      </c>
      <c r="M387" s="95" t="s">
        <v>34</v>
      </c>
      <c r="N387" s="95">
        <v>0</v>
      </c>
      <c r="O387" s="95">
        <v>1.5</v>
      </c>
      <c r="P387" s="95" t="s">
        <v>1266</v>
      </c>
      <c r="Q387" s="95">
        <v>2</v>
      </c>
      <c r="R387" s="1" t="s">
        <v>1084</v>
      </c>
      <c r="S387" s="1" t="s">
        <v>1084</v>
      </c>
      <c r="T387" s="1" t="s">
        <v>1084</v>
      </c>
      <c r="U387" s="1" t="s">
        <v>1084</v>
      </c>
      <c r="V387" s="1" t="s">
        <v>1084</v>
      </c>
      <c r="W387" s="1" t="s">
        <v>1084</v>
      </c>
      <c r="X387" s="1" t="s">
        <v>1084</v>
      </c>
      <c r="Y387" s="1" t="s">
        <v>1084</v>
      </c>
      <c r="Z387" s="1" t="s">
        <v>1084</v>
      </c>
      <c r="AA387" s="1" t="s">
        <v>1084</v>
      </c>
      <c r="AB387" s="1" t="s">
        <v>1084</v>
      </c>
      <c r="AC387" s="1" t="s">
        <v>1084</v>
      </c>
      <c r="AD387" s="1" t="s">
        <v>1084</v>
      </c>
      <c r="AE387" s="1" t="s">
        <v>1084</v>
      </c>
      <c r="AF387" s="57" t="s">
        <v>1084</v>
      </c>
      <c r="AG387" s="57" t="s">
        <v>1084</v>
      </c>
      <c r="AH387" s="57" t="s">
        <v>1084</v>
      </c>
      <c r="AI387" s="57" t="s">
        <v>1084</v>
      </c>
      <c r="AJ387" s="57" t="s">
        <v>1084</v>
      </c>
      <c r="AK387" s="57" t="s">
        <v>1084</v>
      </c>
      <c r="AL387" s="79">
        <v>43.211090909090906</v>
      </c>
      <c r="AM387" s="121">
        <v>0.90384615384615385</v>
      </c>
      <c r="AN387" s="79">
        <v>46.980000000000004</v>
      </c>
      <c r="AO387" s="119">
        <v>0.90384615384615385</v>
      </c>
      <c r="AP387" s="127">
        <v>44.9</v>
      </c>
      <c r="AQ387" s="2">
        <f>AN387-AL387</f>
        <v>3.7689090909090979</v>
      </c>
      <c r="AR387" s="1" t="str">
        <f>IF(AN387&gt;AL387,"Higher","Lower")</f>
        <v>Higher</v>
      </c>
      <c r="AS387" s="1">
        <v>43.6</v>
      </c>
      <c r="AT387" s="145">
        <v>1</v>
      </c>
      <c r="AU387" s="1">
        <v>41.8</v>
      </c>
      <c r="AV387" s="2">
        <f>SUM(AS387-AN387)</f>
        <v>-3.3800000000000026</v>
      </c>
      <c r="AW387" s="1" t="str">
        <f>IF(AS387&gt;AN387,"Higher","Lower")</f>
        <v>Lower</v>
      </c>
    </row>
    <row r="388" spans="1:49">
      <c r="A388" s="69" t="s">
        <v>148</v>
      </c>
      <c r="B388" s="55" t="s">
        <v>2205</v>
      </c>
      <c r="C388" s="69" t="s">
        <v>2206</v>
      </c>
      <c r="D388" s="69">
        <v>245</v>
      </c>
      <c r="E388" s="69" t="s">
        <v>1170</v>
      </c>
      <c r="F388" s="55" t="s">
        <v>1076</v>
      </c>
      <c r="G388" s="55" t="s">
        <v>36</v>
      </c>
      <c r="H388" s="69">
        <v>358133</v>
      </c>
      <c r="I388" s="69">
        <v>405492</v>
      </c>
      <c r="J388" s="1">
        <v>53.544387999999998</v>
      </c>
      <c r="K388" s="1">
        <v>-2.6332846000000001</v>
      </c>
      <c r="L388" s="70" t="s">
        <v>33</v>
      </c>
      <c r="M388" s="95" t="s">
        <v>36</v>
      </c>
      <c r="N388" s="95">
        <v>8</v>
      </c>
      <c r="O388" s="95">
        <v>0.5</v>
      </c>
      <c r="P388" s="95" t="s">
        <v>41</v>
      </c>
      <c r="Q388" s="95">
        <v>2</v>
      </c>
      <c r="R388" s="1" t="s">
        <v>36</v>
      </c>
      <c r="S388" s="1" t="s">
        <v>36</v>
      </c>
      <c r="T388" s="1" t="s">
        <v>36</v>
      </c>
      <c r="U388" s="1" t="s">
        <v>36</v>
      </c>
      <c r="V388" s="1" t="s">
        <v>36</v>
      </c>
      <c r="W388" s="1" t="s">
        <v>36</v>
      </c>
      <c r="X388" s="1" t="s">
        <v>36</v>
      </c>
      <c r="Y388" s="1" t="s">
        <v>36</v>
      </c>
      <c r="Z388" s="1" t="s">
        <v>36</v>
      </c>
      <c r="AA388" s="1" t="s">
        <v>36</v>
      </c>
      <c r="AB388" s="1" t="s">
        <v>36</v>
      </c>
      <c r="AC388" s="1" t="s">
        <v>36</v>
      </c>
      <c r="AD388" s="1" t="s">
        <v>36</v>
      </c>
      <c r="AE388" s="1" t="s">
        <v>36</v>
      </c>
      <c r="AF388" s="57" t="s">
        <v>36</v>
      </c>
      <c r="AG388" s="57" t="s">
        <v>36</v>
      </c>
      <c r="AH388" s="57" t="s">
        <v>36</v>
      </c>
      <c r="AI388" s="57" t="s">
        <v>36</v>
      </c>
      <c r="AJ388" s="57" t="s">
        <v>36</v>
      </c>
      <c r="AK388" s="57" t="s">
        <v>36</v>
      </c>
      <c r="AL388" s="57" t="s">
        <v>36</v>
      </c>
      <c r="AM388" s="122" t="s">
        <v>36</v>
      </c>
      <c r="AN388" s="80" t="s">
        <v>36</v>
      </c>
      <c r="AO388" s="120" t="s">
        <v>36</v>
      </c>
      <c r="AP388" s="131" t="s">
        <v>36</v>
      </c>
      <c r="AQ388" s="2" t="s">
        <v>36</v>
      </c>
      <c r="AR388" s="1" t="s">
        <v>36</v>
      </c>
      <c r="AS388" s="1">
        <v>43.8</v>
      </c>
      <c r="AT388" s="145">
        <v>0.42299999999999999</v>
      </c>
      <c r="AU388" s="1">
        <v>29.4</v>
      </c>
      <c r="AV388" s="2"/>
      <c r="AW388" s="1"/>
    </row>
    <row r="389" spans="1:49">
      <c r="A389" s="69" t="s">
        <v>173</v>
      </c>
      <c r="B389" s="69" t="s">
        <v>2207</v>
      </c>
      <c r="C389" s="69" t="s">
        <v>2208</v>
      </c>
      <c r="D389" s="69" t="s">
        <v>2209</v>
      </c>
      <c r="E389" s="69" t="s">
        <v>31</v>
      </c>
      <c r="F389" s="55" t="s">
        <v>1076</v>
      </c>
      <c r="G389" s="55" t="s">
        <v>1079</v>
      </c>
      <c r="H389" s="69">
        <v>392217</v>
      </c>
      <c r="I389" s="69">
        <v>407255</v>
      </c>
      <c r="J389" s="69">
        <v>53.561852999999999</v>
      </c>
      <c r="K389" s="69">
        <v>-2.1189722</v>
      </c>
      <c r="L389" s="56" t="s">
        <v>33</v>
      </c>
      <c r="M389" s="95" t="s">
        <v>1715</v>
      </c>
      <c r="N389" s="95">
        <v>0.5</v>
      </c>
      <c r="O389" s="95">
        <v>2</v>
      </c>
      <c r="P389" s="95" t="s">
        <v>1266</v>
      </c>
      <c r="Q389" s="95">
        <v>2</v>
      </c>
      <c r="R389" s="1" t="s">
        <v>1084</v>
      </c>
      <c r="S389" s="1" t="s">
        <v>1084</v>
      </c>
      <c r="T389" s="1" t="s">
        <v>1084</v>
      </c>
      <c r="U389" s="1" t="s">
        <v>1084</v>
      </c>
      <c r="V389" s="1" t="s">
        <v>1084</v>
      </c>
      <c r="W389" s="1" t="s">
        <v>1084</v>
      </c>
      <c r="X389" s="1" t="s">
        <v>1084</v>
      </c>
      <c r="Y389" s="1" t="s">
        <v>1084</v>
      </c>
      <c r="Z389" s="1" t="s">
        <v>1084</v>
      </c>
      <c r="AA389" s="1" t="s">
        <v>1084</v>
      </c>
      <c r="AB389" s="1" t="s">
        <v>1084</v>
      </c>
      <c r="AC389" s="1" t="s">
        <v>1084</v>
      </c>
      <c r="AD389" s="1" t="s">
        <v>1084</v>
      </c>
      <c r="AE389" s="1" t="s">
        <v>1084</v>
      </c>
      <c r="AF389" s="57" t="s">
        <v>1084</v>
      </c>
      <c r="AG389" s="57" t="s">
        <v>1084</v>
      </c>
      <c r="AH389" s="57" t="s">
        <v>1084</v>
      </c>
      <c r="AI389" s="57" t="s">
        <v>1084</v>
      </c>
      <c r="AJ389" s="57" t="s">
        <v>1084</v>
      </c>
      <c r="AK389" s="57" t="s">
        <v>1084</v>
      </c>
      <c r="AL389" s="79">
        <v>46.296666666666667</v>
      </c>
      <c r="AM389" s="121">
        <v>1</v>
      </c>
      <c r="AN389" s="79">
        <v>43.821899999999999</v>
      </c>
      <c r="AO389" s="119">
        <v>0.84615384615384615</v>
      </c>
      <c r="AP389" s="127">
        <v>42.3</v>
      </c>
      <c r="AQ389" s="2">
        <f>AN389-AL389</f>
        <v>-2.4747666666666674</v>
      </c>
      <c r="AR389" s="1" t="str">
        <f>IF(AN389&gt;AL389,"Higher","Lower")</f>
        <v>Lower</v>
      </c>
      <c r="AS389" s="1">
        <v>45</v>
      </c>
      <c r="AT389" s="145">
        <v>0.92300000000000004</v>
      </c>
      <c r="AU389" s="1">
        <v>43.4</v>
      </c>
      <c r="AV389" s="2">
        <f>SUM(AS389-AN389)</f>
        <v>1.1781000000000006</v>
      </c>
      <c r="AW389" s="1" t="str">
        <f>IF(AS389&gt;AN389,"Higher","Lower")</f>
        <v>Higher</v>
      </c>
    </row>
    <row r="390" spans="1:49">
      <c r="A390" s="55" t="s">
        <v>37</v>
      </c>
      <c r="B390" s="55" t="s">
        <v>2210</v>
      </c>
      <c r="C390" s="68" t="s">
        <v>2211</v>
      </c>
      <c r="D390" s="55" t="s">
        <v>2212</v>
      </c>
      <c r="E390" s="55" t="s">
        <v>31</v>
      </c>
      <c r="F390" s="55" t="s">
        <v>1076</v>
      </c>
      <c r="G390" s="55" t="s">
        <v>1079</v>
      </c>
      <c r="H390" s="56">
        <v>392743</v>
      </c>
      <c r="I390" s="56">
        <v>398465</v>
      </c>
      <c r="J390" s="57">
        <v>53.482852999999999</v>
      </c>
      <c r="K390" s="57">
        <v>-2.1108243</v>
      </c>
      <c r="L390" s="56" t="s">
        <v>33</v>
      </c>
      <c r="M390" s="4" t="s">
        <v>34</v>
      </c>
      <c r="N390" s="7">
        <v>6</v>
      </c>
      <c r="O390" s="7">
        <v>3</v>
      </c>
      <c r="P390" s="4" t="s">
        <v>1078</v>
      </c>
      <c r="Q390" s="4">
        <v>3</v>
      </c>
      <c r="R390" s="13" t="s">
        <v>36</v>
      </c>
      <c r="S390" s="13" t="s">
        <v>1079</v>
      </c>
      <c r="T390" s="13" t="s">
        <v>36</v>
      </c>
      <c r="U390" s="13" t="s">
        <v>1079</v>
      </c>
      <c r="V390" s="13" t="s">
        <v>36</v>
      </c>
      <c r="W390" s="13" t="s">
        <v>1079</v>
      </c>
      <c r="X390" s="7" t="s">
        <v>36</v>
      </c>
      <c r="Y390" s="7" t="s">
        <v>1079</v>
      </c>
      <c r="Z390" s="27" t="s">
        <v>36</v>
      </c>
      <c r="AA390" s="36" t="s">
        <v>1084</v>
      </c>
      <c r="AB390" s="2" t="s">
        <v>1084</v>
      </c>
      <c r="AC390" s="33" t="s">
        <v>1079</v>
      </c>
      <c r="AD390" s="2" t="s">
        <v>1084</v>
      </c>
      <c r="AE390" s="33" t="s">
        <v>1084</v>
      </c>
      <c r="AF390" s="62">
        <v>52.098500000000008</v>
      </c>
      <c r="AG390" s="63">
        <v>1</v>
      </c>
      <c r="AH390" s="62">
        <v>55.394181818181828</v>
      </c>
      <c r="AI390" s="63">
        <v>0.91666666666666663</v>
      </c>
      <c r="AJ390" s="62">
        <v>40.792916666666663</v>
      </c>
      <c r="AK390" s="64">
        <v>1</v>
      </c>
      <c r="AL390" s="80">
        <v>42.541333333333334</v>
      </c>
      <c r="AM390" s="122">
        <v>1</v>
      </c>
      <c r="AN390" s="80">
        <v>45.878000000000007</v>
      </c>
      <c r="AO390" s="120">
        <v>1</v>
      </c>
      <c r="AP390" s="126">
        <v>39.1</v>
      </c>
      <c r="AQ390" s="2">
        <f>AN390-AL390</f>
        <v>3.3366666666666731</v>
      </c>
      <c r="AR390" s="1" t="str">
        <f>IF(AN390&gt;AL390,"Higher","Lower")</f>
        <v>Higher</v>
      </c>
      <c r="AS390" s="1">
        <v>45.2</v>
      </c>
      <c r="AT390" s="145">
        <v>1</v>
      </c>
      <c r="AU390" s="1">
        <v>38.299999999999997</v>
      </c>
      <c r="AV390" s="2">
        <f>SUM(AS390-AN390)</f>
        <v>-0.67800000000000438</v>
      </c>
      <c r="AW390" s="1" t="str">
        <f>IF(AS390&gt;AN390,"Higher","Lower")</f>
        <v>Lower</v>
      </c>
    </row>
    <row r="391" spans="1:49">
      <c r="A391" s="40" t="s">
        <v>46</v>
      </c>
      <c r="B391" s="40" t="s">
        <v>2213</v>
      </c>
      <c r="C391" s="41" t="s">
        <v>2214</v>
      </c>
      <c r="D391" s="49" t="s">
        <v>2215</v>
      </c>
      <c r="E391" s="41" t="s">
        <v>1809</v>
      </c>
      <c r="F391" s="41" t="s">
        <v>1076</v>
      </c>
      <c r="G391" s="41" t="s">
        <v>1079</v>
      </c>
      <c r="H391" s="42">
        <v>385189</v>
      </c>
      <c r="I391" s="42">
        <v>397167</v>
      </c>
      <c r="J391" s="43">
        <v>53.471026000000002</v>
      </c>
      <c r="K391" s="43">
        <v>-2.2245933999999998</v>
      </c>
      <c r="L391" s="42" t="s">
        <v>33</v>
      </c>
      <c r="M391" s="41" t="s">
        <v>34</v>
      </c>
      <c r="N391" s="41">
        <v>2</v>
      </c>
      <c r="O391" s="41">
        <v>3</v>
      </c>
      <c r="P391" s="41" t="s">
        <v>1078</v>
      </c>
      <c r="Q391" s="41">
        <v>3</v>
      </c>
      <c r="R391" s="51" t="s">
        <v>36</v>
      </c>
      <c r="S391" s="51" t="s">
        <v>1079</v>
      </c>
      <c r="T391" s="51" t="s">
        <v>36</v>
      </c>
      <c r="U391" s="51" t="s">
        <v>1079</v>
      </c>
      <c r="V391" s="51" t="s">
        <v>36</v>
      </c>
      <c r="W391" s="51" t="s">
        <v>1079</v>
      </c>
      <c r="X391" s="53" t="s">
        <v>36</v>
      </c>
      <c r="Y391" s="53" t="s">
        <v>1079</v>
      </c>
      <c r="Z391" s="82" t="s">
        <v>36</v>
      </c>
      <c r="AA391" s="83" t="s">
        <v>1084</v>
      </c>
      <c r="AB391" s="44" t="s">
        <v>36</v>
      </c>
      <c r="AC391" s="45" t="s">
        <v>1084</v>
      </c>
      <c r="AD391" s="44" t="s">
        <v>36</v>
      </c>
      <c r="AE391" s="45" t="s">
        <v>1084</v>
      </c>
      <c r="AF391" s="44" t="s">
        <v>36</v>
      </c>
      <c r="AG391" s="45">
        <v>0</v>
      </c>
      <c r="AH391" s="44">
        <v>46.011750000000006</v>
      </c>
      <c r="AI391" s="47">
        <v>1</v>
      </c>
      <c r="AJ391" s="44">
        <v>36.436666666666667</v>
      </c>
      <c r="AK391" s="46">
        <v>1</v>
      </c>
      <c r="AL391" s="78">
        <v>40.979000000000006</v>
      </c>
      <c r="AM391" s="123">
        <v>1</v>
      </c>
      <c r="AN391" s="78">
        <v>43.5</v>
      </c>
      <c r="AO391" s="118">
        <v>1</v>
      </c>
      <c r="AP391" s="137">
        <v>40.6</v>
      </c>
      <c r="AQ391" s="44">
        <f>AN391-AL391</f>
        <v>2.5209999999999937</v>
      </c>
      <c r="AR391" s="43" t="str">
        <f>IF(AN391&gt;AL391,"Higher","Lower")</f>
        <v>Higher</v>
      </c>
      <c r="AS391" s="43">
        <v>46.1</v>
      </c>
      <c r="AT391" s="151">
        <v>1</v>
      </c>
      <c r="AU391" s="43">
        <v>35.6</v>
      </c>
      <c r="AV391" s="44">
        <f>SUM(AS391-AN391)</f>
        <v>2.6000000000000014</v>
      </c>
      <c r="AW391" s="43" t="str">
        <f>IF(AS391&gt;AN391,"Higher","Lower")</f>
        <v>Higher</v>
      </c>
    </row>
    <row r="392" spans="1:49">
      <c r="A392" s="40" t="s">
        <v>46</v>
      </c>
      <c r="B392" s="40" t="s">
        <v>2216</v>
      </c>
      <c r="C392" s="41" t="s">
        <v>2217</v>
      </c>
      <c r="D392" s="49" t="s">
        <v>2218</v>
      </c>
      <c r="E392" s="41" t="s">
        <v>31</v>
      </c>
      <c r="F392" s="41" t="s">
        <v>1076</v>
      </c>
      <c r="G392" s="41" t="s">
        <v>1079</v>
      </c>
      <c r="H392" s="42">
        <v>384119</v>
      </c>
      <c r="I392" s="42">
        <v>397503</v>
      </c>
      <c r="J392" s="43">
        <v>53.474015000000001</v>
      </c>
      <c r="K392" s="43">
        <v>-2.2407298</v>
      </c>
      <c r="L392" s="42" t="s">
        <v>33</v>
      </c>
      <c r="M392" s="41" t="s">
        <v>34</v>
      </c>
      <c r="N392" s="41">
        <v>2</v>
      </c>
      <c r="O392" s="41">
        <v>2.5</v>
      </c>
      <c r="P392" s="41" t="s">
        <v>1078</v>
      </c>
      <c r="Q392" s="41">
        <v>3</v>
      </c>
      <c r="R392" s="51">
        <v>66</v>
      </c>
      <c r="S392" s="51" t="s">
        <v>1079</v>
      </c>
      <c r="T392" s="51">
        <v>65.3</v>
      </c>
      <c r="U392" s="51" t="s">
        <v>1079</v>
      </c>
      <c r="V392" s="51">
        <v>62.2</v>
      </c>
      <c r="W392" s="51" t="s">
        <v>1079</v>
      </c>
      <c r="X392" s="82">
        <v>62.8</v>
      </c>
      <c r="Y392" s="53" t="s">
        <v>1079</v>
      </c>
      <c r="Z392" s="82">
        <v>56.440999999999995</v>
      </c>
      <c r="AA392" s="83">
        <v>1</v>
      </c>
      <c r="AB392" s="44">
        <v>66.21008333333333</v>
      </c>
      <c r="AC392" s="45">
        <v>1</v>
      </c>
      <c r="AD392" s="44">
        <v>57.701600000000006</v>
      </c>
      <c r="AE392" s="45">
        <v>0.83333333333333337</v>
      </c>
      <c r="AF392" s="44">
        <v>58.768499999999996</v>
      </c>
      <c r="AG392" s="45">
        <v>1</v>
      </c>
      <c r="AH392" s="44">
        <v>55.394181818181828</v>
      </c>
      <c r="AI392" s="47">
        <v>0.91666666666666663</v>
      </c>
      <c r="AJ392" s="44">
        <v>39.022727272727266</v>
      </c>
      <c r="AK392" s="46">
        <v>0.91666666666666663</v>
      </c>
      <c r="AL392" s="78">
        <v>44.827500000000001</v>
      </c>
      <c r="AM392" s="123">
        <v>1</v>
      </c>
      <c r="AN392" s="78">
        <v>49.795636363636355</v>
      </c>
      <c r="AO392" s="118">
        <v>0.90384615384615385</v>
      </c>
      <c r="AP392" s="137">
        <v>46.2</v>
      </c>
      <c r="AQ392" s="44">
        <f>AN392-AL392</f>
        <v>4.9681363636363542</v>
      </c>
      <c r="AR392" s="43" t="str">
        <f>IF(AN392&gt;AL392,"Higher","Lower")</f>
        <v>Higher</v>
      </c>
      <c r="AS392" s="43">
        <v>49.6</v>
      </c>
      <c r="AT392" s="151">
        <v>1</v>
      </c>
      <c r="AU392" s="43">
        <v>43.1</v>
      </c>
      <c r="AV392" s="44">
        <f>SUM(AS392-AN392)</f>
        <v>-0.19563636363635339</v>
      </c>
      <c r="AW392" s="43" t="str">
        <f>IF(AS392&gt;AN392,"Higher","Lower")</f>
        <v>Lower</v>
      </c>
    </row>
    <row r="393" spans="1:49">
      <c r="A393" s="17" t="s">
        <v>148</v>
      </c>
      <c r="B393" s="17" t="s">
        <v>2219</v>
      </c>
      <c r="C393" s="55" t="s">
        <v>2220</v>
      </c>
      <c r="D393" s="55" t="s">
        <v>2221</v>
      </c>
      <c r="E393" s="55" t="s">
        <v>31</v>
      </c>
      <c r="F393" s="55" t="s">
        <v>1076</v>
      </c>
      <c r="G393" s="55" t="s">
        <v>1079</v>
      </c>
      <c r="H393" s="56">
        <v>357645</v>
      </c>
      <c r="I393" s="56">
        <v>404259</v>
      </c>
      <c r="J393" s="57">
        <v>53.533267000000002</v>
      </c>
      <c r="K393" s="57">
        <v>-2.6404811000000001</v>
      </c>
      <c r="L393" s="56" t="s">
        <v>33</v>
      </c>
      <c r="M393" s="4" t="s">
        <v>1078</v>
      </c>
      <c r="N393" s="4">
        <v>6</v>
      </c>
      <c r="O393" s="4">
        <v>0</v>
      </c>
      <c r="P393" s="4" t="s">
        <v>1078</v>
      </c>
      <c r="Q393" s="4">
        <v>2</v>
      </c>
      <c r="R393" s="13" t="s">
        <v>36</v>
      </c>
      <c r="S393" s="13" t="s">
        <v>1079</v>
      </c>
      <c r="T393" s="13" t="s">
        <v>36</v>
      </c>
      <c r="U393" s="13" t="s">
        <v>1079</v>
      </c>
      <c r="V393" s="13" t="s">
        <v>36</v>
      </c>
      <c r="W393" s="13" t="s">
        <v>1079</v>
      </c>
      <c r="X393" s="7" t="s">
        <v>36</v>
      </c>
      <c r="Y393" s="7" t="s">
        <v>1079</v>
      </c>
      <c r="Z393" s="27" t="s">
        <v>36</v>
      </c>
      <c r="AA393" s="36" t="s">
        <v>1084</v>
      </c>
      <c r="AB393" s="2" t="s">
        <v>1084</v>
      </c>
      <c r="AC393" s="33" t="s">
        <v>1084</v>
      </c>
      <c r="AD393" s="2" t="s">
        <v>1084</v>
      </c>
      <c r="AE393" s="33" t="s">
        <v>1084</v>
      </c>
      <c r="AF393" s="62">
        <v>36.54</v>
      </c>
      <c r="AG393" s="63">
        <v>0.58333333333333337</v>
      </c>
      <c r="AH393" s="62">
        <v>33.975999999999999</v>
      </c>
      <c r="AI393" s="63">
        <v>1</v>
      </c>
      <c r="AJ393" s="62">
        <v>22.269999999999996</v>
      </c>
      <c r="AK393" s="64">
        <v>0.83333333333333337</v>
      </c>
      <c r="AL393" s="80">
        <v>25.198</v>
      </c>
      <c r="AM393" s="122">
        <v>0.90384615384615385</v>
      </c>
      <c r="AN393" s="80">
        <v>12.905000000000001</v>
      </c>
      <c r="AO393" s="120">
        <v>1</v>
      </c>
      <c r="AP393" s="126" t="s">
        <v>1079</v>
      </c>
      <c r="AQ393" s="2">
        <f>AN393-AL393</f>
        <v>-12.292999999999999</v>
      </c>
      <c r="AR393" s="1" t="str">
        <f>IF(AN393&gt;AL393,"Higher","Lower")</f>
        <v>Lower</v>
      </c>
      <c r="AS393" s="1"/>
      <c r="AT393" s="145"/>
      <c r="AU393" s="1" t="s">
        <v>36</v>
      </c>
      <c r="AV393" s="2"/>
      <c r="AW393" s="1"/>
    </row>
    <row r="394" spans="1:49">
      <c r="A394" s="40" t="s">
        <v>27</v>
      </c>
      <c r="B394" s="40" t="s">
        <v>2222</v>
      </c>
      <c r="C394" s="49" t="s">
        <v>2223</v>
      </c>
      <c r="D394" s="49" t="s">
        <v>2224</v>
      </c>
      <c r="E394" s="49" t="s">
        <v>1083</v>
      </c>
      <c r="F394" s="41" t="s">
        <v>1076</v>
      </c>
      <c r="G394" s="41" t="s">
        <v>1079</v>
      </c>
      <c r="H394" s="52">
        <v>384675</v>
      </c>
      <c r="I394" s="52">
        <v>386295</v>
      </c>
      <c r="J394" s="43">
        <v>53.373289</v>
      </c>
      <c r="K394" s="43">
        <v>-2.2318039999999999</v>
      </c>
      <c r="L394" s="42" t="s">
        <v>33</v>
      </c>
      <c r="M394" s="41" t="s">
        <v>1078</v>
      </c>
      <c r="N394" s="49">
        <v>4</v>
      </c>
      <c r="O394" s="49">
        <v>2</v>
      </c>
      <c r="P394" s="41" t="s">
        <v>1078</v>
      </c>
      <c r="Q394" s="41">
        <v>2</v>
      </c>
      <c r="R394" s="51">
        <v>20.6</v>
      </c>
      <c r="S394" s="51" t="s">
        <v>1079</v>
      </c>
      <c r="T394" s="51">
        <v>20.3</v>
      </c>
      <c r="U394" s="51" t="s">
        <v>1079</v>
      </c>
      <c r="V394" s="51">
        <v>18.2</v>
      </c>
      <c r="W394" s="51" t="s">
        <v>1079</v>
      </c>
      <c r="X394" s="82">
        <v>17.600000000000001</v>
      </c>
      <c r="Y394" s="53" t="s">
        <v>1079</v>
      </c>
      <c r="Z394" s="82">
        <v>11.234999999999999</v>
      </c>
      <c r="AA394" s="83">
        <v>0.66666666666666663</v>
      </c>
      <c r="AB394" s="44">
        <v>21.192888888888888</v>
      </c>
      <c r="AC394" s="45">
        <v>0.75</v>
      </c>
      <c r="AD394" s="44">
        <v>18.414000000000001</v>
      </c>
      <c r="AE394" s="45">
        <v>1</v>
      </c>
      <c r="AF394" s="44">
        <v>18.262090909090908</v>
      </c>
      <c r="AG394" s="45">
        <v>0.91666666666666663</v>
      </c>
      <c r="AH394" s="44">
        <v>18.836727272727273</v>
      </c>
      <c r="AI394" s="45">
        <v>0.91666666666666663</v>
      </c>
      <c r="AJ394" s="44">
        <v>11.630833333333332</v>
      </c>
      <c r="AK394" s="46">
        <v>1</v>
      </c>
      <c r="AL394" s="78">
        <v>13.5665</v>
      </c>
      <c r="AM394" s="123">
        <v>1</v>
      </c>
      <c r="AN394" s="78">
        <v>13.325500000000002</v>
      </c>
      <c r="AO394" s="118">
        <v>1</v>
      </c>
      <c r="AP394" s="143" t="s">
        <v>1079</v>
      </c>
      <c r="AQ394" s="44">
        <f>AN394-AL394</f>
        <v>-0.24099999999999788</v>
      </c>
      <c r="AR394" s="43" t="str">
        <f>IF(AN394&gt;AL394,"Higher","Lower")</f>
        <v>Lower</v>
      </c>
      <c r="AS394" s="43"/>
      <c r="AT394" s="151"/>
      <c r="AU394" s="43" t="s">
        <v>36</v>
      </c>
      <c r="AV394" s="44"/>
      <c r="AW394" s="43"/>
    </row>
    <row r="395" spans="1:49">
      <c r="A395" s="17" t="s">
        <v>148</v>
      </c>
      <c r="B395" s="17" t="s">
        <v>2225</v>
      </c>
      <c r="C395" s="55" t="s">
        <v>2226</v>
      </c>
      <c r="D395" s="56" t="s">
        <v>2227</v>
      </c>
      <c r="E395" s="67" t="s">
        <v>1170</v>
      </c>
      <c r="F395" s="55" t="s">
        <v>1076</v>
      </c>
      <c r="G395" s="55" t="s">
        <v>1079</v>
      </c>
      <c r="H395" s="55">
        <v>365850</v>
      </c>
      <c r="I395" s="55">
        <v>403263</v>
      </c>
      <c r="J395" s="57">
        <v>53.524914000000003</v>
      </c>
      <c r="K395" s="57">
        <v>-2.5165893000000001</v>
      </c>
      <c r="L395" s="56" t="s">
        <v>33</v>
      </c>
      <c r="M395" s="3" t="s">
        <v>1078</v>
      </c>
      <c r="N395" s="3">
        <v>130</v>
      </c>
      <c r="O395" s="3">
        <v>0.5</v>
      </c>
      <c r="P395" s="3" t="s">
        <v>1078</v>
      </c>
      <c r="Q395" s="3">
        <v>2</v>
      </c>
      <c r="R395" s="19" t="s">
        <v>36</v>
      </c>
      <c r="S395" s="19" t="s">
        <v>1079</v>
      </c>
      <c r="T395" s="19" t="s">
        <v>36</v>
      </c>
      <c r="U395" s="19" t="s">
        <v>1079</v>
      </c>
      <c r="V395" s="19" t="s">
        <v>36</v>
      </c>
      <c r="W395" s="19" t="s">
        <v>1079</v>
      </c>
      <c r="X395" s="20" t="s">
        <v>36</v>
      </c>
      <c r="Y395" s="20" t="s">
        <v>1079</v>
      </c>
      <c r="Z395" s="21" t="s">
        <v>36</v>
      </c>
      <c r="AA395" s="35" t="s">
        <v>1084</v>
      </c>
      <c r="AB395" s="2" t="s">
        <v>1084</v>
      </c>
      <c r="AC395" s="33" t="s">
        <v>1084</v>
      </c>
      <c r="AD395" s="2" t="s">
        <v>1084</v>
      </c>
      <c r="AE395" s="33" t="s">
        <v>1084</v>
      </c>
      <c r="AF395" s="62" t="s">
        <v>1084</v>
      </c>
      <c r="AG395" s="63" t="s">
        <v>1084</v>
      </c>
      <c r="AH395" s="62" t="s">
        <v>1084</v>
      </c>
      <c r="AI395" s="63" t="s">
        <v>1084</v>
      </c>
      <c r="AJ395" s="62">
        <v>15.604583333333334</v>
      </c>
      <c r="AK395" s="66">
        <v>1</v>
      </c>
      <c r="AL395" s="80">
        <v>16.160833333333333</v>
      </c>
      <c r="AM395" s="122">
        <v>1</v>
      </c>
      <c r="AN395" s="80">
        <v>14.595895098792758</v>
      </c>
      <c r="AO395" s="120">
        <v>0.32692307692307693</v>
      </c>
      <c r="AP395" s="132" t="s">
        <v>1079</v>
      </c>
      <c r="AQ395" s="2">
        <f>AN395-AL395</f>
        <v>-1.5649382345405751</v>
      </c>
      <c r="AR395" s="1" t="str">
        <f>IF(AN395&gt;AL395,"Higher","Lower")</f>
        <v>Lower</v>
      </c>
      <c r="AS395" s="1"/>
      <c r="AT395" s="145"/>
      <c r="AU395" s="1" t="s">
        <v>36</v>
      </c>
      <c r="AV395" s="2"/>
      <c r="AW395" s="1"/>
    </row>
    <row r="396" spans="1:49">
      <c r="A396" s="17" t="s">
        <v>148</v>
      </c>
      <c r="B396" s="17" t="s">
        <v>2228</v>
      </c>
      <c r="C396" s="55" t="s">
        <v>2229</v>
      </c>
      <c r="D396" s="56" t="s">
        <v>2230</v>
      </c>
      <c r="E396" s="67" t="s">
        <v>31</v>
      </c>
      <c r="F396" s="55" t="s">
        <v>1076</v>
      </c>
      <c r="G396" s="55" t="s">
        <v>1079</v>
      </c>
      <c r="H396" s="55">
        <v>357569</v>
      </c>
      <c r="I396" s="55">
        <v>408645</v>
      </c>
      <c r="J396" s="57">
        <v>53.572681000000003</v>
      </c>
      <c r="K396" s="57">
        <v>-2.6422245000000002</v>
      </c>
      <c r="L396" s="56" t="s">
        <v>33</v>
      </c>
      <c r="M396" s="3" t="s">
        <v>1078</v>
      </c>
      <c r="N396" s="3">
        <v>11</v>
      </c>
      <c r="O396" s="3">
        <v>2</v>
      </c>
      <c r="P396" s="3" t="s">
        <v>1078</v>
      </c>
      <c r="Q396" s="3">
        <v>2</v>
      </c>
      <c r="R396" s="19" t="s">
        <v>36</v>
      </c>
      <c r="S396" s="19" t="s">
        <v>1079</v>
      </c>
      <c r="T396" s="19" t="s">
        <v>36</v>
      </c>
      <c r="U396" s="19" t="s">
        <v>1079</v>
      </c>
      <c r="V396" s="19" t="s">
        <v>36</v>
      </c>
      <c r="W396" s="19" t="s">
        <v>1079</v>
      </c>
      <c r="X396" s="20" t="s">
        <v>36</v>
      </c>
      <c r="Y396" s="20" t="s">
        <v>1079</v>
      </c>
      <c r="Z396" s="21" t="s">
        <v>36</v>
      </c>
      <c r="AA396" s="35" t="s">
        <v>1084</v>
      </c>
      <c r="AB396" s="2" t="s">
        <v>1084</v>
      </c>
      <c r="AC396" s="33" t="s">
        <v>1084</v>
      </c>
      <c r="AD396" s="2" t="s">
        <v>1084</v>
      </c>
      <c r="AE396" s="33" t="s">
        <v>1084</v>
      </c>
      <c r="AF396" s="62" t="s">
        <v>1084</v>
      </c>
      <c r="AG396" s="63" t="s">
        <v>1084</v>
      </c>
      <c r="AH396" s="62" t="s">
        <v>1084</v>
      </c>
      <c r="AI396" s="63" t="s">
        <v>1084</v>
      </c>
      <c r="AJ396" s="62">
        <v>14.244583333333329</v>
      </c>
      <c r="AK396" s="66">
        <v>1</v>
      </c>
      <c r="AL396" s="80">
        <v>15.429833333333336</v>
      </c>
      <c r="AM396" s="122">
        <v>1</v>
      </c>
      <c r="AN396" s="80">
        <v>15.232249999999999</v>
      </c>
      <c r="AO396" s="120">
        <v>1</v>
      </c>
      <c r="AP396" s="132" t="s">
        <v>1079</v>
      </c>
      <c r="AQ396" s="2">
        <f>AN396-AL396</f>
        <v>-0.19758333333333766</v>
      </c>
      <c r="AR396" s="1" t="str">
        <f>IF(AN396&gt;AL396,"Higher","Lower")</f>
        <v>Lower</v>
      </c>
      <c r="AS396" s="1"/>
      <c r="AT396" s="145"/>
      <c r="AU396" s="1" t="s">
        <v>36</v>
      </c>
      <c r="AV396" s="2"/>
      <c r="AW396" s="1"/>
    </row>
    <row r="397" spans="1:49">
      <c r="A397" s="17" t="s">
        <v>148</v>
      </c>
      <c r="B397" s="17" t="s">
        <v>2231</v>
      </c>
      <c r="C397" s="55" t="s">
        <v>2232</v>
      </c>
      <c r="D397" s="55" t="s">
        <v>2233</v>
      </c>
      <c r="E397" s="55" t="s">
        <v>1083</v>
      </c>
      <c r="F397" s="55" t="s">
        <v>1076</v>
      </c>
      <c r="G397" s="55" t="s">
        <v>1079</v>
      </c>
      <c r="H397" s="56">
        <v>365864</v>
      </c>
      <c r="I397" s="56">
        <v>401720</v>
      </c>
      <c r="J397" s="57">
        <v>53.511046</v>
      </c>
      <c r="K397" s="57">
        <v>-2.5162095</v>
      </c>
      <c r="L397" s="56" t="s">
        <v>33</v>
      </c>
      <c r="M397" s="4" t="s">
        <v>34</v>
      </c>
      <c r="N397" s="4">
        <v>0</v>
      </c>
      <c r="O397" s="4">
        <v>9</v>
      </c>
      <c r="P397" s="4" t="s">
        <v>1078</v>
      </c>
      <c r="Q397" s="4">
        <v>2</v>
      </c>
      <c r="R397" s="13">
        <v>24.7</v>
      </c>
      <c r="S397" s="13" t="s">
        <v>1079</v>
      </c>
      <c r="T397" s="13">
        <v>26.5</v>
      </c>
      <c r="U397" s="13" t="s">
        <v>1079</v>
      </c>
      <c r="V397" s="13">
        <v>21.2</v>
      </c>
      <c r="W397" s="13" t="s">
        <v>1079</v>
      </c>
      <c r="X397" s="27">
        <v>21.8</v>
      </c>
      <c r="Y397" s="7" t="s">
        <v>1079</v>
      </c>
      <c r="Z397" s="28">
        <v>20.702181818181813</v>
      </c>
      <c r="AA397" s="37">
        <v>1</v>
      </c>
      <c r="AB397" s="2">
        <v>22.431500000000003</v>
      </c>
      <c r="AC397" s="33">
        <v>1</v>
      </c>
      <c r="AD397" s="2">
        <v>21.427999999999997</v>
      </c>
      <c r="AE397" s="33">
        <v>1</v>
      </c>
      <c r="AF397" s="62">
        <v>18.966000000000001</v>
      </c>
      <c r="AG397" s="63">
        <v>1</v>
      </c>
      <c r="AH397" s="62">
        <v>19.623000000000001</v>
      </c>
      <c r="AI397" s="63">
        <v>1</v>
      </c>
      <c r="AJ397" s="62">
        <v>14.62</v>
      </c>
      <c r="AK397" s="64">
        <v>1</v>
      </c>
      <c r="AL397" s="80">
        <v>15.336666666666668</v>
      </c>
      <c r="AM397" s="122">
        <v>1</v>
      </c>
      <c r="AN397" s="80">
        <v>15.232250000000002</v>
      </c>
      <c r="AO397" s="120">
        <v>1</v>
      </c>
      <c r="AP397" s="126" t="s">
        <v>1079</v>
      </c>
      <c r="AQ397" s="2">
        <f>AN397-AL397</f>
        <v>-0.10441666666666549</v>
      </c>
      <c r="AR397" s="1" t="str">
        <f>IF(AN397&gt;AL397,"Higher","Lower")</f>
        <v>Lower</v>
      </c>
      <c r="AS397" s="1"/>
      <c r="AT397" s="145"/>
      <c r="AU397" s="1" t="s">
        <v>36</v>
      </c>
      <c r="AV397" s="2"/>
      <c r="AW397" s="1"/>
    </row>
    <row r="398" spans="1:49">
      <c r="A398" s="17" t="s">
        <v>148</v>
      </c>
      <c r="B398" s="17" t="s">
        <v>2234</v>
      </c>
      <c r="C398" s="55" t="s">
        <v>2235</v>
      </c>
      <c r="D398" s="56" t="s">
        <v>2236</v>
      </c>
      <c r="E398" s="67" t="s">
        <v>1170</v>
      </c>
      <c r="F398" s="55" t="s">
        <v>1076</v>
      </c>
      <c r="G398" s="55" t="s">
        <v>1079</v>
      </c>
      <c r="H398" s="55">
        <v>371037</v>
      </c>
      <c r="I398" s="55">
        <v>402472</v>
      </c>
      <c r="J398" s="57">
        <v>53.518116999999997</v>
      </c>
      <c r="K398" s="57">
        <v>-2.4382777999999998</v>
      </c>
      <c r="L398" s="56" t="s">
        <v>33</v>
      </c>
      <c r="M398" s="3" t="s">
        <v>1078</v>
      </c>
      <c r="N398" s="3">
        <v>80</v>
      </c>
      <c r="O398" s="3">
        <v>0.5</v>
      </c>
      <c r="P398" s="3" t="s">
        <v>1078</v>
      </c>
      <c r="Q398" s="3">
        <v>2</v>
      </c>
      <c r="R398" s="19" t="s">
        <v>36</v>
      </c>
      <c r="S398" s="19" t="s">
        <v>1079</v>
      </c>
      <c r="T398" s="19" t="s">
        <v>36</v>
      </c>
      <c r="U398" s="19" t="s">
        <v>1079</v>
      </c>
      <c r="V398" s="19" t="s">
        <v>36</v>
      </c>
      <c r="W398" s="19" t="s">
        <v>1079</v>
      </c>
      <c r="X398" s="20" t="s">
        <v>36</v>
      </c>
      <c r="Y398" s="20" t="s">
        <v>1079</v>
      </c>
      <c r="Z398" s="21" t="s">
        <v>36</v>
      </c>
      <c r="AA398" s="35" t="s">
        <v>1084</v>
      </c>
      <c r="AB398" s="2" t="s">
        <v>1084</v>
      </c>
      <c r="AC398" s="33" t="s">
        <v>1084</v>
      </c>
      <c r="AD398" s="2" t="s">
        <v>1084</v>
      </c>
      <c r="AE398" s="33" t="s">
        <v>1084</v>
      </c>
      <c r="AF398" s="62" t="s">
        <v>1084</v>
      </c>
      <c r="AG398" s="63" t="s">
        <v>1084</v>
      </c>
      <c r="AH398" s="62" t="s">
        <v>1084</v>
      </c>
      <c r="AI398" s="63" t="s">
        <v>1084</v>
      </c>
      <c r="AJ398" s="62">
        <v>14.612916666666665</v>
      </c>
      <c r="AK398" s="66">
        <v>1</v>
      </c>
      <c r="AL398" s="80">
        <v>16.605818181818183</v>
      </c>
      <c r="AM398" s="122">
        <v>0.92307692307692302</v>
      </c>
      <c r="AN398" s="80">
        <v>15.319249999999998</v>
      </c>
      <c r="AO398" s="120">
        <v>1</v>
      </c>
      <c r="AP398" s="132" t="s">
        <v>1079</v>
      </c>
      <c r="AQ398" s="2">
        <f>AN398-AL398</f>
        <v>-1.2865681818181844</v>
      </c>
      <c r="AR398" s="1" t="str">
        <f>IF(AN398&gt;AL398,"Higher","Lower")</f>
        <v>Lower</v>
      </c>
      <c r="AS398" s="1"/>
      <c r="AT398" s="145"/>
      <c r="AU398" s="1" t="s">
        <v>36</v>
      </c>
      <c r="AV398" s="2"/>
      <c r="AW398" s="1"/>
    </row>
    <row r="399" spans="1:49">
      <c r="A399" s="17" t="s">
        <v>148</v>
      </c>
      <c r="B399" s="17" t="s">
        <v>2237</v>
      </c>
      <c r="C399" s="55" t="s">
        <v>2238</v>
      </c>
      <c r="D399" s="56" t="s">
        <v>2239</v>
      </c>
      <c r="E399" s="55" t="s">
        <v>31</v>
      </c>
      <c r="F399" s="55" t="s">
        <v>1076</v>
      </c>
      <c r="G399" s="55" t="s">
        <v>1079</v>
      </c>
      <c r="H399" s="55">
        <v>372302</v>
      </c>
      <c r="I399" s="55">
        <v>401593</v>
      </c>
      <c r="J399" s="57">
        <v>53.510285000000003</v>
      </c>
      <c r="K399" s="57">
        <v>-2.4191221999999999</v>
      </c>
      <c r="L399" s="56" t="s">
        <v>33</v>
      </c>
      <c r="M399" s="3" t="s">
        <v>1078</v>
      </c>
      <c r="N399" s="4">
        <v>11</v>
      </c>
      <c r="O399" s="4">
        <v>2</v>
      </c>
      <c r="P399" s="3" t="s">
        <v>1078</v>
      </c>
      <c r="Q399" s="4">
        <v>2</v>
      </c>
      <c r="R399" s="19" t="s">
        <v>36</v>
      </c>
      <c r="S399" s="19" t="s">
        <v>1079</v>
      </c>
      <c r="T399" s="19" t="s">
        <v>36</v>
      </c>
      <c r="U399" s="19" t="s">
        <v>1079</v>
      </c>
      <c r="V399" s="19" t="s">
        <v>36</v>
      </c>
      <c r="W399" s="19" t="s">
        <v>1079</v>
      </c>
      <c r="X399" s="20" t="s">
        <v>36</v>
      </c>
      <c r="Y399" s="20" t="s">
        <v>1079</v>
      </c>
      <c r="Z399" s="21" t="s">
        <v>36</v>
      </c>
      <c r="AA399" s="35" t="s">
        <v>1084</v>
      </c>
      <c r="AB399" s="2" t="s">
        <v>1084</v>
      </c>
      <c r="AC399" s="33" t="s">
        <v>1084</v>
      </c>
      <c r="AD399" s="2" t="s">
        <v>1084</v>
      </c>
      <c r="AE399" s="33" t="s">
        <v>1084</v>
      </c>
      <c r="AF399" s="62" t="s">
        <v>1084</v>
      </c>
      <c r="AG399" s="63" t="s">
        <v>1084</v>
      </c>
      <c r="AH399" s="62" t="s">
        <v>1084</v>
      </c>
      <c r="AI399" s="63" t="s">
        <v>1084</v>
      </c>
      <c r="AJ399" s="62">
        <v>13.244545454545454</v>
      </c>
      <c r="AK399" s="64">
        <v>0.91666666666666663</v>
      </c>
      <c r="AL399" s="80">
        <v>15.874166666666666</v>
      </c>
      <c r="AM399" s="122">
        <v>1</v>
      </c>
      <c r="AN399" s="80">
        <v>15.580250000000001</v>
      </c>
      <c r="AO399" s="120">
        <v>1</v>
      </c>
      <c r="AP399" s="132" t="s">
        <v>1079</v>
      </c>
      <c r="AQ399" s="2">
        <f>AN399-AL399</f>
        <v>-0.29391666666666438</v>
      </c>
      <c r="AR399" s="1" t="str">
        <f>IF(AN399&gt;AL399,"Higher","Lower")</f>
        <v>Lower</v>
      </c>
      <c r="AS399" s="1"/>
      <c r="AT399" s="145"/>
      <c r="AU399" s="1" t="s">
        <v>36</v>
      </c>
      <c r="AV399" s="2"/>
      <c r="AW399" s="1"/>
    </row>
    <row r="400" spans="1:49">
      <c r="A400" s="17" t="s">
        <v>148</v>
      </c>
      <c r="B400" s="17" t="s">
        <v>2240</v>
      </c>
      <c r="C400" s="55" t="s">
        <v>2241</v>
      </c>
      <c r="D400" s="56" t="s">
        <v>2242</v>
      </c>
      <c r="E400" s="67" t="s">
        <v>31</v>
      </c>
      <c r="F400" s="55" t="s">
        <v>1076</v>
      </c>
      <c r="G400" s="55" t="s">
        <v>1079</v>
      </c>
      <c r="H400" s="55">
        <v>366254</v>
      </c>
      <c r="I400" s="55">
        <v>403598</v>
      </c>
      <c r="J400" s="57">
        <v>53.527951000000002</v>
      </c>
      <c r="K400" s="57">
        <v>-2.5105319000000001</v>
      </c>
      <c r="L400" s="56" t="s">
        <v>33</v>
      </c>
      <c r="M400" s="3" t="s">
        <v>1078</v>
      </c>
      <c r="N400" s="3">
        <v>95</v>
      </c>
      <c r="O400" s="3">
        <v>3</v>
      </c>
      <c r="P400" s="3" t="s">
        <v>1078</v>
      </c>
      <c r="Q400" s="3">
        <v>2</v>
      </c>
      <c r="R400" s="19" t="s">
        <v>36</v>
      </c>
      <c r="S400" s="19" t="s">
        <v>1079</v>
      </c>
      <c r="T400" s="19" t="s">
        <v>36</v>
      </c>
      <c r="U400" s="19" t="s">
        <v>1079</v>
      </c>
      <c r="V400" s="19" t="s">
        <v>36</v>
      </c>
      <c r="W400" s="19" t="s">
        <v>1079</v>
      </c>
      <c r="X400" s="20" t="s">
        <v>36</v>
      </c>
      <c r="Y400" s="20" t="s">
        <v>1079</v>
      </c>
      <c r="Z400" s="21" t="s">
        <v>36</v>
      </c>
      <c r="AA400" s="35" t="s">
        <v>1084</v>
      </c>
      <c r="AB400" s="2" t="s">
        <v>1084</v>
      </c>
      <c r="AC400" s="33" t="s">
        <v>1084</v>
      </c>
      <c r="AD400" s="2" t="s">
        <v>1084</v>
      </c>
      <c r="AE400" s="33" t="s">
        <v>1084</v>
      </c>
      <c r="AF400" s="62" t="s">
        <v>1084</v>
      </c>
      <c r="AG400" s="63" t="s">
        <v>1084</v>
      </c>
      <c r="AH400" s="62" t="s">
        <v>1084</v>
      </c>
      <c r="AI400" s="63" t="s">
        <v>1084</v>
      </c>
      <c r="AJ400" s="62">
        <v>14.067499999999997</v>
      </c>
      <c r="AK400" s="66">
        <v>1</v>
      </c>
      <c r="AL400" s="80">
        <v>15.949090909090909</v>
      </c>
      <c r="AM400" s="122">
        <v>0.90384615384615385</v>
      </c>
      <c r="AN400" s="80">
        <v>15.66</v>
      </c>
      <c r="AO400" s="120">
        <v>0.92307692307692302</v>
      </c>
      <c r="AP400" s="132" t="s">
        <v>1079</v>
      </c>
      <c r="AQ400" s="2">
        <f>AN400-AL400</f>
        <v>-0.28909090909090907</v>
      </c>
      <c r="AR400" s="1" t="str">
        <f>IF(AN400&gt;AL400,"Higher","Lower")</f>
        <v>Lower</v>
      </c>
      <c r="AS400" s="1"/>
      <c r="AT400" s="145"/>
      <c r="AU400" s="1" t="s">
        <v>36</v>
      </c>
      <c r="AV400" s="2"/>
      <c r="AW400" s="1"/>
    </row>
    <row r="401" spans="1:49">
      <c r="A401" s="17" t="s">
        <v>148</v>
      </c>
      <c r="B401" s="17" t="s">
        <v>2243</v>
      </c>
      <c r="C401" s="55" t="s">
        <v>2244</v>
      </c>
      <c r="D401" s="55" t="s">
        <v>2245</v>
      </c>
      <c r="E401" s="55" t="s">
        <v>31</v>
      </c>
      <c r="F401" s="55" t="s">
        <v>1076</v>
      </c>
      <c r="G401" s="55" t="s">
        <v>1079</v>
      </c>
      <c r="H401" s="56">
        <v>365054</v>
      </c>
      <c r="I401" s="56">
        <v>403019</v>
      </c>
      <c r="J401" s="57">
        <v>53.522668000000003</v>
      </c>
      <c r="K401" s="57">
        <v>-2.5285682999999999</v>
      </c>
      <c r="L401" s="56" t="s">
        <v>33</v>
      </c>
      <c r="M401" s="4" t="s">
        <v>1078</v>
      </c>
      <c r="N401" s="4">
        <v>18</v>
      </c>
      <c r="O401" s="4">
        <v>2</v>
      </c>
      <c r="P401" s="4" t="s">
        <v>1078</v>
      </c>
      <c r="Q401" s="4">
        <v>2</v>
      </c>
      <c r="R401" s="19" t="s">
        <v>36</v>
      </c>
      <c r="S401" s="19" t="s">
        <v>1079</v>
      </c>
      <c r="T401" s="19" t="s">
        <v>36</v>
      </c>
      <c r="U401" s="19" t="s">
        <v>1079</v>
      </c>
      <c r="V401" s="19" t="s">
        <v>36</v>
      </c>
      <c r="W401" s="19" t="s">
        <v>1079</v>
      </c>
      <c r="X401" s="20" t="s">
        <v>36</v>
      </c>
      <c r="Y401" s="20" t="s">
        <v>1079</v>
      </c>
      <c r="Z401" s="21" t="s">
        <v>36</v>
      </c>
      <c r="AA401" s="35" t="s">
        <v>1084</v>
      </c>
      <c r="AB401" s="2" t="s">
        <v>1084</v>
      </c>
      <c r="AC401" s="33" t="s">
        <v>1084</v>
      </c>
      <c r="AD401" s="2" t="s">
        <v>1084</v>
      </c>
      <c r="AE401" s="33" t="s">
        <v>1084</v>
      </c>
      <c r="AF401" s="62">
        <v>18.627666666666666</v>
      </c>
      <c r="AG401" s="63">
        <v>0.75</v>
      </c>
      <c r="AH401" s="62">
        <v>21.149750000000004</v>
      </c>
      <c r="AI401" s="63">
        <v>1</v>
      </c>
      <c r="AJ401" s="62">
        <v>14.421666666666665</v>
      </c>
      <c r="AK401" s="64">
        <v>1</v>
      </c>
      <c r="AL401" s="80">
        <v>17.142666666666667</v>
      </c>
      <c r="AM401" s="122">
        <v>1</v>
      </c>
      <c r="AN401" s="80">
        <v>15.944727272727274</v>
      </c>
      <c r="AO401" s="120">
        <v>0.90384615384615385</v>
      </c>
      <c r="AP401" s="132" t="s">
        <v>1079</v>
      </c>
      <c r="AQ401" s="2">
        <f>AN401-AL401</f>
        <v>-1.197939393939393</v>
      </c>
      <c r="AR401" s="1" t="str">
        <f>IF(AN401&gt;AL401,"Higher","Lower")</f>
        <v>Lower</v>
      </c>
      <c r="AS401" s="1"/>
      <c r="AT401" s="145"/>
      <c r="AU401" s="1" t="s">
        <v>36</v>
      </c>
      <c r="AV401" s="2"/>
      <c r="AW401" s="1"/>
    </row>
    <row r="402" spans="1:49">
      <c r="A402" s="17" t="s">
        <v>148</v>
      </c>
      <c r="B402" s="17" t="s">
        <v>2246</v>
      </c>
      <c r="C402" s="55" t="s">
        <v>2247</v>
      </c>
      <c r="D402" s="56" t="s">
        <v>2248</v>
      </c>
      <c r="E402" s="67" t="s">
        <v>31</v>
      </c>
      <c r="F402" s="55" t="s">
        <v>1076</v>
      </c>
      <c r="G402" s="55" t="s">
        <v>1079</v>
      </c>
      <c r="H402" s="55">
        <v>358222</v>
      </c>
      <c r="I402" s="55">
        <v>407262</v>
      </c>
      <c r="J402" s="57">
        <v>53.560302999999998</v>
      </c>
      <c r="K402" s="57">
        <v>-2.6321788000000002</v>
      </c>
      <c r="L402" s="56" t="s">
        <v>33</v>
      </c>
      <c r="M402" s="3" t="s">
        <v>1078</v>
      </c>
      <c r="N402" s="3">
        <v>6</v>
      </c>
      <c r="O402" s="3">
        <v>1</v>
      </c>
      <c r="P402" s="3" t="s">
        <v>1078</v>
      </c>
      <c r="Q402" s="3">
        <v>2</v>
      </c>
      <c r="R402" s="19" t="s">
        <v>36</v>
      </c>
      <c r="S402" s="19" t="s">
        <v>1079</v>
      </c>
      <c r="T402" s="19" t="s">
        <v>36</v>
      </c>
      <c r="U402" s="19" t="s">
        <v>1079</v>
      </c>
      <c r="V402" s="19" t="s">
        <v>36</v>
      </c>
      <c r="W402" s="19" t="s">
        <v>1079</v>
      </c>
      <c r="X402" s="20" t="s">
        <v>36</v>
      </c>
      <c r="Y402" s="20" t="s">
        <v>1079</v>
      </c>
      <c r="Z402" s="21" t="s">
        <v>36</v>
      </c>
      <c r="AA402" s="35" t="s">
        <v>1084</v>
      </c>
      <c r="AB402" s="2" t="s">
        <v>1084</v>
      </c>
      <c r="AC402" s="33" t="s">
        <v>1084</v>
      </c>
      <c r="AD402" s="2" t="s">
        <v>1084</v>
      </c>
      <c r="AE402" s="33" t="s">
        <v>1084</v>
      </c>
      <c r="AF402" s="62" t="s">
        <v>1084</v>
      </c>
      <c r="AG402" s="63" t="s">
        <v>1084</v>
      </c>
      <c r="AH402" s="62" t="s">
        <v>1084</v>
      </c>
      <c r="AI402" s="63" t="s">
        <v>1084</v>
      </c>
      <c r="AJ402" s="62">
        <v>15.052083333333332</v>
      </c>
      <c r="AK402" s="66">
        <v>1</v>
      </c>
      <c r="AL402" s="80">
        <v>15.716499999999998</v>
      </c>
      <c r="AM402" s="122">
        <v>1</v>
      </c>
      <c r="AN402" s="80">
        <v>16.486499999999999</v>
      </c>
      <c r="AO402" s="120">
        <v>1</v>
      </c>
      <c r="AP402" s="132" t="s">
        <v>1079</v>
      </c>
      <c r="AQ402" s="2">
        <f>AN402-AL402</f>
        <v>0.77000000000000135</v>
      </c>
      <c r="AR402" s="1" t="str">
        <f>IF(AN402&gt;AL402,"Higher","Lower")</f>
        <v>Higher</v>
      </c>
      <c r="AS402" s="1"/>
      <c r="AT402" s="145"/>
      <c r="AU402" s="1" t="s">
        <v>36</v>
      </c>
      <c r="AV402" s="2"/>
      <c r="AW402" s="1"/>
    </row>
    <row r="403" spans="1:49">
      <c r="A403" s="69" t="s">
        <v>148</v>
      </c>
      <c r="B403" s="55" t="s">
        <v>2249</v>
      </c>
      <c r="C403" s="69" t="s">
        <v>2250</v>
      </c>
      <c r="D403" s="69" t="s">
        <v>2251</v>
      </c>
      <c r="E403" s="69" t="s">
        <v>1170</v>
      </c>
      <c r="F403" s="55" t="s">
        <v>1076</v>
      </c>
      <c r="G403" s="55" t="s">
        <v>1079</v>
      </c>
      <c r="H403" s="69">
        <v>361979</v>
      </c>
      <c r="I403" s="69">
        <v>396501</v>
      </c>
      <c r="J403" s="69">
        <v>53.463870999999997</v>
      </c>
      <c r="K403" s="69">
        <v>-2.5741546</v>
      </c>
      <c r="L403" s="70" t="s">
        <v>33</v>
      </c>
      <c r="M403" s="95" t="s">
        <v>41</v>
      </c>
      <c r="N403" s="95">
        <v>26</v>
      </c>
      <c r="O403" s="95">
        <v>1</v>
      </c>
      <c r="P403" s="95" t="s">
        <v>41</v>
      </c>
      <c r="Q403" s="95">
        <v>2</v>
      </c>
      <c r="R403" s="1" t="s">
        <v>1084</v>
      </c>
      <c r="S403" s="1" t="s">
        <v>1084</v>
      </c>
      <c r="T403" s="1" t="s">
        <v>1084</v>
      </c>
      <c r="U403" s="1" t="s">
        <v>1084</v>
      </c>
      <c r="V403" s="1" t="s">
        <v>1084</v>
      </c>
      <c r="W403" s="1" t="s">
        <v>1084</v>
      </c>
      <c r="X403" s="1" t="s">
        <v>1084</v>
      </c>
      <c r="Y403" s="1" t="s">
        <v>1084</v>
      </c>
      <c r="Z403" s="1" t="s">
        <v>1084</v>
      </c>
      <c r="AA403" s="1" t="s">
        <v>1084</v>
      </c>
      <c r="AB403" s="1" t="s">
        <v>1084</v>
      </c>
      <c r="AC403" s="1" t="s">
        <v>1084</v>
      </c>
      <c r="AD403" s="1" t="s">
        <v>1084</v>
      </c>
      <c r="AE403" s="1" t="s">
        <v>1084</v>
      </c>
      <c r="AF403" s="57" t="s">
        <v>1084</v>
      </c>
      <c r="AG403" s="57" t="s">
        <v>1084</v>
      </c>
      <c r="AH403" s="57" t="s">
        <v>1084</v>
      </c>
      <c r="AI403" s="57" t="s">
        <v>1084</v>
      </c>
      <c r="AJ403" s="57" t="s">
        <v>1084</v>
      </c>
      <c r="AK403" s="57" t="s">
        <v>1084</v>
      </c>
      <c r="AL403" s="80">
        <v>17.092500000000001</v>
      </c>
      <c r="AM403" s="122">
        <v>1</v>
      </c>
      <c r="AN403" s="164">
        <v>17.012454545454545</v>
      </c>
      <c r="AO403" s="142">
        <v>0.92307692307692302</v>
      </c>
      <c r="AP403" s="131" t="s">
        <v>1084</v>
      </c>
      <c r="AQ403" s="2">
        <f>AN403-AL403</f>
        <v>-8.0045454545455641E-2</v>
      </c>
      <c r="AR403" s="1" t="str">
        <f>IF(AN403&gt;AL403,"Higher","Lower")</f>
        <v>Lower</v>
      </c>
      <c r="AS403" s="1"/>
      <c r="AT403" s="145"/>
      <c r="AU403" s="1" t="s">
        <v>36</v>
      </c>
      <c r="AV403" s="2"/>
      <c r="AW403" s="1"/>
    </row>
    <row r="404" spans="1:49">
      <c r="A404" s="69" t="s">
        <v>148</v>
      </c>
      <c r="B404" s="55" t="s">
        <v>2252</v>
      </c>
      <c r="C404" s="69" t="s">
        <v>2253</v>
      </c>
      <c r="D404" s="69">
        <v>242</v>
      </c>
      <c r="E404" s="69" t="s">
        <v>1170</v>
      </c>
      <c r="F404" s="55" t="s">
        <v>1076</v>
      </c>
      <c r="G404" s="55" t="s">
        <v>1079</v>
      </c>
      <c r="H404" s="69">
        <v>362056</v>
      </c>
      <c r="I404" s="69">
        <v>398246</v>
      </c>
      <c r="J404" s="1">
        <v>53.479559999999999</v>
      </c>
      <c r="K404" s="1">
        <v>-2.5732062</v>
      </c>
      <c r="L404" s="70" t="s">
        <v>33</v>
      </c>
      <c r="M404" s="95" t="s">
        <v>41</v>
      </c>
      <c r="N404" s="95">
        <v>8</v>
      </c>
      <c r="O404" s="95">
        <v>0.5</v>
      </c>
      <c r="P404" s="95" t="s">
        <v>41</v>
      </c>
      <c r="Q404" s="95">
        <v>2</v>
      </c>
      <c r="R404" s="1" t="s">
        <v>1079</v>
      </c>
      <c r="S404" s="1" t="s">
        <v>1079</v>
      </c>
      <c r="T404" s="1" t="s">
        <v>1079</v>
      </c>
      <c r="U404" s="1" t="s">
        <v>1079</v>
      </c>
      <c r="V404" s="1" t="s">
        <v>1079</v>
      </c>
      <c r="W404" s="1" t="s">
        <v>1079</v>
      </c>
      <c r="X404" s="1" t="s">
        <v>1079</v>
      </c>
      <c r="Y404" s="1" t="s">
        <v>1079</v>
      </c>
      <c r="Z404" s="1" t="s">
        <v>1079</v>
      </c>
      <c r="AA404" s="1" t="s">
        <v>1079</v>
      </c>
      <c r="AB404" s="1" t="s">
        <v>1084</v>
      </c>
      <c r="AC404" s="1" t="s">
        <v>1084</v>
      </c>
      <c r="AD404" s="1" t="s">
        <v>1084</v>
      </c>
      <c r="AE404" s="1" t="s">
        <v>1084</v>
      </c>
      <c r="AF404" s="57" t="s">
        <v>1084</v>
      </c>
      <c r="AG404" s="57" t="s">
        <v>1084</v>
      </c>
      <c r="AH404" s="57" t="s">
        <v>1084</v>
      </c>
      <c r="AI404" s="57" t="s">
        <v>1084</v>
      </c>
      <c r="AJ404" s="57" t="s">
        <v>1084</v>
      </c>
      <c r="AK404" s="57" t="s">
        <v>1084</v>
      </c>
      <c r="AL404" s="57" t="s">
        <v>1084</v>
      </c>
      <c r="AM404" s="122">
        <v>0</v>
      </c>
      <c r="AN404" s="80">
        <v>17.075593361400376</v>
      </c>
      <c r="AO404" s="120">
        <v>0.67307692307692302</v>
      </c>
      <c r="AP404" s="131" t="s">
        <v>1079</v>
      </c>
      <c r="AQ404" s="2" t="s">
        <v>1079</v>
      </c>
      <c r="AR404" s="1" t="s">
        <v>1079</v>
      </c>
      <c r="AS404" s="1"/>
      <c r="AT404" s="145"/>
      <c r="AU404" s="1" t="s">
        <v>36</v>
      </c>
      <c r="AV404" s="2"/>
      <c r="AW404" s="1"/>
    </row>
    <row r="405" spans="1:49">
      <c r="A405" s="17" t="s">
        <v>148</v>
      </c>
      <c r="B405" s="17" t="s">
        <v>2254</v>
      </c>
      <c r="C405" s="55" t="s">
        <v>2255</v>
      </c>
      <c r="D405" s="56" t="s">
        <v>2256</v>
      </c>
      <c r="E405" s="67" t="s">
        <v>1170</v>
      </c>
      <c r="F405" s="55" t="s">
        <v>1076</v>
      </c>
      <c r="G405" s="55" t="s">
        <v>1079</v>
      </c>
      <c r="H405" s="55">
        <v>361411</v>
      </c>
      <c r="I405" s="55">
        <v>408031</v>
      </c>
      <c r="J405" s="57">
        <v>53.567459999999997</v>
      </c>
      <c r="K405" s="57">
        <v>-2.5841337000000002</v>
      </c>
      <c r="L405" s="56" t="s">
        <v>33</v>
      </c>
      <c r="M405" s="3" t="s">
        <v>1078</v>
      </c>
      <c r="N405" s="3">
        <v>25</v>
      </c>
      <c r="O405" s="3">
        <v>2</v>
      </c>
      <c r="P405" s="3" t="s">
        <v>1078</v>
      </c>
      <c r="Q405" s="3">
        <v>2</v>
      </c>
      <c r="R405" s="19" t="s">
        <v>36</v>
      </c>
      <c r="S405" s="19" t="s">
        <v>1079</v>
      </c>
      <c r="T405" s="19" t="s">
        <v>36</v>
      </c>
      <c r="U405" s="19" t="s">
        <v>1079</v>
      </c>
      <c r="V405" s="19" t="s">
        <v>36</v>
      </c>
      <c r="W405" s="19" t="s">
        <v>1079</v>
      </c>
      <c r="X405" s="20" t="s">
        <v>36</v>
      </c>
      <c r="Y405" s="20" t="s">
        <v>1079</v>
      </c>
      <c r="Z405" s="21" t="s">
        <v>36</v>
      </c>
      <c r="AA405" s="35" t="s">
        <v>1084</v>
      </c>
      <c r="AB405" s="2" t="s">
        <v>1084</v>
      </c>
      <c r="AC405" s="33" t="s">
        <v>1084</v>
      </c>
      <c r="AD405" s="2" t="s">
        <v>1084</v>
      </c>
      <c r="AE405" s="33" t="s">
        <v>1084</v>
      </c>
      <c r="AF405" s="62" t="s">
        <v>1084</v>
      </c>
      <c r="AG405" s="63" t="s">
        <v>1084</v>
      </c>
      <c r="AH405" s="62" t="s">
        <v>1084</v>
      </c>
      <c r="AI405" s="63" t="s">
        <v>1084</v>
      </c>
      <c r="AJ405" s="62">
        <v>15.200833333333335</v>
      </c>
      <c r="AK405" s="66">
        <v>1</v>
      </c>
      <c r="AL405" s="80">
        <v>17.243000000000002</v>
      </c>
      <c r="AM405" s="122">
        <v>1</v>
      </c>
      <c r="AN405" s="80">
        <v>17.117250000000002</v>
      </c>
      <c r="AO405" s="120">
        <v>1</v>
      </c>
      <c r="AP405" s="132" t="s">
        <v>1079</v>
      </c>
      <c r="AQ405" s="2">
        <f>AN405-AL405</f>
        <v>-0.12575000000000003</v>
      </c>
      <c r="AR405" s="1" t="str">
        <f>IF(AN405&gt;AL405,"Higher","Lower")</f>
        <v>Lower</v>
      </c>
      <c r="AS405" s="1"/>
      <c r="AT405" s="145"/>
      <c r="AU405" s="1" t="s">
        <v>36</v>
      </c>
      <c r="AV405" s="2"/>
      <c r="AW405" s="1"/>
    </row>
    <row r="406" spans="1:49">
      <c r="A406" s="17" t="s">
        <v>148</v>
      </c>
      <c r="B406" s="17" t="s">
        <v>2257</v>
      </c>
      <c r="C406" s="55" t="s">
        <v>2258</v>
      </c>
      <c r="D406" s="55" t="s">
        <v>2259</v>
      </c>
      <c r="E406" s="55" t="s">
        <v>1170</v>
      </c>
      <c r="F406" s="55" t="s">
        <v>1076</v>
      </c>
      <c r="G406" s="55" t="s">
        <v>1079</v>
      </c>
      <c r="H406" s="56">
        <v>354900</v>
      </c>
      <c r="I406" s="56">
        <v>410475</v>
      </c>
      <c r="J406" s="57">
        <v>53.588904999999997</v>
      </c>
      <c r="K406" s="57">
        <v>-2.6827912999999999</v>
      </c>
      <c r="L406" s="56" t="s">
        <v>33</v>
      </c>
      <c r="M406" s="4" t="s">
        <v>1078</v>
      </c>
      <c r="N406" s="4">
        <v>15</v>
      </c>
      <c r="O406" s="4">
        <v>2</v>
      </c>
      <c r="P406" s="4" t="s">
        <v>1078</v>
      </c>
      <c r="Q406" s="4">
        <v>2</v>
      </c>
      <c r="R406" s="19" t="s">
        <v>36</v>
      </c>
      <c r="S406" s="19" t="s">
        <v>1079</v>
      </c>
      <c r="T406" s="19" t="s">
        <v>36</v>
      </c>
      <c r="U406" s="19" t="s">
        <v>1079</v>
      </c>
      <c r="V406" s="19" t="s">
        <v>36</v>
      </c>
      <c r="W406" s="19" t="s">
        <v>1079</v>
      </c>
      <c r="X406" s="20" t="s">
        <v>36</v>
      </c>
      <c r="Y406" s="20" t="s">
        <v>1079</v>
      </c>
      <c r="Z406" s="21" t="s">
        <v>36</v>
      </c>
      <c r="AA406" s="35" t="s">
        <v>1084</v>
      </c>
      <c r="AB406" s="2" t="s">
        <v>1084</v>
      </c>
      <c r="AC406" s="33" t="s">
        <v>1084</v>
      </c>
      <c r="AD406" s="2" t="s">
        <v>1084</v>
      </c>
      <c r="AE406" s="33" t="s">
        <v>1084</v>
      </c>
      <c r="AF406" s="62">
        <v>24.640333333333331</v>
      </c>
      <c r="AG406" s="63">
        <v>0.75</v>
      </c>
      <c r="AH406" s="62">
        <v>28.551000000000005</v>
      </c>
      <c r="AI406" s="63">
        <v>0.91666666666666663</v>
      </c>
      <c r="AJ406" s="62">
        <v>17.786249999999999</v>
      </c>
      <c r="AK406" s="64">
        <v>1</v>
      </c>
      <c r="AL406" s="80">
        <v>18.869833333333329</v>
      </c>
      <c r="AM406" s="122">
        <v>1</v>
      </c>
      <c r="AN406" s="80">
        <v>17.153499999999998</v>
      </c>
      <c r="AO406" s="120">
        <v>1</v>
      </c>
      <c r="AP406" s="132" t="s">
        <v>1079</v>
      </c>
      <c r="AQ406" s="2">
        <f>AN406-AL406</f>
        <v>-1.7163333333333313</v>
      </c>
      <c r="AR406" s="1" t="str">
        <f>IF(AN406&gt;AL406,"Higher","Lower")</f>
        <v>Lower</v>
      </c>
      <c r="AS406" s="1"/>
      <c r="AT406" s="145"/>
      <c r="AU406" s="1" t="s">
        <v>36</v>
      </c>
      <c r="AV406" s="2"/>
      <c r="AW406" s="1"/>
    </row>
    <row r="407" spans="1:49">
      <c r="A407" s="17" t="s">
        <v>148</v>
      </c>
      <c r="B407" s="17" t="s">
        <v>2260</v>
      </c>
      <c r="C407" s="55" t="s">
        <v>2261</v>
      </c>
      <c r="D407" s="55" t="s">
        <v>2262</v>
      </c>
      <c r="E407" s="55" t="s">
        <v>31</v>
      </c>
      <c r="F407" s="55" t="s">
        <v>1076</v>
      </c>
      <c r="G407" s="55" t="s">
        <v>1079</v>
      </c>
      <c r="H407" s="56">
        <v>355321</v>
      </c>
      <c r="I407" s="56">
        <v>404017</v>
      </c>
      <c r="J407" s="57">
        <v>53.530898999999998</v>
      </c>
      <c r="K407" s="57">
        <v>-2.6755061000000002</v>
      </c>
      <c r="L407" s="56" t="s">
        <v>33</v>
      </c>
      <c r="M407" s="4" t="s">
        <v>1078</v>
      </c>
      <c r="N407" s="4">
        <v>100</v>
      </c>
      <c r="O407" s="4">
        <v>1</v>
      </c>
      <c r="P407" s="4" t="s">
        <v>1078</v>
      </c>
      <c r="Q407" s="4">
        <v>2</v>
      </c>
      <c r="R407" s="13" t="s">
        <v>36</v>
      </c>
      <c r="S407" s="13" t="s">
        <v>1079</v>
      </c>
      <c r="T407" s="13" t="s">
        <v>36</v>
      </c>
      <c r="U407" s="13" t="s">
        <v>1079</v>
      </c>
      <c r="V407" s="13" t="s">
        <v>36</v>
      </c>
      <c r="W407" s="13" t="s">
        <v>1079</v>
      </c>
      <c r="X407" s="7" t="s">
        <v>36</v>
      </c>
      <c r="Y407" s="7" t="s">
        <v>1079</v>
      </c>
      <c r="Z407" s="27" t="s">
        <v>36</v>
      </c>
      <c r="AA407" s="36" t="s">
        <v>1084</v>
      </c>
      <c r="AB407" s="2" t="s">
        <v>1084</v>
      </c>
      <c r="AC407" s="33" t="s">
        <v>1084</v>
      </c>
      <c r="AD407" s="2" t="s">
        <v>1084</v>
      </c>
      <c r="AE407" s="33" t="s">
        <v>1084</v>
      </c>
      <c r="AF407" s="62">
        <v>22.933200000000003</v>
      </c>
      <c r="AG407" s="63">
        <v>0.83333333333333337</v>
      </c>
      <c r="AH407" s="62">
        <v>23.333700000000004</v>
      </c>
      <c r="AI407" s="63">
        <v>0.83333333333333337</v>
      </c>
      <c r="AJ407" s="62">
        <v>15.795833333333333</v>
      </c>
      <c r="AK407" s="64">
        <v>1</v>
      </c>
      <c r="AL407" s="80">
        <v>18.454166666666666</v>
      </c>
      <c r="AM407" s="122">
        <v>1</v>
      </c>
      <c r="AN407" s="2">
        <v>17.249727272727274</v>
      </c>
      <c r="AO407" s="124">
        <v>0.92307692307692302</v>
      </c>
      <c r="AP407" s="126" t="s">
        <v>1079</v>
      </c>
      <c r="AQ407" s="2">
        <f>AN407-AL407</f>
        <v>-1.204439393939392</v>
      </c>
      <c r="AR407" s="1" t="str">
        <f>IF(AN407&gt;AL407,"Higher","Lower")</f>
        <v>Lower</v>
      </c>
      <c r="AS407" s="1"/>
      <c r="AT407" s="145"/>
      <c r="AU407" s="1" t="s">
        <v>36</v>
      </c>
      <c r="AV407" s="2"/>
      <c r="AW407" s="1"/>
    </row>
    <row r="408" spans="1:49">
      <c r="A408" s="17" t="s">
        <v>148</v>
      </c>
      <c r="B408" s="17" t="s">
        <v>2263</v>
      </c>
      <c r="C408" s="55" t="s">
        <v>2264</v>
      </c>
      <c r="D408" s="55" t="s">
        <v>2265</v>
      </c>
      <c r="E408" s="55" t="s">
        <v>31</v>
      </c>
      <c r="F408" s="55" t="s">
        <v>1076</v>
      </c>
      <c r="G408" s="55" t="s">
        <v>1079</v>
      </c>
      <c r="H408" s="56">
        <v>364953</v>
      </c>
      <c r="I408" s="56">
        <v>402783</v>
      </c>
      <c r="J408" s="57">
        <v>53.520539999999997</v>
      </c>
      <c r="K408" s="57">
        <v>-2.5300652000000001</v>
      </c>
      <c r="L408" s="56" t="s">
        <v>33</v>
      </c>
      <c r="M408" s="4" t="s">
        <v>1078</v>
      </c>
      <c r="N408" s="4">
        <v>9</v>
      </c>
      <c r="O408" s="4">
        <v>1</v>
      </c>
      <c r="P408" s="4" t="s">
        <v>1078</v>
      </c>
      <c r="Q408" s="4">
        <v>2</v>
      </c>
      <c r="R408" s="19" t="s">
        <v>36</v>
      </c>
      <c r="S408" s="19" t="s">
        <v>1079</v>
      </c>
      <c r="T408" s="19" t="s">
        <v>36</v>
      </c>
      <c r="U408" s="19" t="s">
        <v>1079</v>
      </c>
      <c r="V408" s="19" t="s">
        <v>36</v>
      </c>
      <c r="W408" s="19" t="s">
        <v>1079</v>
      </c>
      <c r="X408" s="20" t="s">
        <v>36</v>
      </c>
      <c r="Y408" s="20" t="s">
        <v>1079</v>
      </c>
      <c r="Z408" s="21" t="s">
        <v>36</v>
      </c>
      <c r="AA408" s="35" t="s">
        <v>1084</v>
      </c>
      <c r="AB408" s="2" t="s">
        <v>1084</v>
      </c>
      <c r="AC408" s="33" t="s">
        <v>1084</v>
      </c>
      <c r="AD408" s="2" t="s">
        <v>1084</v>
      </c>
      <c r="AE408" s="33" t="s">
        <v>1084</v>
      </c>
      <c r="AF408" s="62">
        <v>22.049666666666671</v>
      </c>
      <c r="AG408" s="63">
        <v>0.75</v>
      </c>
      <c r="AH408" s="62">
        <v>23.562818181818187</v>
      </c>
      <c r="AI408" s="63">
        <v>0.91666666666666663</v>
      </c>
      <c r="AJ408" s="62">
        <v>15.755909090909089</v>
      </c>
      <c r="AK408" s="64">
        <v>0.91666666666666663</v>
      </c>
      <c r="AL408" s="80">
        <v>17.658666666666665</v>
      </c>
      <c r="AM408" s="122">
        <v>1</v>
      </c>
      <c r="AN408" s="80">
        <v>17.530499999999996</v>
      </c>
      <c r="AO408" s="120">
        <v>1</v>
      </c>
      <c r="AP408" s="132" t="s">
        <v>1079</v>
      </c>
      <c r="AQ408" s="2">
        <f>AN408-AL408</f>
        <v>-0.12816666666666876</v>
      </c>
      <c r="AR408" s="1" t="str">
        <f>IF(AN408&gt;AL408,"Higher","Lower")</f>
        <v>Lower</v>
      </c>
      <c r="AS408" s="1"/>
      <c r="AT408" s="145"/>
      <c r="AU408" s="1" t="s">
        <v>36</v>
      </c>
      <c r="AV408" s="2"/>
      <c r="AW408" s="1"/>
    </row>
    <row r="409" spans="1:49">
      <c r="A409" s="69" t="s">
        <v>148</v>
      </c>
      <c r="B409" s="55" t="s">
        <v>2266</v>
      </c>
      <c r="C409" s="69" t="s">
        <v>2267</v>
      </c>
      <c r="D409" s="69" t="s">
        <v>2268</v>
      </c>
      <c r="E409" s="69" t="s">
        <v>1170</v>
      </c>
      <c r="F409" s="55" t="s">
        <v>1076</v>
      </c>
      <c r="G409" s="55" t="s">
        <v>1079</v>
      </c>
      <c r="H409" s="69">
        <v>361981</v>
      </c>
      <c r="I409" s="69">
        <v>396490</v>
      </c>
      <c r="J409" s="69">
        <v>53.463771999999999</v>
      </c>
      <c r="K409" s="69">
        <v>-2.5741231</v>
      </c>
      <c r="L409" s="70" t="s">
        <v>33</v>
      </c>
      <c r="M409" s="95" t="s">
        <v>41</v>
      </c>
      <c r="N409" s="95">
        <v>16</v>
      </c>
      <c r="O409" s="95">
        <v>1</v>
      </c>
      <c r="P409" s="95" t="s">
        <v>41</v>
      </c>
      <c r="Q409" s="95">
        <v>2</v>
      </c>
      <c r="R409" s="1" t="s">
        <v>1084</v>
      </c>
      <c r="S409" s="1" t="s">
        <v>1084</v>
      </c>
      <c r="T409" s="1" t="s">
        <v>1084</v>
      </c>
      <c r="U409" s="1" t="s">
        <v>1084</v>
      </c>
      <c r="V409" s="1" t="s">
        <v>1084</v>
      </c>
      <c r="W409" s="1" t="s">
        <v>1084</v>
      </c>
      <c r="X409" s="1" t="s">
        <v>1084</v>
      </c>
      <c r="Y409" s="1" t="s">
        <v>1084</v>
      </c>
      <c r="Z409" s="1" t="s">
        <v>1084</v>
      </c>
      <c r="AA409" s="1" t="s">
        <v>1084</v>
      </c>
      <c r="AB409" s="1" t="s">
        <v>1084</v>
      </c>
      <c r="AC409" s="1" t="s">
        <v>1084</v>
      </c>
      <c r="AD409" s="1" t="s">
        <v>1084</v>
      </c>
      <c r="AE409" s="1" t="s">
        <v>1084</v>
      </c>
      <c r="AF409" s="57" t="s">
        <v>1084</v>
      </c>
      <c r="AG409" s="57" t="s">
        <v>1084</v>
      </c>
      <c r="AH409" s="57" t="s">
        <v>1084</v>
      </c>
      <c r="AI409" s="57" t="s">
        <v>1084</v>
      </c>
      <c r="AJ409" s="57" t="s">
        <v>1084</v>
      </c>
      <c r="AK409" s="57" t="s">
        <v>1084</v>
      </c>
      <c r="AL409" s="80">
        <v>18.984500000000001</v>
      </c>
      <c r="AM409" s="122">
        <v>1</v>
      </c>
      <c r="AN409" s="80">
        <v>17.65309090909091</v>
      </c>
      <c r="AO409" s="120">
        <v>0.90384615384615385</v>
      </c>
      <c r="AP409" s="131" t="s">
        <v>1084</v>
      </c>
      <c r="AQ409" s="2">
        <f>AN409-AL409</f>
        <v>-1.3314090909090908</v>
      </c>
      <c r="AR409" s="1" t="str">
        <f>IF(AN409&gt;AL409,"Higher","Lower")</f>
        <v>Lower</v>
      </c>
      <c r="AS409" s="1"/>
      <c r="AT409" s="145"/>
      <c r="AU409" s="1" t="s">
        <v>36</v>
      </c>
      <c r="AV409" s="2"/>
      <c r="AW409" s="1"/>
    </row>
    <row r="410" spans="1:49">
      <c r="A410" s="17" t="s">
        <v>148</v>
      </c>
      <c r="B410" s="17" t="s">
        <v>2269</v>
      </c>
      <c r="C410" s="55" t="s">
        <v>2270</v>
      </c>
      <c r="D410" s="56" t="s">
        <v>2271</v>
      </c>
      <c r="E410" s="67" t="s">
        <v>31</v>
      </c>
      <c r="F410" s="55" t="s">
        <v>1076</v>
      </c>
      <c r="G410" s="55" t="s">
        <v>1079</v>
      </c>
      <c r="H410" s="55">
        <v>358161</v>
      </c>
      <c r="I410" s="55">
        <v>399510</v>
      </c>
      <c r="J410" s="57">
        <v>53.490625000000001</v>
      </c>
      <c r="K410" s="57">
        <v>-2.6320611</v>
      </c>
      <c r="L410" s="56" t="s">
        <v>33</v>
      </c>
      <c r="M410" s="3" t="s">
        <v>1078</v>
      </c>
      <c r="N410" s="3">
        <v>17</v>
      </c>
      <c r="O410" s="3">
        <v>2</v>
      </c>
      <c r="P410" s="3" t="s">
        <v>1078</v>
      </c>
      <c r="Q410" s="3">
        <v>2</v>
      </c>
      <c r="R410" s="19" t="s">
        <v>36</v>
      </c>
      <c r="S410" s="19" t="s">
        <v>1079</v>
      </c>
      <c r="T410" s="19" t="s">
        <v>36</v>
      </c>
      <c r="U410" s="19" t="s">
        <v>1079</v>
      </c>
      <c r="V410" s="19" t="s">
        <v>36</v>
      </c>
      <c r="W410" s="19" t="s">
        <v>1079</v>
      </c>
      <c r="X410" s="20" t="s">
        <v>36</v>
      </c>
      <c r="Y410" s="20" t="s">
        <v>1079</v>
      </c>
      <c r="Z410" s="21" t="s">
        <v>36</v>
      </c>
      <c r="AA410" s="35" t="s">
        <v>1084</v>
      </c>
      <c r="AB410" s="2" t="s">
        <v>1084</v>
      </c>
      <c r="AC410" s="33" t="s">
        <v>1084</v>
      </c>
      <c r="AD410" s="2" t="s">
        <v>1084</v>
      </c>
      <c r="AE410" s="33" t="s">
        <v>1084</v>
      </c>
      <c r="AF410" s="62" t="s">
        <v>1084</v>
      </c>
      <c r="AG410" s="63" t="s">
        <v>1084</v>
      </c>
      <c r="AH410" s="62" t="s">
        <v>1084</v>
      </c>
      <c r="AI410" s="63" t="s">
        <v>1084</v>
      </c>
      <c r="AJ410" s="62">
        <v>16.343181818181819</v>
      </c>
      <c r="AK410" s="66">
        <v>0.91666666666666663</v>
      </c>
      <c r="AL410" s="80">
        <v>18.583166666666667</v>
      </c>
      <c r="AM410" s="122">
        <v>1</v>
      </c>
      <c r="AN410" s="80">
        <v>17.849500000000003</v>
      </c>
      <c r="AO410" s="120">
        <v>1</v>
      </c>
      <c r="AP410" s="132" t="s">
        <v>1079</v>
      </c>
      <c r="AQ410" s="2">
        <f>AN410-AL410</f>
        <v>-0.73366666666666447</v>
      </c>
      <c r="AR410" s="1" t="str">
        <f>IF(AN410&gt;AL410,"Higher","Lower")</f>
        <v>Lower</v>
      </c>
      <c r="AS410" s="1"/>
      <c r="AT410" s="145"/>
      <c r="AU410" s="1" t="s">
        <v>36</v>
      </c>
      <c r="AV410" s="2"/>
      <c r="AW410" s="1"/>
    </row>
    <row r="411" spans="1:49">
      <c r="A411" s="17" t="s">
        <v>148</v>
      </c>
      <c r="B411" s="17" t="s">
        <v>2272</v>
      </c>
      <c r="C411" s="55" t="s">
        <v>2273</v>
      </c>
      <c r="D411" s="55" t="s">
        <v>2274</v>
      </c>
      <c r="E411" s="55" t="s">
        <v>31</v>
      </c>
      <c r="F411" s="55" t="s">
        <v>1076</v>
      </c>
      <c r="G411" s="55" t="s">
        <v>1079</v>
      </c>
      <c r="H411" s="56">
        <v>364021</v>
      </c>
      <c r="I411" s="56">
        <v>402391</v>
      </c>
      <c r="J411" s="57">
        <v>53.516953999999998</v>
      </c>
      <c r="K411" s="57">
        <v>-2.5440762000000001</v>
      </c>
      <c r="L411" s="56" t="s">
        <v>33</v>
      </c>
      <c r="M411" s="4" t="s">
        <v>1078</v>
      </c>
      <c r="N411" s="4">
        <v>10</v>
      </c>
      <c r="O411" s="4">
        <v>2</v>
      </c>
      <c r="P411" s="4" t="s">
        <v>1078</v>
      </c>
      <c r="Q411" s="4">
        <v>2</v>
      </c>
      <c r="R411" s="19" t="s">
        <v>36</v>
      </c>
      <c r="S411" s="19" t="s">
        <v>1079</v>
      </c>
      <c r="T411" s="19" t="s">
        <v>36</v>
      </c>
      <c r="U411" s="19" t="s">
        <v>1079</v>
      </c>
      <c r="V411" s="19" t="s">
        <v>36</v>
      </c>
      <c r="W411" s="19" t="s">
        <v>1079</v>
      </c>
      <c r="X411" s="20" t="s">
        <v>36</v>
      </c>
      <c r="Y411" s="20" t="s">
        <v>1079</v>
      </c>
      <c r="Z411" s="21" t="s">
        <v>36</v>
      </c>
      <c r="AA411" s="35" t="s">
        <v>1084</v>
      </c>
      <c r="AB411" s="2" t="s">
        <v>1084</v>
      </c>
      <c r="AC411" s="33" t="s">
        <v>1084</v>
      </c>
      <c r="AD411" s="2" t="s">
        <v>1084</v>
      </c>
      <c r="AE411" s="33" t="s">
        <v>1084</v>
      </c>
      <c r="AF411" s="62">
        <v>20.696333333333332</v>
      </c>
      <c r="AG411" s="63">
        <v>0.75</v>
      </c>
      <c r="AH411" s="62">
        <v>23.730499999999999</v>
      </c>
      <c r="AI411" s="63">
        <v>1</v>
      </c>
      <c r="AJ411" s="62">
        <v>16.830000000000002</v>
      </c>
      <c r="AK411" s="64">
        <v>1</v>
      </c>
      <c r="AL411" s="80">
        <v>18.934333333333331</v>
      </c>
      <c r="AM411" s="122">
        <v>1</v>
      </c>
      <c r="AN411" s="80">
        <v>17.907499999999999</v>
      </c>
      <c r="AO411" s="120">
        <v>1</v>
      </c>
      <c r="AP411" s="132" t="s">
        <v>1079</v>
      </c>
      <c r="AQ411" s="2">
        <f>AN411-AL411</f>
        <v>-1.0268333333333324</v>
      </c>
      <c r="AR411" s="1" t="str">
        <f>IF(AN411&gt;AL411,"Higher","Lower")</f>
        <v>Lower</v>
      </c>
      <c r="AS411" s="1"/>
      <c r="AT411" s="145"/>
      <c r="AU411" s="1" t="s">
        <v>36</v>
      </c>
      <c r="AV411" s="2"/>
      <c r="AW411" s="1"/>
    </row>
    <row r="412" spans="1:49">
      <c r="A412" s="17" t="s">
        <v>148</v>
      </c>
      <c r="B412" s="17" t="s">
        <v>2275</v>
      </c>
      <c r="C412" s="55" t="s">
        <v>2276</v>
      </c>
      <c r="D412" s="69" t="s">
        <v>2277</v>
      </c>
      <c r="E412" s="69" t="s">
        <v>1083</v>
      </c>
      <c r="F412" s="69" t="s">
        <v>1076</v>
      </c>
      <c r="G412" s="69" t="s">
        <v>1097</v>
      </c>
      <c r="H412" s="70">
        <v>357812</v>
      </c>
      <c r="I412" s="70">
        <v>406021</v>
      </c>
      <c r="J412" s="69">
        <v>53.549117000000003</v>
      </c>
      <c r="K412" s="69">
        <v>-2.6381999999999999</v>
      </c>
      <c r="L412" s="70" t="s">
        <v>33</v>
      </c>
      <c r="M412" s="95" t="s">
        <v>1078</v>
      </c>
      <c r="N412" s="95">
        <v>0</v>
      </c>
      <c r="O412" s="95">
        <v>177</v>
      </c>
      <c r="P412" s="95" t="s">
        <v>34</v>
      </c>
      <c r="Q412" s="95">
        <v>2.5</v>
      </c>
      <c r="R412" s="13">
        <v>27.4</v>
      </c>
      <c r="S412" s="13" t="s">
        <v>1079</v>
      </c>
      <c r="T412" s="13">
        <v>25.1</v>
      </c>
      <c r="U412" s="13" t="s">
        <v>1079</v>
      </c>
      <c r="V412" s="13">
        <v>20.8</v>
      </c>
      <c r="W412" s="13" t="s">
        <v>1079</v>
      </c>
      <c r="X412" s="7" t="s">
        <v>36</v>
      </c>
      <c r="Y412" s="7" t="s">
        <v>1079</v>
      </c>
      <c r="Z412" s="28">
        <v>22.176000000000002</v>
      </c>
      <c r="AA412" s="37">
        <v>1</v>
      </c>
      <c r="AB412" s="2">
        <v>23.455250000000003</v>
      </c>
      <c r="AC412" s="33">
        <v>1</v>
      </c>
      <c r="AD412" s="2">
        <v>23.631999999999994</v>
      </c>
      <c r="AE412" s="33">
        <v>0.91666666666666663</v>
      </c>
      <c r="AF412" s="62">
        <v>22.959299999999999</v>
      </c>
      <c r="AG412" s="63">
        <v>0.83333333333333337</v>
      </c>
      <c r="AH412" s="62">
        <v>28.636250000000004</v>
      </c>
      <c r="AI412" s="63">
        <v>1</v>
      </c>
      <c r="AJ412" s="62">
        <v>17.87833333333333</v>
      </c>
      <c r="AK412" s="64">
        <v>1</v>
      </c>
      <c r="AL412" s="80">
        <v>17.804388888888887</v>
      </c>
      <c r="AM412" s="122">
        <v>1</v>
      </c>
      <c r="AN412" s="80">
        <v>17.918375000000001</v>
      </c>
      <c r="AO412" s="120">
        <v>1</v>
      </c>
      <c r="AP412" s="126" t="s">
        <v>1079</v>
      </c>
      <c r="AQ412" s="2" t="s">
        <v>1079</v>
      </c>
      <c r="AR412" s="1" t="s">
        <v>1079</v>
      </c>
      <c r="AS412" s="1"/>
      <c r="AT412" s="145"/>
      <c r="AU412" s="1" t="s">
        <v>36</v>
      </c>
      <c r="AV412" s="2"/>
      <c r="AW412" s="1"/>
    </row>
    <row r="413" spans="1:49">
      <c r="A413" s="17" t="s">
        <v>148</v>
      </c>
      <c r="B413" s="17" t="s">
        <v>2278</v>
      </c>
      <c r="C413" s="55" t="s">
        <v>2279</v>
      </c>
      <c r="D413" s="69" t="s">
        <v>2277</v>
      </c>
      <c r="E413" s="69" t="s">
        <v>1083</v>
      </c>
      <c r="F413" s="69" t="s">
        <v>1076</v>
      </c>
      <c r="G413" s="69" t="s">
        <v>1097</v>
      </c>
      <c r="H413" s="70">
        <v>357812</v>
      </c>
      <c r="I413" s="70">
        <v>406021</v>
      </c>
      <c r="J413" s="69">
        <v>53.549117000000003</v>
      </c>
      <c r="K413" s="69">
        <v>-2.6381999999999999</v>
      </c>
      <c r="L413" s="70" t="s">
        <v>33</v>
      </c>
      <c r="M413" s="95" t="s">
        <v>1078</v>
      </c>
      <c r="N413" s="95">
        <v>0</v>
      </c>
      <c r="O413" s="95">
        <v>177</v>
      </c>
      <c r="P413" s="95" t="s">
        <v>34</v>
      </c>
      <c r="Q413" s="95">
        <v>2.5</v>
      </c>
      <c r="R413" s="13">
        <v>27.4</v>
      </c>
      <c r="S413" s="13" t="s">
        <v>1079</v>
      </c>
      <c r="T413" s="13">
        <v>24.8</v>
      </c>
      <c r="U413" s="13" t="s">
        <v>1079</v>
      </c>
      <c r="V413" s="13">
        <v>22.2</v>
      </c>
      <c r="W413" s="13" t="s">
        <v>1079</v>
      </c>
      <c r="X413" s="27">
        <v>22.7</v>
      </c>
      <c r="Y413" s="7" t="s">
        <v>1079</v>
      </c>
      <c r="Z413" s="28">
        <v>22.130181818181818</v>
      </c>
      <c r="AA413" s="37">
        <v>1</v>
      </c>
      <c r="AB413" s="2">
        <v>24.676166666666674</v>
      </c>
      <c r="AC413" s="33">
        <v>1</v>
      </c>
      <c r="AD413" s="2">
        <v>22.152000000000001</v>
      </c>
      <c r="AE413" s="33">
        <v>0.91666666666666663</v>
      </c>
      <c r="AF413" s="62">
        <v>21.889199999999995</v>
      </c>
      <c r="AG413" s="63">
        <v>0.83333333333333337</v>
      </c>
      <c r="AH413" s="62">
        <v>27.923250000000007</v>
      </c>
      <c r="AI413" s="63">
        <v>1</v>
      </c>
      <c r="AJ413" s="62">
        <v>17.906666666666666</v>
      </c>
      <c r="AK413" s="64">
        <v>1</v>
      </c>
      <c r="AL413" s="80">
        <v>17.804388888888887</v>
      </c>
      <c r="AM413" s="122">
        <v>1</v>
      </c>
      <c r="AN413" s="80">
        <v>17.918375000000001</v>
      </c>
      <c r="AO413" s="120">
        <v>1</v>
      </c>
      <c r="AP413" s="126" t="s">
        <v>1079</v>
      </c>
      <c r="AQ413" s="2">
        <f>AN413-AL413</f>
        <v>0.11398611111111379</v>
      </c>
      <c r="AR413" s="1" t="str">
        <f>IF(AN413&gt;AL413,"Higher","Lower")</f>
        <v>Higher</v>
      </c>
      <c r="AS413" s="1"/>
      <c r="AT413" s="145"/>
      <c r="AU413" s="1" t="s">
        <v>36</v>
      </c>
      <c r="AV413" s="2"/>
      <c r="AW413" s="1"/>
    </row>
    <row r="414" spans="1:49">
      <c r="A414" s="17" t="s">
        <v>148</v>
      </c>
      <c r="B414" s="17" t="s">
        <v>2280</v>
      </c>
      <c r="C414" s="55" t="s">
        <v>2281</v>
      </c>
      <c r="D414" s="69" t="s">
        <v>2277</v>
      </c>
      <c r="E414" s="69" t="s">
        <v>1083</v>
      </c>
      <c r="F414" s="69" t="s">
        <v>1076</v>
      </c>
      <c r="G414" s="69" t="s">
        <v>1097</v>
      </c>
      <c r="H414" s="70">
        <v>357812</v>
      </c>
      <c r="I414" s="70">
        <v>406021</v>
      </c>
      <c r="J414" s="69">
        <v>53.549117000000003</v>
      </c>
      <c r="K414" s="69">
        <v>-2.6381999999999999</v>
      </c>
      <c r="L414" s="70" t="s">
        <v>33</v>
      </c>
      <c r="M414" s="95" t="s">
        <v>1078</v>
      </c>
      <c r="N414" s="95">
        <v>0</v>
      </c>
      <c r="O414" s="95">
        <v>177</v>
      </c>
      <c r="P414" s="95" t="s">
        <v>34</v>
      </c>
      <c r="Q414" s="95">
        <v>2.5</v>
      </c>
      <c r="R414" s="13">
        <v>27.4</v>
      </c>
      <c r="S414" s="13" t="s">
        <v>1079</v>
      </c>
      <c r="T414" s="13">
        <v>25</v>
      </c>
      <c r="U414" s="13" t="s">
        <v>1079</v>
      </c>
      <c r="V414" s="13">
        <v>21.4</v>
      </c>
      <c r="W414" s="13" t="s">
        <v>1079</v>
      </c>
      <c r="X414" s="7" t="s">
        <v>36</v>
      </c>
      <c r="Y414" s="7" t="s">
        <v>1079</v>
      </c>
      <c r="Z414" s="28">
        <v>22.496727272727274</v>
      </c>
      <c r="AA414" s="37">
        <v>1</v>
      </c>
      <c r="AB414" s="2">
        <v>22.750000000000004</v>
      </c>
      <c r="AC414" s="33">
        <v>1</v>
      </c>
      <c r="AD414" s="2">
        <v>22.071999999999996</v>
      </c>
      <c r="AE414" s="33">
        <v>0.91666666666666663</v>
      </c>
      <c r="AF414" s="62">
        <v>22.397666666666669</v>
      </c>
      <c r="AG414" s="63">
        <v>0.75</v>
      </c>
      <c r="AH414" s="62">
        <v>29.1555</v>
      </c>
      <c r="AI414" s="63">
        <v>1</v>
      </c>
      <c r="AJ414" s="62">
        <v>18.076666666666664</v>
      </c>
      <c r="AK414" s="64">
        <v>1</v>
      </c>
      <c r="AL414" s="80">
        <v>17.804388888888887</v>
      </c>
      <c r="AM414" s="122">
        <v>1</v>
      </c>
      <c r="AN414" s="80">
        <v>17.918375000000001</v>
      </c>
      <c r="AO414" s="120">
        <v>1</v>
      </c>
      <c r="AP414" s="126" t="s">
        <v>1079</v>
      </c>
      <c r="AQ414" s="2" t="s">
        <v>1079</v>
      </c>
      <c r="AR414" s="1" t="s">
        <v>1079</v>
      </c>
      <c r="AS414" s="1"/>
      <c r="AT414" s="145"/>
      <c r="AU414" s="1" t="s">
        <v>36</v>
      </c>
      <c r="AV414" s="2"/>
      <c r="AW414" s="1"/>
    </row>
    <row r="415" spans="1:49">
      <c r="A415" s="17" t="s">
        <v>148</v>
      </c>
      <c r="B415" s="17" t="s">
        <v>2282</v>
      </c>
      <c r="C415" s="55" t="s">
        <v>2283</v>
      </c>
      <c r="D415" s="55" t="s">
        <v>2284</v>
      </c>
      <c r="E415" s="55" t="s">
        <v>2134</v>
      </c>
      <c r="F415" s="55" t="s">
        <v>1076</v>
      </c>
      <c r="G415" s="55" t="s">
        <v>1079</v>
      </c>
      <c r="H415" s="56">
        <v>356883</v>
      </c>
      <c r="I415" s="56">
        <v>405239</v>
      </c>
      <c r="J415" s="57">
        <v>53.542012999999997</v>
      </c>
      <c r="K415" s="57">
        <v>-2.6521119999999998</v>
      </c>
      <c r="L415" s="56" t="s">
        <v>33</v>
      </c>
      <c r="M415" s="4" t="s">
        <v>1078</v>
      </c>
      <c r="N415" s="4">
        <v>0.5</v>
      </c>
      <c r="O415" s="4">
        <v>0.5</v>
      </c>
      <c r="P415" s="4" t="s">
        <v>1078</v>
      </c>
      <c r="Q415" s="4">
        <v>2</v>
      </c>
      <c r="R415" s="13" t="s">
        <v>36</v>
      </c>
      <c r="S415" s="13" t="s">
        <v>1079</v>
      </c>
      <c r="T415" s="13" t="s">
        <v>36</v>
      </c>
      <c r="U415" s="13" t="s">
        <v>1079</v>
      </c>
      <c r="V415" s="13" t="s">
        <v>36</v>
      </c>
      <c r="W415" s="13" t="s">
        <v>1079</v>
      </c>
      <c r="X415" s="7" t="s">
        <v>36</v>
      </c>
      <c r="Y415" s="7" t="s">
        <v>1079</v>
      </c>
      <c r="Z415" s="27" t="s">
        <v>36</v>
      </c>
      <c r="AA415" s="36" t="s">
        <v>1084</v>
      </c>
      <c r="AB415" s="2" t="s">
        <v>36</v>
      </c>
      <c r="AC415" s="33" t="s">
        <v>1084</v>
      </c>
      <c r="AD415" s="2">
        <v>37.536888888888889</v>
      </c>
      <c r="AE415" s="33">
        <v>0.75</v>
      </c>
      <c r="AF415" s="62">
        <v>43.202749999999995</v>
      </c>
      <c r="AG415" s="63">
        <v>1</v>
      </c>
      <c r="AH415" s="62">
        <v>38.206090909090911</v>
      </c>
      <c r="AI415" s="63">
        <v>0.91666666666666663</v>
      </c>
      <c r="AJ415" s="62">
        <v>28.011363636363633</v>
      </c>
      <c r="AK415" s="64">
        <v>0.91666666666666663</v>
      </c>
      <c r="AL415" s="80">
        <v>32.257166666666663</v>
      </c>
      <c r="AM415" s="122">
        <v>1</v>
      </c>
      <c r="AN415" s="80">
        <v>18.16718181818182</v>
      </c>
      <c r="AO415" s="120">
        <v>0.90384615384615385</v>
      </c>
      <c r="AP415" s="126" t="s">
        <v>1079</v>
      </c>
      <c r="AQ415" s="2">
        <f>AN415-AL415</f>
        <v>-14.089984848484843</v>
      </c>
      <c r="AR415" s="1" t="str">
        <f>IF(AN415&gt;AL415,"Higher","Lower")</f>
        <v>Lower</v>
      </c>
      <c r="AS415" s="1"/>
      <c r="AT415" s="145"/>
      <c r="AU415" s="1" t="s">
        <v>36</v>
      </c>
      <c r="AV415" s="2"/>
      <c r="AW415" s="1"/>
    </row>
    <row r="416" spans="1:49">
      <c r="A416" s="17" t="s">
        <v>148</v>
      </c>
      <c r="B416" s="17" t="s">
        <v>2285</v>
      </c>
      <c r="C416" s="55" t="s">
        <v>2286</v>
      </c>
      <c r="D416" s="69" t="s">
        <v>2287</v>
      </c>
      <c r="E416" s="69" t="s">
        <v>1083</v>
      </c>
      <c r="F416" s="69" t="s">
        <v>1076</v>
      </c>
      <c r="G416" s="69" t="s">
        <v>1079</v>
      </c>
      <c r="H416" s="70">
        <v>353896</v>
      </c>
      <c r="I416" s="70">
        <v>408518</v>
      </c>
      <c r="J416" s="69">
        <v>53.571229000000002</v>
      </c>
      <c r="K416" s="69">
        <v>-2.6976675999999999</v>
      </c>
      <c r="L416" s="70" t="s">
        <v>33</v>
      </c>
      <c r="M416" s="95" t="s">
        <v>34</v>
      </c>
      <c r="N416" s="95">
        <v>0</v>
      </c>
      <c r="O416" s="95">
        <v>14</v>
      </c>
      <c r="P416" s="95" t="s">
        <v>1078</v>
      </c>
      <c r="Q416" s="95">
        <v>2</v>
      </c>
      <c r="R416" s="13">
        <v>32.700000000000003</v>
      </c>
      <c r="S416" s="13" t="s">
        <v>1079</v>
      </c>
      <c r="T416" s="13">
        <v>32.799999999999997</v>
      </c>
      <c r="U416" s="13" t="s">
        <v>1079</v>
      </c>
      <c r="V416" s="13">
        <v>29.8</v>
      </c>
      <c r="W416" s="13" t="s">
        <v>1079</v>
      </c>
      <c r="X416" s="27">
        <v>28.1</v>
      </c>
      <c r="Y416" s="7" t="s">
        <v>1079</v>
      </c>
      <c r="Z416" s="28">
        <v>32.373599999999996</v>
      </c>
      <c r="AA416" s="37">
        <v>0.91666666666666663</v>
      </c>
      <c r="AB416" s="2">
        <v>33.901636363636371</v>
      </c>
      <c r="AC416" s="33">
        <v>1</v>
      </c>
      <c r="AD416" s="2">
        <v>27.17</v>
      </c>
      <c r="AE416" s="33">
        <v>1</v>
      </c>
      <c r="AF416" s="62">
        <v>25.433</v>
      </c>
      <c r="AG416" s="63">
        <v>1</v>
      </c>
      <c r="AH416" s="62">
        <v>25.861750000000001</v>
      </c>
      <c r="AI416" s="63">
        <v>1</v>
      </c>
      <c r="AJ416" s="62">
        <v>18.147500000000004</v>
      </c>
      <c r="AK416" s="64">
        <v>1</v>
      </c>
      <c r="AL416" s="80">
        <v>19.407333333333334</v>
      </c>
      <c r="AM416" s="122">
        <v>1</v>
      </c>
      <c r="AN416" s="80">
        <v>18.458500000000001</v>
      </c>
      <c r="AO416" s="120">
        <v>1</v>
      </c>
      <c r="AP416" s="126" t="s">
        <v>1079</v>
      </c>
      <c r="AQ416" s="2">
        <f>AN416-AL416</f>
        <v>-0.94883333333333297</v>
      </c>
      <c r="AR416" s="1" t="str">
        <f>IF(AN416&gt;AL416,"Higher","Lower")</f>
        <v>Lower</v>
      </c>
      <c r="AS416" s="1"/>
      <c r="AT416" s="145"/>
      <c r="AU416" s="1" t="s">
        <v>36</v>
      </c>
      <c r="AV416" s="2"/>
      <c r="AW416" s="1"/>
    </row>
    <row r="417" spans="1:49">
      <c r="A417" s="17" t="s">
        <v>148</v>
      </c>
      <c r="B417" s="17" t="s">
        <v>2288</v>
      </c>
      <c r="C417" s="55" t="s">
        <v>2289</v>
      </c>
      <c r="D417" s="55" t="s">
        <v>2290</v>
      </c>
      <c r="E417" s="55" t="s">
        <v>31</v>
      </c>
      <c r="F417" s="55" t="s">
        <v>1076</v>
      </c>
      <c r="G417" s="55" t="s">
        <v>1079</v>
      </c>
      <c r="H417" s="56">
        <v>366458</v>
      </c>
      <c r="I417" s="56">
        <v>402462</v>
      </c>
      <c r="J417" s="57">
        <v>53.517753999999996</v>
      </c>
      <c r="K417" s="57">
        <v>-2.5073325999999998</v>
      </c>
      <c r="L417" s="56" t="s">
        <v>33</v>
      </c>
      <c r="M417" s="4" t="s">
        <v>1078</v>
      </c>
      <c r="N417" s="4">
        <v>13</v>
      </c>
      <c r="O417" s="4">
        <v>2</v>
      </c>
      <c r="P417" s="4" t="s">
        <v>1078</v>
      </c>
      <c r="Q417" s="4">
        <v>2</v>
      </c>
      <c r="R417" s="19" t="s">
        <v>36</v>
      </c>
      <c r="S417" s="19" t="s">
        <v>1079</v>
      </c>
      <c r="T417" s="19" t="s">
        <v>36</v>
      </c>
      <c r="U417" s="19" t="s">
        <v>1079</v>
      </c>
      <c r="V417" s="19" t="s">
        <v>36</v>
      </c>
      <c r="W417" s="19" t="s">
        <v>1079</v>
      </c>
      <c r="X417" s="20" t="s">
        <v>36</v>
      </c>
      <c r="Y417" s="20" t="s">
        <v>1079</v>
      </c>
      <c r="Z417" s="21" t="s">
        <v>36</v>
      </c>
      <c r="AA417" s="35" t="s">
        <v>1084</v>
      </c>
      <c r="AB417" s="2" t="s">
        <v>1084</v>
      </c>
      <c r="AC417" s="33" t="s">
        <v>1084</v>
      </c>
      <c r="AD417" s="2" t="s">
        <v>1084</v>
      </c>
      <c r="AE417" s="33" t="s">
        <v>1084</v>
      </c>
      <c r="AF417" s="62">
        <v>23.857333333333337</v>
      </c>
      <c r="AG417" s="63">
        <v>0.75</v>
      </c>
      <c r="AH417" s="62">
        <v>26.326750000000001</v>
      </c>
      <c r="AI417" s="63">
        <v>1</v>
      </c>
      <c r="AJ417" s="62">
        <v>17.540909090909089</v>
      </c>
      <c r="AK417" s="64">
        <v>0.91666666666666663</v>
      </c>
      <c r="AL417" s="80">
        <v>18.755166666666668</v>
      </c>
      <c r="AM417" s="122">
        <v>1</v>
      </c>
      <c r="AN417" s="80">
        <v>18.668749999999999</v>
      </c>
      <c r="AO417" s="120">
        <v>1</v>
      </c>
      <c r="AP417" s="132" t="s">
        <v>1079</v>
      </c>
      <c r="AQ417" s="2">
        <f>AN417-AL417</f>
        <v>-8.6416666666668362E-2</v>
      </c>
      <c r="AR417" s="1" t="str">
        <f>IF(AN417&gt;AL417,"Higher","Lower")</f>
        <v>Lower</v>
      </c>
      <c r="AS417" s="1"/>
      <c r="AT417" s="145"/>
      <c r="AU417" s="1" t="s">
        <v>36</v>
      </c>
      <c r="AV417" s="2"/>
      <c r="AW417" s="1"/>
    </row>
    <row r="418" spans="1:49">
      <c r="A418" s="17" t="s">
        <v>148</v>
      </c>
      <c r="B418" s="17" t="s">
        <v>2291</v>
      </c>
      <c r="C418" s="55" t="s">
        <v>2292</v>
      </c>
      <c r="D418" s="55" t="s">
        <v>2293</v>
      </c>
      <c r="E418" s="55" t="s">
        <v>31</v>
      </c>
      <c r="F418" s="55" t="s">
        <v>1076</v>
      </c>
      <c r="G418" s="55" t="s">
        <v>1079</v>
      </c>
      <c r="H418" s="56">
        <v>356428</v>
      </c>
      <c r="I418" s="56">
        <v>404722</v>
      </c>
      <c r="J418" s="57">
        <v>53.537328000000002</v>
      </c>
      <c r="K418" s="57">
        <v>-2.6589054000000001</v>
      </c>
      <c r="L418" s="56" t="s">
        <v>33</v>
      </c>
      <c r="M418" s="4" t="s">
        <v>1078</v>
      </c>
      <c r="N418" s="4">
        <v>4</v>
      </c>
      <c r="O418" s="4">
        <v>1</v>
      </c>
      <c r="P418" s="4" t="s">
        <v>1078</v>
      </c>
      <c r="Q418" s="4">
        <v>2</v>
      </c>
      <c r="R418" s="13" t="s">
        <v>36</v>
      </c>
      <c r="S418" s="13" t="s">
        <v>1079</v>
      </c>
      <c r="T418" s="13" t="s">
        <v>36</v>
      </c>
      <c r="U418" s="13" t="s">
        <v>1079</v>
      </c>
      <c r="V418" s="13" t="s">
        <v>36</v>
      </c>
      <c r="W418" s="13" t="s">
        <v>1079</v>
      </c>
      <c r="X418" s="7" t="s">
        <v>36</v>
      </c>
      <c r="Y418" s="7" t="s">
        <v>1079</v>
      </c>
      <c r="Z418" s="27" t="s">
        <v>36</v>
      </c>
      <c r="AA418" s="36" t="s">
        <v>1084</v>
      </c>
      <c r="AB418" s="2" t="s">
        <v>1084</v>
      </c>
      <c r="AC418" s="33" t="s">
        <v>1084</v>
      </c>
      <c r="AD418" s="2" t="s">
        <v>1084</v>
      </c>
      <c r="AE418" s="33" t="s">
        <v>1084</v>
      </c>
      <c r="AF418" s="62">
        <v>24.903749999999999</v>
      </c>
      <c r="AG418" s="63">
        <v>1</v>
      </c>
      <c r="AH418" s="62">
        <v>25.396750000000001</v>
      </c>
      <c r="AI418" s="63">
        <v>1</v>
      </c>
      <c r="AJ418" s="62">
        <v>19.110833333333332</v>
      </c>
      <c r="AK418" s="64">
        <v>1</v>
      </c>
      <c r="AL418" s="80">
        <v>18.984500000000001</v>
      </c>
      <c r="AM418" s="122">
        <v>1</v>
      </c>
      <c r="AN418" s="80">
        <v>18.813749999999999</v>
      </c>
      <c r="AO418" s="120">
        <v>1</v>
      </c>
      <c r="AP418" s="126" t="s">
        <v>1079</v>
      </c>
      <c r="AQ418" s="2">
        <f>AN418-AL418</f>
        <v>-0.17075000000000173</v>
      </c>
      <c r="AR418" s="1" t="str">
        <f>IF(AN418&gt;AL418,"Higher","Lower")</f>
        <v>Lower</v>
      </c>
      <c r="AS418" s="1"/>
      <c r="AT418" s="145"/>
      <c r="AU418" s="1" t="s">
        <v>36</v>
      </c>
      <c r="AV418" s="2"/>
      <c r="AW418" s="1"/>
    </row>
    <row r="419" spans="1:49">
      <c r="A419" s="17" t="s">
        <v>148</v>
      </c>
      <c r="B419" s="17" t="s">
        <v>2294</v>
      </c>
      <c r="C419" s="55" t="s">
        <v>2295</v>
      </c>
      <c r="D419" s="55" t="s">
        <v>2296</v>
      </c>
      <c r="E419" s="55" t="s">
        <v>31</v>
      </c>
      <c r="F419" s="55" t="s">
        <v>1076</v>
      </c>
      <c r="G419" s="55" t="s">
        <v>1079</v>
      </c>
      <c r="H419" s="56">
        <v>366233</v>
      </c>
      <c r="I419" s="56">
        <v>403024</v>
      </c>
      <c r="J419" s="57">
        <v>53.522790999999998</v>
      </c>
      <c r="K419" s="57">
        <v>-2.5107865</v>
      </c>
      <c r="L419" s="56" t="s">
        <v>33</v>
      </c>
      <c r="M419" s="4" t="s">
        <v>1078</v>
      </c>
      <c r="N419" s="4">
        <v>4</v>
      </c>
      <c r="O419" s="4">
        <v>1</v>
      </c>
      <c r="P419" s="4" t="s">
        <v>1078</v>
      </c>
      <c r="Q419" s="4">
        <v>2</v>
      </c>
      <c r="R419" s="19" t="s">
        <v>36</v>
      </c>
      <c r="S419" s="19" t="s">
        <v>1079</v>
      </c>
      <c r="T419" s="19" t="s">
        <v>36</v>
      </c>
      <c r="U419" s="19" t="s">
        <v>1079</v>
      </c>
      <c r="V419" s="19" t="s">
        <v>36</v>
      </c>
      <c r="W419" s="19" t="s">
        <v>1079</v>
      </c>
      <c r="X419" s="20" t="s">
        <v>36</v>
      </c>
      <c r="Y419" s="20" t="s">
        <v>1079</v>
      </c>
      <c r="Z419" s="21" t="s">
        <v>36</v>
      </c>
      <c r="AA419" s="35" t="s">
        <v>1084</v>
      </c>
      <c r="AB419" s="2" t="s">
        <v>1084</v>
      </c>
      <c r="AC419" s="33" t="s">
        <v>1084</v>
      </c>
      <c r="AD419" s="2" t="s">
        <v>1084</v>
      </c>
      <c r="AE419" s="33" t="s">
        <v>1084</v>
      </c>
      <c r="AF419" s="62">
        <v>31.407</v>
      </c>
      <c r="AG419" s="63">
        <v>0.66666666666666663</v>
      </c>
      <c r="AH419" s="62">
        <v>24.59075</v>
      </c>
      <c r="AI419" s="63">
        <v>1</v>
      </c>
      <c r="AJ419" s="62">
        <v>18.076666666666664</v>
      </c>
      <c r="AK419" s="64">
        <v>1</v>
      </c>
      <c r="AL419" s="80">
        <v>19.514833333333339</v>
      </c>
      <c r="AM419" s="122">
        <v>1</v>
      </c>
      <c r="AN419" s="80">
        <v>19.060909090909092</v>
      </c>
      <c r="AO419" s="120">
        <v>0.92307692307692302</v>
      </c>
      <c r="AP419" s="132" t="s">
        <v>1079</v>
      </c>
      <c r="AQ419" s="2">
        <f>AN419-AL419</f>
        <v>-0.45392424242424667</v>
      </c>
      <c r="AR419" s="1" t="str">
        <f>IF(AN419&gt;AL419,"Higher","Lower")</f>
        <v>Lower</v>
      </c>
      <c r="AS419" s="1"/>
      <c r="AT419" s="145"/>
      <c r="AU419" s="1" t="s">
        <v>36</v>
      </c>
      <c r="AV419" s="2"/>
      <c r="AW419" s="1"/>
    </row>
    <row r="420" spans="1:49">
      <c r="A420" s="17" t="s">
        <v>148</v>
      </c>
      <c r="B420" s="17" t="s">
        <v>2297</v>
      </c>
      <c r="C420" s="55" t="s">
        <v>2298</v>
      </c>
      <c r="D420" s="55" t="s">
        <v>2299</v>
      </c>
      <c r="E420" s="55" t="s">
        <v>31</v>
      </c>
      <c r="F420" s="55" t="s">
        <v>1076</v>
      </c>
      <c r="G420" s="55" t="s">
        <v>1079</v>
      </c>
      <c r="H420" s="56">
        <v>356869</v>
      </c>
      <c r="I420" s="56">
        <v>404808</v>
      </c>
      <c r="J420" s="57">
        <v>53.538137999999996</v>
      </c>
      <c r="K420" s="57">
        <v>-2.6522636999999998</v>
      </c>
      <c r="L420" s="56" t="s">
        <v>33</v>
      </c>
      <c r="M420" s="4" t="s">
        <v>1078</v>
      </c>
      <c r="N420" s="4">
        <v>3</v>
      </c>
      <c r="O420" s="4">
        <v>2</v>
      </c>
      <c r="P420" s="4" t="s">
        <v>1078</v>
      </c>
      <c r="Q420" s="4">
        <v>2</v>
      </c>
      <c r="R420" s="13" t="s">
        <v>36</v>
      </c>
      <c r="S420" s="13" t="s">
        <v>1079</v>
      </c>
      <c r="T420" s="13" t="s">
        <v>36</v>
      </c>
      <c r="U420" s="13" t="s">
        <v>1079</v>
      </c>
      <c r="V420" s="13" t="s">
        <v>36</v>
      </c>
      <c r="W420" s="13" t="s">
        <v>1079</v>
      </c>
      <c r="X420" s="7" t="s">
        <v>36</v>
      </c>
      <c r="Y420" s="7" t="s">
        <v>1079</v>
      </c>
      <c r="Z420" s="27" t="s">
        <v>36</v>
      </c>
      <c r="AA420" s="36" t="s">
        <v>1084</v>
      </c>
      <c r="AB420" s="2" t="s">
        <v>1084</v>
      </c>
      <c r="AC420" s="33" t="s">
        <v>1084</v>
      </c>
      <c r="AD420" s="2" t="s">
        <v>1084</v>
      </c>
      <c r="AE420" s="33" t="s">
        <v>1084</v>
      </c>
      <c r="AF420" s="62">
        <v>26.991749999999996</v>
      </c>
      <c r="AG420" s="63">
        <v>1</v>
      </c>
      <c r="AH420" s="62">
        <v>27.636500000000002</v>
      </c>
      <c r="AI420" s="63">
        <v>1</v>
      </c>
      <c r="AJ420" s="62">
        <v>20.796666666666667</v>
      </c>
      <c r="AK420" s="64">
        <v>1</v>
      </c>
      <c r="AL420" s="80">
        <v>22.208365201180808</v>
      </c>
      <c r="AM420" s="122">
        <v>0.57692307692307687</v>
      </c>
      <c r="AN420" s="80">
        <v>19.092545454545458</v>
      </c>
      <c r="AO420" s="120">
        <v>0.92307692307692302</v>
      </c>
      <c r="AP420" s="126" t="s">
        <v>1079</v>
      </c>
      <c r="AQ420" s="2">
        <f>AN420-AL420</f>
        <v>-3.1158197466353492</v>
      </c>
      <c r="AR420" s="1" t="str">
        <f>IF(AN420&gt;AL420,"Higher","Lower")</f>
        <v>Lower</v>
      </c>
      <c r="AS420" s="1"/>
      <c r="AT420" s="145"/>
      <c r="AU420" s="1" t="s">
        <v>36</v>
      </c>
      <c r="AV420" s="2"/>
      <c r="AW420" s="1"/>
    </row>
    <row r="421" spans="1:49">
      <c r="A421" s="17" t="s">
        <v>148</v>
      </c>
      <c r="B421" s="17" t="s">
        <v>2300</v>
      </c>
      <c r="C421" s="55" t="s">
        <v>2301</v>
      </c>
      <c r="D421" s="56" t="s">
        <v>2302</v>
      </c>
      <c r="E421" s="67" t="s">
        <v>1170</v>
      </c>
      <c r="F421" s="55" t="s">
        <v>1076</v>
      </c>
      <c r="G421" s="55" t="s">
        <v>1079</v>
      </c>
      <c r="H421" s="55">
        <v>363262</v>
      </c>
      <c r="I421" s="55">
        <v>399815</v>
      </c>
      <c r="J421" s="57">
        <v>53.493747999999997</v>
      </c>
      <c r="K421" s="57">
        <v>-2.5552195000000002</v>
      </c>
      <c r="L421" s="56" t="s">
        <v>33</v>
      </c>
      <c r="M421" s="3" t="s">
        <v>1078</v>
      </c>
      <c r="N421" s="3">
        <v>10</v>
      </c>
      <c r="O421" s="3">
        <v>1</v>
      </c>
      <c r="P421" s="3" t="s">
        <v>1078</v>
      </c>
      <c r="Q421" s="3">
        <v>2</v>
      </c>
      <c r="R421" s="19" t="s">
        <v>36</v>
      </c>
      <c r="S421" s="19" t="s">
        <v>1079</v>
      </c>
      <c r="T421" s="19" t="s">
        <v>36</v>
      </c>
      <c r="U421" s="19" t="s">
        <v>1079</v>
      </c>
      <c r="V421" s="19" t="s">
        <v>36</v>
      </c>
      <c r="W421" s="19" t="s">
        <v>1079</v>
      </c>
      <c r="X421" s="20" t="s">
        <v>36</v>
      </c>
      <c r="Y421" s="20" t="s">
        <v>1079</v>
      </c>
      <c r="Z421" s="21" t="s">
        <v>36</v>
      </c>
      <c r="AA421" s="35" t="s">
        <v>1084</v>
      </c>
      <c r="AB421" s="2" t="s">
        <v>1084</v>
      </c>
      <c r="AC421" s="33" t="s">
        <v>1084</v>
      </c>
      <c r="AD421" s="2" t="s">
        <v>1084</v>
      </c>
      <c r="AE421" s="33" t="s">
        <v>1084</v>
      </c>
      <c r="AF421" s="62" t="s">
        <v>1084</v>
      </c>
      <c r="AG421" s="63" t="s">
        <v>1084</v>
      </c>
      <c r="AH421" s="62" t="s">
        <v>1084</v>
      </c>
      <c r="AI421" s="63" t="s">
        <v>1084</v>
      </c>
      <c r="AJ421" s="62">
        <v>18.684529999999999</v>
      </c>
      <c r="AK421" s="66">
        <v>0.91666666666666663</v>
      </c>
      <c r="AL421" s="80">
        <v>19.221000000000004</v>
      </c>
      <c r="AM421" s="122">
        <v>1</v>
      </c>
      <c r="AN421" s="80">
        <v>19.342999999999996</v>
      </c>
      <c r="AO421" s="120">
        <v>1</v>
      </c>
      <c r="AP421" s="132" t="s">
        <v>1079</v>
      </c>
      <c r="AQ421" s="2">
        <f>AN421-AL421</f>
        <v>0.12199999999999278</v>
      </c>
      <c r="AR421" s="1" t="str">
        <f>IF(AN421&gt;AL421,"Higher","Lower")</f>
        <v>Higher</v>
      </c>
      <c r="AS421" s="1"/>
      <c r="AT421" s="145"/>
      <c r="AU421" s="1" t="s">
        <v>36</v>
      </c>
      <c r="AV421" s="2"/>
      <c r="AW421" s="1"/>
    </row>
    <row r="422" spans="1:49">
      <c r="A422" s="17" t="s">
        <v>148</v>
      </c>
      <c r="B422" s="17" t="s">
        <v>2303</v>
      </c>
      <c r="C422" s="55" t="s">
        <v>2304</v>
      </c>
      <c r="D422" s="56" t="s">
        <v>2305</v>
      </c>
      <c r="E422" s="67" t="s">
        <v>31</v>
      </c>
      <c r="F422" s="55" t="s">
        <v>1076</v>
      </c>
      <c r="G422" s="55" t="s">
        <v>1079</v>
      </c>
      <c r="H422" s="55">
        <v>356493</v>
      </c>
      <c r="I422" s="55">
        <v>406759</v>
      </c>
      <c r="J422" s="57">
        <v>53.555641999999999</v>
      </c>
      <c r="K422" s="57">
        <v>-2.6582088000000001</v>
      </c>
      <c r="L422" s="56" t="s">
        <v>33</v>
      </c>
      <c r="M422" s="3" t="s">
        <v>1078</v>
      </c>
      <c r="N422" s="3">
        <v>19</v>
      </c>
      <c r="O422" s="3">
        <v>1</v>
      </c>
      <c r="P422" s="3" t="s">
        <v>1078</v>
      </c>
      <c r="Q422" s="3">
        <v>2</v>
      </c>
      <c r="R422" s="19" t="s">
        <v>36</v>
      </c>
      <c r="S422" s="19" t="s">
        <v>1079</v>
      </c>
      <c r="T422" s="19" t="s">
        <v>36</v>
      </c>
      <c r="U422" s="19" t="s">
        <v>1079</v>
      </c>
      <c r="V422" s="19" t="s">
        <v>36</v>
      </c>
      <c r="W422" s="19" t="s">
        <v>1079</v>
      </c>
      <c r="X422" s="20" t="s">
        <v>36</v>
      </c>
      <c r="Y422" s="20" t="s">
        <v>1079</v>
      </c>
      <c r="Z422" s="21" t="s">
        <v>36</v>
      </c>
      <c r="AA422" s="35" t="s">
        <v>1084</v>
      </c>
      <c r="AB422" s="2" t="s">
        <v>1084</v>
      </c>
      <c r="AC422" s="33" t="s">
        <v>1084</v>
      </c>
      <c r="AD422" s="2" t="s">
        <v>1084</v>
      </c>
      <c r="AE422" s="33" t="s">
        <v>1084</v>
      </c>
      <c r="AF422" s="62" t="s">
        <v>1084</v>
      </c>
      <c r="AG422" s="63" t="s">
        <v>1084</v>
      </c>
      <c r="AH422" s="62" t="s">
        <v>1084</v>
      </c>
      <c r="AI422" s="63" t="s">
        <v>1084</v>
      </c>
      <c r="AJ422" s="62">
        <v>18.615000000000002</v>
      </c>
      <c r="AK422" s="66">
        <v>1</v>
      </c>
      <c r="AL422" s="80">
        <v>20.016500000000001</v>
      </c>
      <c r="AM422" s="122">
        <v>1</v>
      </c>
      <c r="AN422" s="80">
        <v>19.422750000000001</v>
      </c>
      <c r="AO422" s="120">
        <v>1</v>
      </c>
      <c r="AP422" s="132" t="s">
        <v>1079</v>
      </c>
      <c r="AQ422" s="2">
        <f>AN422-AL422</f>
        <v>-0.59375</v>
      </c>
      <c r="AR422" s="1" t="str">
        <f>IF(AN422&gt;AL422,"Higher","Lower")</f>
        <v>Lower</v>
      </c>
      <c r="AS422" s="1"/>
      <c r="AT422" s="145"/>
      <c r="AU422" s="1" t="s">
        <v>36</v>
      </c>
      <c r="AV422" s="2"/>
      <c r="AW422" s="1"/>
    </row>
    <row r="423" spans="1:49">
      <c r="A423" s="17" t="s">
        <v>148</v>
      </c>
      <c r="B423" s="17" t="s">
        <v>2306</v>
      </c>
      <c r="C423" s="55" t="s">
        <v>2307</v>
      </c>
      <c r="D423" s="55" t="s">
        <v>2308</v>
      </c>
      <c r="E423" s="55" t="s">
        <v>1170</v>
      </c>
      <c r="F423" s="55" t="s">
        <v>1076</v>
      </c>
      <c r="G423" s="55" t="s">
        <v>1079</v>
      </c>
      <c r="H423" s="56">
        <v>371039</v>
      </c>
      <c r="I423" s="56">
        <v>400996</v>
      </c>
      <c r="J423" s="57">
        <v>53.504849999999998</v>
      </c>
      <c r="K423" s="57">
        <v>-2.4381107000000002</v>
      </c>
      <c r="L423" s="56" t="s">
        <v>33</v>
      </c>
      <c r="M423" s="4" t="s">
        <v>1078</v>
      </c>
      <c r="N423" s="4">
        <v>23</v>
      </c>
      <c r="O423" s="4">
        <v>2</v>
      </c>
      <c r="P423" s="4" t="s">
        <v>1078</v>
      </c>
      <c r="Q423" s="4">
        <v>2</v>
      </c>
      <c r="R423" s="19" t="s">
        <v>36</v>
      </c>
      <c r="S423" s="19" t="s">
        <v>1079</v>
      </c>
      <c r="T423" s="19" t="s">
        <v>36</v>
      </c>
      <c r="U423" s="19" t="s">
        <v>1079</v>
      </c>
      <c r="V423" s="19" t="s">
        <v>36</v>
      </c>
      <c r="W423" s="19" t="s">
        <v>1079</v>
      </c>
      <c r="X423" s="20" t="s">
        <v>36</v>
      </c>
      <c r="Y423" s="20" t="s">
        <v>1079</v>
      </c>
      <c r="Z423" s="21" t="s">
        <v>36</v>
      </c>
      <c r="AA423" s="35" t="s">
        <v>1084</v>
      </c>
      <c r="AB423" s="2" t="s">
        <v>1084</v>
      </c>
      <c r="AC423" s="33" t="s">
        <v>1084</v>
      </c>
      <c r="AD423" s="2" t="s">
        <v>1084</v>
      </c>
      <c r="AE423" s="33" t="s">
        <v>1084</v>
      </c>
      <c r="AF423" s="62">
        <v>26.834666666666664</v>
      </c>
      <c r="AG423" s="63">
        <v>0.75</v>
      </c>
      <c r="AH423" s="62">
        <v>29.279500000000002</v>
      </c>
      <c r="AI423" s="63">
        <v>1</v>
      </c>
      <c r="AJ423" s="62">
        <v>20.463749999999997</v>
      </c>
      <c r="AK423" s="64">
        <v>1</v>
      </c>
      <c r="AL423" s="80">
        <v>22.460333333333331</v>
      </c>
      <c r="AM423" s="122">
        <v>1</v>
      </c>
      <c r="AN423" s="80">
        <v>19.661999999999999</v>
      </c>
      <c r="AO423" s="120">
        <v>1</v>
      </c>
      <c r="AP423" s="132" t="s">
        <v>1079</v>
      </c>
      <c r="AQ423" s="2">
        <f>AN423-AL423</f>
        <v>-2.798333333333332</v>
      </c>
      <c r="AR423" s="1" t="str">
        <f>IF(AN423&gt;AL423,"Higher","Lower")</f>
        <v>Lower</v>
      </c>
      <c r="AS423" s="1"/>
      <c r="AT423" s="145"/>
      <c r="AU423" s="1" t="s">
        <v>36</v>
      </c>
      <c r="AV423" s="2"/>
      <c r="AW423" s="1"/>
    </row>
    <row r="424" spans="1:49">
      <c r="A424" s="17" t="s">
        <v>148</v>
      </c>
      <c r="B424" s="17" t="s">
        <v>2309</v>
      </c>
      <c r="C424" s="55" t="s">
        <v>2310</v>
      </c>
      <c r="D424" s="55" t="s">
        <v>2311</v>
      </c>
      <c r="E424" s="55" t="s">
        <v>1170</v>
      </c>
      <c r="F424" s="55" t="s">
        <v>1076</v>
      </c>
      <c r="G424" s="55" t="s">
        <v>1079</v>
      </c>
      <c r="H424" s="56">
        <v>361501</v>
      </c>
      <c r="I424" s="56">
        <v>404216</v>
      </c>
      <c r="J424" s="57">
        <v>53.533177999999999</v>
      </c>
      <c r="K424" s="57">
        <v>-2.5823038</v>
      </c>
      <c r="L424" s="56" t="s">
        <v>33</v>
      </c>
      <c r="M424" s="4" t="s">
        <v>1078</v>
      </c>
      <c r="N424" s="4">
        <v>2</v>
      </c>
      <c r="O424" s="4">
        <v>1</v>
      </c>
      <c r="P424" s="4" t="s">
        <v>1078</v>
      </c>
      <c r="Q424" s="4">
        <v>2</v>
      </c>
      <c r="R424" s="19" t="s">
        <v>36</v>
      </c>
      <c r="S424" s="19" t="s">
        <v>1079</v>
      </c>
      <c r="T424" s="19" t="s">
        <v>36</v>
      </c>
      <c r="U424" s="19" t="s">
        <v>1079</v>
      </c>
      <c r="V424" s="19" t="s">
        <v>36</v>
      </c>
      <c r="W424" s="19" t="s">
        <v>1079</v>
      </c>
      <c r="X424" s="20" t="s">
        <v>36</v>
      </c>
      <c r="Y424" s="20" t="s">
        <v>1079</v>
      </c>
      <c r="Z424" s="21" t="s">
        <v>36</v>
      </c>
      <c r="AA424" s="35" t="s">
        <v>1084</v>
      </c>
      <c r="AB424" s="2" t="s">
        <v>1084</v>
      </c>
      <c r="AC424" s="33" t="s">
        <v>1084</v>
      </c>
      <c r="AD424" s="2" t="s">
        <v>1084</v>
      </c>
      <c r="AE424" s="33" t="s">
        <v>1084</v>
      </c>
      <c r="AF424" s="62">
        <v>22.706999999999997</v>
      </c>
      <c r="AG424" s="63">
        <v>0.75</v>
      </c>
      <c r="AH424" s="62">
        <v>25.916000000000004</v>
      </c>
      <c r="AI424" s="63">
        <v>1</v>
      </c>
      <c r="AJ424" s="62">
        <v>19.146250000000002</v>
      </c>
      <c r="AK424" s="64">
        <v>1</v>
      </c>
      <c r="AL424" s="80">
        <v>20.109666666666669</v>
      </c>
      <c r="AM424" s="122">
        <v>1</v>
      </c>
      <c r="AN424" s="80">
        <v>19.764818181818182</v>
      </c>
      <c r="AO424" s="120">
        <v>0.90384615384615385</v>
      </c>
      <c r="AP424" s="132" t="s">
        <v>1079</v>
      </c>
      <c r="AQ424" s="2">
        <f>AN424-AL424</f>
        <v>-0.3448484848484874</v>
      </c>
      <c r="AR424" s="1" t="str">
        <f>IF(AN424&gt;AL424,"Higher","Lower")</f>
        <v>Lower</v>
      </c>
      <c r="AS424" s="1"/>
      <c r="AT424" s="145"/>
      <c r="AU424" s="1" t="s">
        <v>36</v>
      </c>
      <c r="AV424" s="2"/>
      <c r="AW424" s="1"/>
    </row>
    <row r="425" spans="1:49">
      <c r="A425" s="40" t="s">
        <v>42</v>
      </c>
      <c r="B425" s="40" t="s">
        <v>2312</v>
      </c>
      <c r="C425" s="41" t="s">
        <v>2313</v>
      </c>
      <c r="D425" s="41" t="s">
        <v>2314</v>
      </c>
      <c r="E425" s="41" t="s">
        <v>31</v>
      </c>
      <c r="F425" s="41" t="s">
        <v>1076</v>
      </c>
      <c r="G425" s="41" t="s">
        <v>1079</v>
      </c>
      <c r="H425" s="42">
        <v>379619</v>
      </c>
      <c r="I425" s="42">
        <v>396371</v>
      </c>
      <c r="J425" s="43">
        <v>53.463684000000001</v>
      </c>
      <c r="K425" s="43">
        <v>-2.3084516000000002</v>
      </c>
      <c r="L425" s="42" t="s">
        <v>33</v>
      </c>
      <c r="M425" s="41" t="s">
        <v>1078</v>
      </c>
      <c r="N425" s="41">
        <v>700</v>
      </c>
      <c r="O425" s="41">
        <v>5</v>
      </c>
      <c r="P425" s="41" t="s">
        <v>1078</v>
      </c>
      <c r="Q425" s="41">
        <v>3</v>
      </c>
      <c r="R425" s="51">
        <v>24.5</v>
      </c>
      <c r="S425" s="51" t="s">
        <v>1079</v>
      </c>
      <c r="T425" s="51">
        <v>27.9</v>
      </c>
      <c r="U425" s="51" t="s">
        <v>1079</v>
      </c>
      <c r="V425" s="51">
        <v>25.6</v>
      </c>
      <c r="W425" s="51" t="s">
        <v>1079</v>
      </c>
      <c r="X425" s="82">
        <v>26</v>
      </c>
      <c r="Y425" s="53" t="s">
        <v>1079</v>
      </c>
      <c r="Z425" s="53">
        <v>24.9</v>
      </c>
      <c r="AA425" s="83">
        <v>0.91666666666666663</v>
      </c>
      <c r="AB425" s="44">
        <v>26.042545454545458</v>
      </c>
      <c r="AC425" s="45">
        <v>1</v>
      </c>
      <c r="AD425" s="44">
        <v>25.556666666666672</v>
      </c>
      <c r="AE425" s="45">
        <v>1</v>
      </c>
      <c r="AF425" s="44">
        <v>23.42672727272727</v>
      </c>
      <c r="AG425" s="45">
        <v>0.91666666666666663</v>
      </c>
      <c r="AH425" s="44">
        <v>26.962249999999997</v>
      </c>
      <c r="AI425" s="45">
        <v>1</v>
      </c>
      <c r="AJ425" s="44">
        <v>18.506818181818186</v>
      </c>
      <c r="AK425" s="46">
        <v>0.91666666666666663</v>
      </c>
      <c r="AL425" s="78">
        <v>22.187999999999999</v>
      </c>
      <c r="AM425" s="123">
        <v>0.75</v>
      </c>
      <c r="AN425" s="78">
        <v>19.8</v>
      </c>
      <c r="AO425" s="118">
        <v>0.92307692307692302</v>
      </c>
      <c r="AP425" s="133" t="s">
        <v>1079</v>
      </c>
      <c r="AQ425" s="44">
        <f>AN425-AL425</f>
        <v>-2.3879999999999981</v>
      </c>
      <c r="AR425" s="43" t="str">
        <f>IF(AN425&gt;AL425,"Higher","Lower")</f>
        <v>Lower</v>
      </c>
      <c r="AS425" s="43"/>
      <c r="AT425" s="151"/>
      <c r="AU425" s="43" t="s">
        <v>36</v>
      </c>
      <c r="AV425" s="44"/>
      <c r="AW425" s="43"/>
    </row>
    <row r="426" spans="1:49">
      <c r="A426" s="17" t="s">
        <v>148</v>
      </c>
      <c r="B426" s="17" t="s">
        <v>2315</v>
      </c>
      <c r="C426" s="55" t="s">
        <v>2316</v>
      </c>
      <c r="D426" s="55" t="s">
        <v>2317</v>
      </c>
      <c r="E426" s="55" t="s">
        <v>31</v>
      </c>
      <c r="F426" s="55" t="s">
        <v>1076</v>
      </c>
      <c r="G426" s="55" t="s">
        <v>1079</v>
      </c>
      <c r="H426" s="56">
        <v>356469</v>
      </c>
      <c r="I426" s="56">
        <v>404550</v>
      </c>
      <c r="J426" s="57">
        <v>53.535786000000002</v>
      </c>
      <c r="K426" s="57">
        <v>-2.6582628000000001</v>
      </c>
      <c r="L426" s="56" t="s">
        <v>33</v>
      </c>
      <c r="M426" s="4" t="s">
        <v>1078</v>
      </c>
      <c r="N426" s="4">
        <v>22</v>
      </c>
      <c r="O426" s="4">
        <v>2</v>
      </c>
      <c r="P426" s="4" t="s">
        <v>1078</v>
      </c>
      <c r="Q426" s="4">
        <v>2</v>
      </c>
      <c r="R426" s="19" t="s">
        <v>36</v>
      </c>
      <c r="S426" s="19" t="s">
        <v>1079</v>
      </c>
      <c r="T426" s="19" t="s">
        <v>36</v>
      </c>
      <c r="U426" s="19" t="s">
        <v>1079</v>
      </c>
      <c r="V426" s="19" t="s">
        <v>36</v>
      </c>
      <c r="W426" s="19" t="s">
        <v>1079</v>
      </c>
      <c r="X426" s="20" t="s">
        <v>36</v>
      </c>
      <c r="Y426" s="20" t="s">
        <v>1079</v>
      </c>
      <c r="Z426" s="21" t="s">
        <v>36</v>
      </c>
      <c r="AA426" s="35" t="s">
        <v>1084</v>
      </c>
      <c r="AB426" s="2" t="s">
        <v>1084</v>
      </c>
      <c r="AC426" s="33" t="s">
        <v>1084</v>
      </c>
      <c r="AD426" s="2" t="s">
        <v>1084</v>
      </c>
      <c r="AE426" s="33" t="s">
        <v>1084</v>
      </c>
      <c r="AF426" s="62">
        <v>32.798999999999999</v>
      </c>
      <c r="AG426" s="63">
        <v>0.58333333333333337</v>
      </c>
      <c r="AH426" s="62">
        <v>25.761000000000003</v>
      </c>
      <c r="AI426" s="63">
        <v>1</v>
      </c>
      <c r="AJ426" s="62">
        <v>19.535833333333329</v>
      </c>
      <c r="AK426" s="64">
        <v>1</v>
      </c>
      <c r="AL426" s="80">
        <v>20.654333333333334</v>
      </c>
      <c r="AM426" s="122">
        <v>1</v>
      </c>
      <c r="AN426" s="80">
        <v>19.893999999999998</v>
      </c>
      <c r="AO426" s="120">
        <v>1</v>
      </c>
      <c r="AP426" s="132" t="s">
        <v>1079</v>
      </c>
      <c r="AQ426" s="2">
        <f>AN426-AL426</f>
        <v>-0.7603333333333353</v>
      </c>
      <c r="AR426" s="1" t="str">
        <f>IF(AN426&gt;AL426,"Higher","Lower")</f>
        <v>Lower</v>
      </c>
      <c r="AS426" s="1"/>
      <c r="AT426" s="145"/>
      <c r="AU426" s="1" t="s">
        <v>36</v>
      </c>
      <c r="AV426" s="2"/>
      <c r="AW426" s="1"/>
    </row>
    <row r="427" spans="1:49">
      <c r="A427" s="17" t="s">
        <v>148</v>
      </c>
      <c r="B427" s="17" t="s">
        <v>2318</v>
      </c>
      <c r="C427" s="55" t="s">
        <v>2319</v>
      </c>
      <c r="D427" s="69" t="s">
        <v>2320</v>
      </c>
      <c r="E427" s="69" t="s">
        <v>31</v>
      </c>
      <c r="F427" s="69" t="s">
        <v>1076</v>
      </c>
      <c r="G427" s="69" t="s">
        <v>1079</v>
      </c>
      <c r="H427" s="70">
        <v>363833</v>
      </c>
      <c r="I427" s="70">
        <v>402028</v>
      </c>
      <c r="J427" s="69">
        <v>53.513677999999999</v>
      </c>
      <c r="K427" s="69">
        <v>-2.5468693</v>
      </c>
      <c r="L427" s="70" t="s">
        <v>33</v>
      </c>
      <c r="M427" s="95" t="s">
        <v>1078</v>
      </c>
      <c r="N427" s="95">
        <v>0</v>
      </c>
      <c r="O427" s="95">
        <v>1</v>
      </c>
      <c r="P427" s="95" t="s">
        <v>1078</v>
      </c>
      <c r="Q427" s="95">
        <v>2</v>
      </c>
      <c r="R427" s="13">
        <v>28.3</v>
      </c>
      <c r="S427" s="13" t="s">
        <v>1079</v>
      </c>
      <c r="T427" s="13">
        <v>28.5</v>
      </c>
      <c r="U427" s="13" t="s">
        <v>1079</v>
      </c>
      <c r="V427" s="13">
        <v>26.6</v>
      </c>
      <c r="W427" s="13" t="s">
        <v>1079</v>
      </c>
      <c r="X427" s="27">
        <v>24.9</v>
      </c>
      <c r="Y427" s="7" t="s">
        <v>1079</v>
      </c>
      <c r="Z427" s="27">
        <v>23.229818181818175</v>
      </c>
      <c r="AA427" s="36">
        <v>1</v>
      </c>
      <c r="AB427" s="2">
        <v>35.217000000000006</v>
      </c>
      <c r="AC427" s="33">
        <v>0.16666666666666666</v>
      </c>
      <c r="AD427" s="2">
        <v>27.573333333333338</v>
      </c>
      <c r="AE427" s="33">
        <v>1</v>
      </c>
      <c r="AF427" s="62">
        <v>26.526299999999999</v>
      </c>
      <c r="AG427" s="63">
        <v>0.83333333333333337</v>
      </c>
      <c r="AH427" s="62">
        <v>27.466000000000001</v>
      </c>
      <c r="AI427" s="63">
        <v>1</v>
      </c>
      <c r="AJ427" s="62">
        <v>20.534583333333334</v>
      </c>
      <c r="AK427" s="64">
        <v>1</v>
      </c>
      <c r="AL427" s="80">
        <v>21.836833333333328</v>
      </c>
      <c r="AM427" s="122">
        <v>1</v>
      </c>
      <c r="AN427" s="80">
        <v>20.126000000000001</v>
      </c>
      <c r="AO427" s="120">
        <v>1</v>
      </c>
      <c r="AP427" s="126" t="s">
        <v>1079</v>
      </c>
      <c r="AQ427" s="2">
        <f>AN427-AL427</f>
        <v>-1.7108333333333263</v>
      </c>
      <c r="AR427" s="1" t="str">
        <f>IF(AN427&gt;AL427,"Higher","Lower")</f>
        <v>Lower</v>
      </c>
      <c r="AS427" s="1"/>
      <c r="AT427" s="145"/>
      <c r="AU427" s="1" t="s">
        <v>36</v>
      </c>
      <c r="AV427" s="2"/>
      <c r="AW427" s="1"/>
    </row>
    <row r="428" spans="1:49">
      <c r="A428" s="17" t="s">
        <v>148</v>
      </c>
      <c r="B428" s="17" t="s">
        <v>2321</v>
      </c>
      <c r="C428" s="55" t="s">
        <v>2322</v>
      </c>
      <c r="D428" s="55" t="s">
        <v>2323</v>
      </c>
      <c r="E428" s="55" t="s">
        <v>1083</v>
      </c>
      <c r="F428" s="55" t="s">
        <v>1076</v>
      </c>
      <c r="G428" s="55" t="s">
        <v>1079</v>
      </c>
      <c r="H428" s="56">
        <v>353845</v>
      </c>
      <c r="I428" s="56">
        <v>405360</v>
      </c>
      <c r="J428" s="57">
        <v>53.542841000000003</v>
      </c>
      <c r="K428" s="57">
        <v>-2.6979701</v>
      </c>
      <c r="L428" s="56" t="s">
        <v>33</v>
      </c>
      <c r="M428" s="4" t="s">
        <v>34</v>
      </c>
      <c r="N428" s="4">
        <v>28</v>
      </c>
      <c r="O428" s="4">
        <v>1</v>
      </c>
      <c r="P428" s="4" t="s">
        <v>1078</v>
      </c>
      <c r="Q428" s="4">
        <v>2</v>
      </c>
      <c r="R428" s="13">
        <v>31.8</v>
      </c>
      <c r="S428" s="13" t="s">
        <v>1079</v>
      </c>
      <c r="T428" s="13">
        <v>29.9</v>
      </c>
      <c r="U428" s="13" t="s">
        <v>1079</v>
      </c>
      <c r="V428" s="13">
        <v>30</v>
      </c>
      <c r="W428" s="13" t="s">
        <v>1079</v>
      </c>
      <c r="X428" s="27">
        <v>29.8</v>
      </c>
      <c r="Y428" s="7" t="s">
        <v>1079</v>
      </c>
      <c r="Z428" s="28">
        <v>27.475636363636358</v>
      </c>
      <c r="AA428" s="37">
        <v>1</v>
      </c>
      <c r="AB428" s="2">
        <v>32.567888888888895</v>
      </c>
      <c r="AC428" s="33">
        <v>0.75</v>
      </c>
      <c r="AD428" s="2">
        <v>25.732666666666663</v>
      </c>
      <c r="AE428" s="33">
        <v>1</v>
      </c>
      <c r="AF428" s="62">
        <v>26.825000000000006</v>
      </c>
      <c r="AG428" s="63">
        <v>1</v>
      </c>
      <c r="AH428" s="62">
        <v>27.016500000000001</v>
      </c>
      <c r="AI428" s="63">
        <v>1</v>
      </c>
      <c r="AJ428" s="62">
        <v>17.57375</v>
      </c>
      <c r="AK428" s="64">
        <v>1</v>
      </c>
      <c r="AL428" s="80">
        <v>22.610833333333336</v>
      </c>
      <c r="AM428" s="122">
        <v>1</v>
      </c>
      <c r="AN428" s="80">
        <v>20.144454545454547</v>
      </c>
      <c r="AO428" s="120">
        <v>0.92307692307692302</v>
      </c>
      <c r="AP428" s="126" t="s">
        <v>1079</v>
      </c>
      <c r="AQ428" s="2">
        <f>AN428-AL428</f>
        <v>-2.4663787878787886</v>
      </c>
      <c r="AR428" s="1" t="str">
        <f>IF(AN428&gt;AL428,"Higher","Lower")</f>
        <v>Lower</v>
      </c>
      <c r="AS428" s="1"/>
      <c r="AT428" s="145"/>
      <c r="AU428" s="1" t="s">
        <v>36</v>
      </c>
      <c r="AV428" s="2"/>
      <c r="AW428" s="1"/>
    </row>
    <row r="429" spans="1:49">
      <c r="A429" s="17" t="s">
        <v>148</v>
      </c>
      <c r="B429" s="17" t="s">
        <v>2324</v>
      </c>
      <c r="C429" s="55" t="s">
        <v>2325</v>
      </c>
      <c r="D429" s="55" t="s">
        <v>2326</v>
      </c>
      <c r="E429" s="55" t="s">
        <v>31</v>
      </c>
      <c r="F429" s="55" t="s">
        <v>1076</v>
      </c>
      <c r="G429" s="55" t="s">
        <v>1079</v>
      </c>
      <c r="H429" s="56">
        <v>355638</v>
      </c>
      <c r="I429" s="56">
        <v>404023</v>
      </c>
      <c r="J429" s="57">
        <v>53.53098</v>
      </c>
      <c r="K429" s="57">
        <v>-2.670725</v>
      </c>
      <c r="L429" s="56" t="s">
        <v>33</v>
      </c>
      <c r="M429" s="4" t="s">
        <v>1078</v>
      </c>
      <c r="N429" s="4">
        <v>12</v>
      </c>
      <c r="O429" s="4">
        <v>2</v>
      </c>
      <c r="P429" s="4" t="s">
        <v>1078</v>
      </c>
      <c r="Q429" s="4">
        <v>2</v>
      </c>
      <c r="R429" s="13" t="s">
        <v>36</v>
      </c>
      <c r="S429" s="13" t="s">
        <v>1079</v>
      </c>
      <c r="T429" s="13" t="s">
        <v>36</v>
      </c>
      <c r="U429" s="13" t="s">
        <v>1079</v>
      </c>
      <c r="V429" s="13" t="s">
        <v>36</v>
      </c>
      <c r="W429" s="13" t="s">
        <v>1079</v>
      </c>
      <c r="X429" s="7" t="s">
        <v>36</v>
      </c>
      <c r="Y429" s="7" t="s">
        <v>1079</v>
      </c>
      <c r="Z429" s="27" t="s">
        <v>36</v>
      </c>
      <c r="AA429" s="36" t="s">
        <v>1084</v>
      </c>
      <c r="AB429" s="2" t="s">
        <v>1084</v>
      </c>
      <c r="AC429" s="33" t="s">
        <v>1084</v>
      </c>
      <c r="AD429" s="2" t="s">
        <v>1084</v>
      </c>
      <c r="AE429" s="33" t="s">
        <v>1084</v>
      </c>
      <c r="AF429" s="62">
        <v>23.294249999999995</v>
      </c>
      <c r="AG429" s="63">
        <v>1</v>
      </c>
      <c r="AH429" s="62">
        <v>25.779600000000002</v>
      </c>
      <c r="AI429" s="63">
        <v>0.83333333333333337</v>
      </c>
      <c r="AJ429" s="62">
        <v>18.544166666666662</v>
      </c>
      <c r="AK429" s="64">
        <v>1</v>
      </c>
      <c r="AL429" s="80">
        <v>20.790500000000002</v>
      </c>
      <c r="AM429" s="122">
        <v>1</v>
      </c>
      <c r="AN429" s="80">
        <v>20.152363636363638</v>
      </c>
      <c r="AO429" s="120">
        <v>0.92307692307692302</v>
      </c>
      <c r="AP429" s="126" t="s">
        <v>1079</v>
      </c>
      <c r="AQ429" s="2">
        <f>AN429-AL429</f>
        <v>-0.63813636363636306</v>
      </c>
      <c r="AR429" s="1" t="str">
        <f>IF(AN429&gt;AL429,"Higher","Lower")</f>
        <v>Lower</v>
      </c>
      <c r="AS429" s="1"/>
      <c r="AT429" s="145"/>
      <c r="AU429" s="1" t="s">
        <v>36</v>
      </c>
      <c r="AV429" s="2"/>
      <c r="AW429" s="1"/>
    </row>
    <row r="430" spans="1:49">
      <c r="A430" s="17" t="s">
        <v>148</v>
      </c>
      <c r="B430" s="17" t="s">
        <v>2327</v>
      </c>
      <c r="C430" s="55" t="s">
        <v>2328</v>
      </c>
      <c r="D430" s="55" t="s">
        <v>2329</v>
      </c>
      <c r="E430" s="55" t="s">
        <v>1170</v>
      </c>
      <c r="F430" s="55" t="s">
        <v>1076</v>
      </c>
      <c r="G430" s="55" t="s">
        <v>1079</v>
      </c>
      <c r="H430" s="56">
        <v>368024</v>
      </c>
      <c r="I430" s="56">
        <v>403514</v>
      </c>
      <c r="J430" s="57">
        <v>53.527307</v>
      </c>
      <c r="K430" s="57">
        <v>-2.4838236999999999</v>
      </c>
      <c r="L430" s="56" t="s">
        <v>33</v>
      </c>
      <c r="M430" s="4" t="s">
        <v>1078</v>
      </c>
      <c r="N430" s="4">
        <v>44</v>
      </c>
      <c r="O430" s="4">
        <v>1</v>
      </c>
      <c r="P430" s="4" t="s">
        <v>1078</v>
      </c>
      <c r="Q430" s="4">
        <v>2</v>
      </c>
      <c r="R430" s="19" t="s">
        <v>36</v>
      </c>
      <c r="S430" s="19" t="s">
        <v>1079</v>
      </c>
      <c r="T430" s="19" t="s">
        <v>36</v>
      </c>
      <c r="U430" s="19" t="s">
        <v>1079</v>
      </c>
      <c r="V430" s="19" t="s">
        <v>36</v>
      </c>
      <c r="W430" s="19" t="s">
        <v>1079</v>
      </c>
      <c r="X430" s="20" t="s">
        <v>36</v>
      </c>
      <c r="Y430" s="20" t="s">
        <v>1079</v>
      </c>
      <c r="Z430" s="21" t="s">
        <v>36</v>
      </c>
      <c r="AA430" s="35" t="s">
        <v>1084</v>
      </c>
      <c r="AB430" s="2" t="s">
        <v>1084</v>
      </c>
      <c r="AC430" s="33" t="s">
        <v>1084</v>
      </c>
      <c r="AD430" s="2" t="s">
        <v>1084</v>
      </c>
      <c r="AE430" s="33" t="s">
        <v>1084</v>
      </c>
      <c r="AF430" s="62">
        <v>24.698333333333334</v>
      </c>
      <c r="AG430" s="63">
        <v>0.75</v>
      </c>
      <c r="AH430" s="62">
        <v>27.409636363636366</v>
      </c>
      <c r="AI430" s="63">
        <v>0.91666666666666663</v>
      </c>
      <c r="AJ430" s="62">
        <v>20.031666666666666</v>
      </c>
      <c r="AK430" s="64">
        <v>1</v>
      </c>
      <c r="AL430" s="80">
        <v>22.352833333333329</v>
      </c>
      <c r="AM430" s="122">
        <v>1</v>
      </c>
      <c r="AN430" s="80">
        <v>20.597249999999999</v>
      </c>
      <c r="AO430" s="120">
        <v>1</v>
      </c>
      <c r="AP430" s="132" t="s">
        <v>1079</v>
      </c>
      <c r="AQ430" s="2">
        <f>AN430-AL430</f>
        <v>-1.7555833333333304</v>
      </c>
      <c r="AR430" s="1" t="str">
        <f>IF(AN430&gt;AL430,"Higher","Lower")</f>
        <v>Lower</v>
      </c>
      <c r="AS430" s="1"/>
      <c r="AT430" s="145"/>
      <c r="AU430" s="1" t="s">
        <v>36</v>
      </c>
      <c r="AV430" s="2"/>
      <c r="AW430" s="1"/>
    </row>
    <row r="431" spans="1:49">
      <c r="A431" s="17" t="s">
        <v>148</v>
      </c>
      <c r="B431" s="17" t="s">
        <v>2330</v>
      </c>
      <c r="C431" s="55" t="s">
        <v>2331</v>
      </c>
      <c r="D431" s="55" t="s">
        <v>2332</v>
      </c>
      <c r="E431" s="55" t="s">
        <v>31</v>
      </c>
      <c r="F431" s="55" t="s">
        <v>1076</v>
      </c>
      <c r="G431" s="55" t="s">
        <v>1079</v>
      </c>
      <c r="H431" s="56">
        <v>356667</v>
      </c>
      <c r="I431" s="56">
        <v>404065</v>
      </c>
      <c r="J431" s="57">
        <v>53.531443000000003</v>
      </c>
      <c r="K431" s="57">
        <v>-2.6552083</v>
      </c>
      <c r="L431" s="56" t="s">
        <v>33</v>
      </c>
      <c r="M431" s="4" t="s">
        <v>1078</v>
      </c>
      <c r="N431" s="4">
        <v>3</v>
      </c>
      <c r="O431" s="4">
        <v>2</v>
      </c>
      <c r="P431" s="4" t="s">
        <v>1078</v>
      </c>
      <c r="Q431" s="4">
        <v>2</v>
      </c>
      <c r="R431" s="13" t="s">
        <v>36</v>
      </c>
      <c r="S431" s="13" t="s">
        <v>1079</v>
      </c>
      <c r="T431" s="13" t="s">
        <v>36</v>
      </c>
      <c r="U431" s="13" t="s">
        <v>1079</v>
      </c>
      <c r="V431" s="13" t="s">
        <v>36</v>
      </c>
      <c r="W431" s="13" t="s">
        <v>1079</v>
      </c>
      <c r="X431" s="7" t="s">
        <v>36</v>
      </c>
      <c r="Y431" s="7" t="s">
        <v>1079</v>
      </c>
      <c r="Z431" s="27" t="s">
        <v>36</v>
      </c>
      <c r="AA431" s="36" t="s">
        <v>1084</v>
      </c>
      <c r="AB431" s="2" t="s">
        <v>1084</v>
      </c>
      <c r="AC431" s="33" t="s">
        <v>1084</v>
      </c>
      <c r="AD431" s="2" t="s">
        <v>1084</v>
      </c>
      <c r="AE431" s="33" t="s">
        <v>1084</v>
      </c>
      <c r="AF431" s="62">
        <v>29.089636363636366</v>
      </c>
      <c r="AG431" s="63">
        <v>0.91666666666666663</v>
      </c>
      <c r="AH431" s="62">
        <v>28.22127272727273</v>
      </c>
      <c r="AI431" s="63">
        <v>0.91666666666666663</v>
      </c>
      <c r="AJ431" s="62">
        <v>19.103750000000005</v>
      </c>
      <c r="AK431" s="64">
        <v>1</v>
      </c>
      <c r="AL431" s="80">
        <v>21.757999999999999</v>
      </c>
      <c r="AM431" s="122">
        <v>1</v>
      </c>
      <c r="AN431" s="80">
        <v>20.658545454545457</v>
      </c>
      <c r="AO431" s="120">
        <v>0.92307692307692302</v>
      </c>
      <c r="AP431" s="126" t="s">
        <v>1079</v>
      </c>
      <c r="AQ431" s="2">
        <f>AN431-AL431</f>
        <v>-1.0994545454545417</v>
      </c>
      <c r="AR431" s="1" t="str">
        <f>IF(AN431&gt;AL431,"Higher","Lower")</f>
        <v>Lower</v>
      </c>
      <c r="AS431" s="1"/>
      <c r="AT431" s="145"/>
      <c r="AU431" s="1" t="s">
        <v>36</v>
      </c>
      <c r="AV431" s="2"/>
      <c r="AW431" s="1"/>
    </row>
    <row r="432" spans="1:49">
      <c r="A432" s="17" t="s">
        <v>148</v>
      </c>
      <c r="B432" s="17" t="s">
        <v>2333</v>
      </c>
      <c r="C432" s="55" t="s">
        <v>2334</v>
      </c>
      <c r="D432" s="56" t="s">
        <v>2335</v>
      </c>
      <c r="E432" s="67" t="s">
        <v>1170</v>
      </c>
      <c r="F432" s="55" t="s">
        <v>1076</v>
      </c>
      <c r="G432" s="55" t="s">
        <v>1079</v>
      </c>
      <c r="H432" s="55">
        <v>362162</v>
      </c>
      <c r="I432" s="55">
        <v>396325</v>
      </c>
      <c r="J432" s="57">
        <v>53.462302000000001</v>
      </c>
      <c r="K432" s="57">
        <v>-2.5713770999999999</v>
      </c>
      <c r="L432" s="56" t="s">
        <v>33</v>
      </c>
      <c r="M432" s="3" t="s">
        <v>1078</v>
      </c>
      <c r="N432" s="3">
        <v>66</v>
      </c>
      <c r="O432" s="3">
        <v>1</v>
      </c>
      <c r="P432" s="3" t="s">
        <v>1078</v>
      </c>
      <c r="Q432" s="3">
        <v>2</v>
      </c>
      <c r="R432" s="19" t="s">
        <v>36</v>
      </c>
      <c r="S432" s="19" t="s">
        <v>1079</v>
      </c>
      <c r="T432" s="19" t="s">
        <v>36</v>
      </c>
      <c r="U432" s="19" t="s">
        <v>1079</v>
      </c>
      <c r="V432" s="19" t="s">
        <v>36</v>
      </c>
      <c r="W432" s="19" t="s">
        <v>1079</v>
      </c>
      <c r="X432" s="20" t="s">
        <v>36</v>
      </c>
      <c r="Y432" s="20" t="s">
        <v>1079</v>
      </c>
      <c r="Z432" s="21" t="s">
        <v>36</v>
      </c>
      <c r="AA432" s="35" t="s">
        <v>1084</v>
      </c>
      <c r="AB432" s="2" t="s">
        <v>1084</v>
      </c>
      <c r="AC432" s="33" t="s">
        <v>1084</v>
      </c>
      <c r="AD432" s="2" t="s">
        <v>1084</v>
      </c>
      <c r="AE432" s="33" t="s">
        <v>1084</v>
      </c>
      <c r="AF432" s="62" t="s">
        <v>1084</v>
      </c>
      <c r="AG432" s="63" t="s">
        <v>1084</v>
      </c>
      <c r="AH432" s="62" t="s">
        <v>1084</v>
      </c>
      <c r="AI432" s="63" t="s">
        <v>1084</v>
      </c>
      <c r="AJ432" s="62">
        <v>20.378749999999993</v>
      </c>
      <c r="AK432" s="66">
        <v>1</v>
      </c>
      <c r="AL432" s="80">
        <v>22.625166666666665</v>
      </c>
      <c r="AM432" s="122">
        <v>1</v>
      </c>
      <c r="AN432" s="80">
        <v>20.743520166242941</v>
      </c>
      <c r="AO432" s="120">
        <v>0.32692307692307693</v>
      </c>
      <c r="AP432" s="132" t="s">
        <v>1079</v>
      </c>
      <c r="AQ432" s="2">
        <f>AN432-AL432</f>
        <v>-1.8816465004237237</v>
      </c>
      <c r="AR432" s="1" t="str">
        <f>IF(AN432&gt;AL432,"Higher","Lower")</f>
        <v>Lower</v>
      </c>
      <c r="AS432" s="1"/>
      <c r="AT432" s="145"/>
      <c r="AU432" s="1" t="s">
        <v>36</v>
      </c>
      <c r="AV432" s="2"/>
      <c r="AW432" s="1"/>
    </row>
    <row r="433" spans="1:49">
      <c r="A433" s="17" t="s">
        <v>148</v>
      </c>
      <c r="B433" s="17" t="s">
        <v>2336</v>
      </c>
      <c r="C433" s="55" t="s">
        <v>2337</v>
      </c>
      <c r="D433" s="55" t="s">
        <v>2338</v>
      </c>
      <c r="E433" s="55" t="s">
        <v>31</v>
      </c>
      <c r="F433" s="55" t="s">
        <v>1076</v>
      </c>
      <c r="G433" s="55" t="s">
        <v>1079</v>
      </c>
      <c r="H433" s="56">
        <v>355816</v>
      </c>
      <c r="I433" s="56">
        <v>404062</v>
      </c>
      <c r="J433" s="57">
        <v>53.531345000000002</v>
      </c>
      <c r="K433" s="57">
        <v>-2.6680454</v>
      </c>
      <c r="L433" s="56" t="s">
        <v>33</v>
      </c>
      <c r="M433" s="4" t="s">
        <v>1078</v>
      </c>
      <c r="N433" s="4">
        <v>4</v>
      </c>
      <c r="O433" s="4">
        <v>2</v>
      </c>
      <c r="P433" s="4" t="s">
        <v>1078</v>
      </c>
      <c r="Q433" s="4">
        <v>2</v>
      </c>
      <c r="R433" s="19" t="s">
        <v>36</v>
      </c>
      <c r="S433" s="19" t="s">
        <v>1079</v>
      </c>
      <c r="T433" s="19" t="s">
        <v>36</v>
      </c>
      <c r="U433" s="19" t="s">
        <v>1079</v>
      </c>
      <c r="V433" s="19" t="s">
        <v>36</v>
      </c>
      <c r="W433" s="19" t="s">
        <v>1079</v>
      </c>
      <c r="X433" s="20" t="s">
        <v>36</v>
      </c>
      <c r="Y433" s="20" t="s">
        <v>1079</v>
      </c>
      <c r="Z433" s="21" t="s">
        <v>36</v>
      </c>
      <c r="AA433" s="35" t="s">
        <v>1084</v>
      </c>
      <c r="AB433" s="2" t="s">
        <v>1084</v>
      </c>
      <c r="AC433" s="33" t="s">
        <v>1084</v>
      </c>
      <c r="AD433" s="2" t="s">
        <v>1084</v>
      </c>
      <c r="AE433" s="33" t="s">
        <v>1084</v>
      </c>
      <c r="AF433" s="62">
        <v>27.531545454545459</v>
      </c>
      <c r="AG433" s="63">
        <v>0.91666666666666663</v>
      </c>
      <c r="AH433" s="62">
        <v>27.830250000000003</v>
      </c>
      <c r="AI433" s="63">
        <v>1</v>
      </c>
      <c r="AJ433" s="62">
        <v>20.307916666666664</v>
      </c>
      <c r="AK433" s="64">
        <v>1</v>
      </c>
      <c r="AL433" s="80">
        <v>21.550166666666666</v>
      </c>
      <c r="AM433" s="122">
        <v>1</v>
      </c>
      <c r="AN433" s="80">
        <v>20.911636363636362</v>
      </c>
      <c r="AO433" s="120">
        <v>0.92307692307692302</v>
      </c>
      <c r="AP433" s="132" t="s">
        <v>1079</v>
      </c>
      <c r="AQ433" s="2">
        <f>AN433-AL433</f>
        <v>-0.63853030303030422</v>
      </c>
      <c r="AR433" s="1" t="str">
        <f>IF(AN433&gt;AL433,"Higher","Lower")</f>
        <v>Lower</v>
      </c>
      <c r="AU433" t="s">
        <v>36</v>
      </c>
      <c r="AV433" s="153"/>
    </row>
    <row r="434" spans="1:49">
      <c r="A434" s="69" t="s">
        <v>148</v>
      </c>
      <c r="B434" s="55" t="s">
        <v>2339</v>
      </c>
      <c r="C434" s="69" t="s">
        <v>2340</v>
      </c>
      <c r="D434" s="69" t="s">
        <v>2341</v>
      </c>
      <c r="E434" s="69" t="s">
        <v>31</v>
      </c>
      <c r="F434" s="55" t="s">
        <v>1076</v>
      </c>
      <c r="G434" s="55" t="s">
        <v>1079</v>
      </c>
      <c r="H434" s="69">
        <v>360374</v>
      </c>
      <c r="I434" s="69">
        <v>397928</v>
      </c>
      <c r="J434" s="69">
        <v>53.476578000000003</v>
      </c>
      <c r="K434" s="69">
        <v>-2.5985087999999998</v>
      </c>
      <c r="L434" s="70" t="s">
        <v>33</v>
      </c>
      <c r="M434" s="95" t="s">
        <v>41</v>
      </c>
      <c r="N434" s="95">
        <v>2</v>
      </c>
      <c r="O434" s="95">
        <v>0</v>
      </c>
      <c r="P434" s="95" t="s">
        <v>41</v>
      </c>
      <c r="Q434" s="95">
        <v>2</v>
      </c>
      <c r="R434" s="1" t="s">
        <v>1084</v>
      </c>
      <c r="S434" s="1" t="s">
        <v>1084</v>
      </c>
      <c r="T434" s="1" t="s">
        <v>1084</v>
      </c>
      <c r="U434" s="1" t="s">
        <v>1084</v>
      </c>
      <c r="V434" s="1" t="s">
        <v>1084</v>
      </c>
      <c r="W434" s="1" t="s">
        <v>1084</v>
      </c>
      <c r="X434" s="1" t="s">
        <v>1084</v>
      </c>
      <c r="Y434" s="1" t="s">
        <v>1084</v>
      </c>
      <c r="Z434" s="1" t="s">
        <v>1084</v>
      </c>
      <c r="AA434" s="1" t="s">
        <v>1084</v>
      </c>
      <c r="AB434" s="1" t="s">
        <v>1084</v>
      </c>
      <c r="AC434" s="1" t="s">
        <v>1084</v>
      </c>
      <c r="AD434" s="1" t="s">
        <v>1084</v>
      </c>
      <c r="AE434" s="1" t="s">
        <v>1084</v>
      </c>
      <c r="AF434" s="57" t="s">
        <v>1084</v>
      </c>
      <c r="AG434" s="57" t="s">
        <v>1084</v>
      </c>
      <c r="AH434" s="57" t="s">
        <v>1084</v>
      </c>
      <c r="AI434" s="57" t="s">
        <v>1084</v>
      </c>
      <c r="AJ434" s="57" t="s">
        <v>1084</v>
      </c>
      <c r="AK434" s="57" t="s">
        <v>1084</v>
      </c>
      <c r="AL434" s="80">
        <v>22.775442561938966</v>
      </c>
      <c r="AM434" s="122">
        <v>0.51923076923076927</v>
      </c>
      <c r="AN434" s="80">
        <v>21.088062296203901</v>
      </c>
      <c r="AO434" s="120">
        <v>0.40384615384615385</v>
      </c>
      <c r="AP434" s="131" t="s">
        <v>1084</v>
      </c>
      <c r="AQ434" s="2">
        <f>AN434-AL434</f>
        <v>-1.6873802657350652</v>
      </c>
      <c r="AR434" s="1" t="str">
        <f>IF(AN434&gt;AL434,"Higher","Lower")</f>
        <v>Lower</v>
      </c>
      <c r="AS434" s="1"/>
      <c r="AT434" s="145"/>
      <c r="AU434" s="1" t="s">
        <v>36</v>
      </c>
      <c r="AV434" s="2"/>
      <c r="AW434" s="1"/>
    </row>
    <row r="435" spans="1:49">
      <c r="A435" s="17" t="s">
        <v>148</v>
      </c>
      <c r="B435" s="17" t="s">
        <v>2342</v>
      </c>
      <c r="C435" s="55" t="s">
        <v>2343</v>
      </c>
      <c r="D435" s="55" t="s">
        <v>2344</v>
      </c>
      <c r="E435" s="55" t="s">
        <v>31</v>
      </c>
      <c r="F435" s="55" t="s">
        <v>1076</v>
      </c>
      <c r="G435" s="55" t="s">
        <v>1079</v>
      </c>
      <c r="H435" s="56">
        <v>356354</v>
      </c>
      <c r="I435" s="56">
        <v>403838</v>
      </c>
      <c r="J435" s="57">
        <v>53.529376999999997</v>
      </c>
      <c r="K435" s="57">
        <v>-2.6598982000000002</v>
      </c>
      <c r="L435" s="56" t="s">
        <v>33</v>
      </c>
      <c r="M435" s="4" t="s">
        <v>1078</v>
      </c>
      <c r="N435" s="4">
        <v>20</v>
      </c>
      <c r="O435" s="4">
        <v>2</v>
      </c>
      <c r="P435" s="4" t="s">
        <v>1078</v>
      </c>
      <c r="Q435" s="4">
        <v>2</v>
      </c>
      <c r="R435" s="13" t="s">
        <v>36</v>
      </c>
      <c r="S435" s="13" t="s">
        <v>1079</v>
      </c>
      <c r="T435" s="13" t="s">
        <v>36</v>
      </c>
      <c r="U435" s="13" t="s">
        <v>1079</v>
      </c>
      <c r="V435" s="13" t="s">
        <v>36</v>
      </c>
      <c r="W435" s="13" t="s">
        <v>1079</v>
      </c>
      <c r="X435" s="7" t="s">
        <v>36</v>
      </c>
      <c r="Y435" s="7" t="s">
        <v>1079</v>
      </c>
      <c r="Z435" s="27" t="s">
        <v>36</v>
      </c>
      <c r="AA435" s="36" t="s">
        <v>1084</v>
      </c>
      <c r="AB435" s="2" t="s">
        <v>1084</v>
      </c>
      <c r="AC435" s="33" t="s">
        <v>1084</v>
      </c>
      <c r="AD435" s="2" t="s">
        <v>1084</v>
      </c>
      <c r="AE435" s="33" t="s">
        <v>1084</v>
      </c>
      <c r="AF435" s="62">
        <v>27.352799999999991</v>
      </c>
      <c r="AG435" s="63">
        <v>0.83333333333333337</v>
      </c>
      <c r="AH435" s="62">
        <v>28.922999999999995</v>
      </c>
      <c r="AI435" s="63">
        <v>0.83333333333333337</v>
      </c>
      <c r="AJ435" s="62">
        <v>19.89</v>
      </c>
      <c r="AK435" s="64">
        <v>1</v>
      </c>
      <c r="AL435" s="80">
        <v>22.508545454545455</v>
      </c>
      <c r="AM435" s="122">
        <v>0.92307692307692302</v>
      </c>
      <c r="AN435" s="80">
        <v>21.140999999999998</v>
      </c>
      <c r="AO435" s="120">
        <v>1</v>
      </c>
      <c r="AP435" s="126" t="s">
        <v>1079</v>
      </c>
      <c r="AQ435" s="2">
        <f>AN435-AL435</f>
        <v>-1.3675454545454571</v>
      </c>
      <c r="AR435" s="1" t="str">
        <f>IF(AN435&gt;AL435,"Higher","Lower")</f>
        <v>Lower</v>
      </c>
      <c r="AS435" s="1"/>
      <c r="AT435" s="145"/>
      <c r="AU435" s="1" t="s">
        <v>36</v>
      </c>
      <c r="AV435" s="2"/>
      <c r="AW435" s="1"/>
    </row>
    <row r="436" spans="1:49">
      <c r="A436" s="17" t="s">
        <v>148</v>
      </c>
      <c r="B436" s="17" t="s">
        <v>2345</v>
      </c>
      <c r="C436" s="55" t="s">
        <v>2346</v>
      </c>
      <c r="D436" s="4" t="s">
        <v>2347</v>
      </c>
      <c r="E436" s="11" t="s">
        <v>31</v>
      </c>
      <c r="F436" s="4" t="s">
        <v>1076</v>
      </c>
      <c r="G436" s="4" t="s">
        <v>1079</v>
      </c>
      <c r="H436" s="12">
        <v>356817</v>
      </c>
      <c r="I436" s="12">
        <v>402536</v>
      </c>
      <c r="J436" s="1">
        <v>53.517713000000001</v>
      </c>
      <c r="K436" s="1">
        <v>-2.6527341</v>
      </c>
      <c r="L436" s="5" t="s">
        <v>33</v>
      </c>
      <c r="M436" s="11" t="s">
        <v>1078</v>
      </c>
      <c r="N436" s="11">
        <v>40</v>
      </c>
      <c r="O436" s="11">
        <v>2</v>
      </c>
      <c r="P436" s="11" t="s">
        <v>1078</v>
      </c>
      <c r="Q436" s="11">
        <v>2</v>
      </c>
      <c r="R436" s="13" t="s">
        <v>36</v>
      </c>
      <c r="S436" s="13" t="s">
        <v>1079</v>
      </c>
      <c r="T436" s="13" t="s">
        <v>36</v>
      </c>
      <c r="U436" s="13" t="s">
        <v>1079</v>
      </c>
      <c r="V436" s="13" t="s">
        <v>36</v>
      </c>
      <c r="W436" s="13" t="s">
        <v>1079</v>
      </c>
      <c r="X436" s="7" t="s">
        <v>36</v>
      </c>
      <c r="Y436" s="7" t="s">
        <v>1079</v>
      </c>
      <c r="Z436" s="27" t="s">
        <v>36</v>
      </c>
      <c r="AA436" s="36" t="s">
        <v>1084</v>
      </c>
      <c r="AB436" s="2" t="s">
        <v>1084</v>
      </c>
      <c r="AC436" s="33" t="s">
        <v>1084</v>
      </c>
      <c r="AD436" s="2" t="s">
        <v>1084</v>
      </c>
      <c r="AE436" s="33" t="s">
        <v>1084</v>
      </c>
      <c r="AF436" s="2">
        <v>29.675699999999999</v>
      </c>
      <c r="AG436" s="33">
        <v>0.83333333333333337</v>
      </c>
      <c r="AH436" s="2">
        <v>31.3</v>
      </c>
      <c r="AI436" s="33">
        <v>0.66666666666666663</v>
      </c>
      <c r="AJ436" s="2" t="s">
        <v>1084</v>
      </c>
      <c r="AK436" s="31">
        <v>0</v>
      </c>
      <c r="AL436" s="80" t="s">
        <v>36</v>
      </c>
      <c r="AM436" s="63" t="s">
        <v>1079</v>
      </c>
      <c r="AN436" s="80">
        <v>21.140999999999998</v>
      </c>
      <c r="AO436" s="120">
        <v>1</v>
      </c>
      <c r="AP436" s="126" t="s">
        <v>1079</v>
      </c>
      <c r="AQ436" s="2" t="s">
        <v>1079</v>
      </c>
      <c r="AR436" s="1" t="s">
        <v>1079</v>
      </c>
      <c r="AS436" s="1"/>
      <c r="AT436" s="145"/>
      <c r="AU436" s="1" t="s">
        <v>36</v>
      </c>
      <c r="AV436" s="2"/>
      <c r="AW436" s="1"/>
    </row>
    <row r="437" spans="1:49">
      <c r="A437" s="17" t="s">
        <v>148</v>
      </c>
      <c r="B437" s="17" t="s">
        <v>2348</v>
      </c>
      <c r="C437" s="55" t="s">
        <v>2349</v>
      </c>
      <c r="D437" s="55" t="s">
        <v>2350</v>
      </c>
      <c r="E437" s="55" t="s">
        <v>31</v>
      </c>
      <c r="F437" s="55" t="s">
        <v>1076</v>
      </c>
      <c r="G437" s="55" t="s">
        <v>1079</v>
      </c>
      <c r="H437" s="56">
        <v>365615</v>
      </c>
      <c r="I437" s="56">
        <v>401368</v>
      </c>
      <c r="J437" s="57">
        <v>53.507866</v>
      </c>
      <c r="K437" s="57">
        <v>-2.5199253000000001</v>
      </c>
      <c r="L437" s="56" t="s">
        <v>33</v>
      </c>
      <c r="M437" s="4" t="s">
        <v>1078</v>
      </c>
      <c r="N437" s="4">
        <v>9</v>
      </c>
      <c r="O437" s="4">
        <v>1</v>
      </c>
      <c r="P437" s="4" t="s">
        <v>1078</v>
      </c>
      <c r="Q437" s="4">
        <v>2</v>
      </c>
      <c r="R437" s="19" t="s">
        <v>36</v>
      </c>
      <c r="S437" s="19" t="s">
        <v>1079</v>
      </c>
      <c r="T437" s="19" t="s">
        <v>36</v>
      </c>
      <c r="U437" s="19" t="s">
        <v>1079</v>
      </c>
      <c r="V437" s="19" t="s">
        <v>36</v>
      </c>
      <c r="W437" s="19" t="s">
        <v>1079</v>
      </c>
      <c r="X437" s="20" t="s">
        <v>36</v>
      </c>
      <c r="Y437" s="20" t="s">
        <v>1079</v>
      </c>
      <c r="Z437" s="21" t="s">
        <v>36</v>
      </c>
      <c r="AA437" s="35" t="s">
        <v>1084</v>
      </c>
      <c r="AB437" s="2" t="s">
        <v>1084</v>
      </c>
      <c r="AC437" s="33" t="s">
        <v>1084</v>
      </c>
      <c r="AD437" s="2" t="s">
        <v>1084</v>
      </c>
      <c r="AE437" s="33" t="s">
        <v>1084</v>
      </c>
      <c r="AF437" s="62">
        <v>27.385666666666662</v>
      </c>
      <c r="AG437" s="63">
        <v>0.75</v>
      </c>
      <c r="AH437" s="62">
        <v>32.972727272727269</v>
      </c>
      <c r="AI437" s="63">
        <v>0.91666666666666663</v>
      </c>
      <c r="AJ437" s="62">
        <v>21.74583333333333</v>
      </c>
      <c r="AK437" s="64">
        <v>1</v>
      </c>
      <c r="AL437" s="80">
        <v>23.334666666666671</v>
      </c>
      <c r="AM437" s="122">
        <v>1</v>
      </c>
      <c r="AN437" s="80">
        <v>21.293249999999997</v>
      </c>
      <c r="AO437" s="120">
        <v>1</v>
      </c>
      <c r="AP437" s="132" t="s">
        <v>1079</v>
      </c>
      <c r="AQ437" s="2">
        <f>AN437-AL437</f>
        <v>-2.0414166666666738</v>
      </c>
      <c r="AR437" s="1" t="str">
        <f>IF(AN437&gt;AL437,"Higher","Lower")</f>
        <v>Lower</v>
      </c>
      <c r="AS437" s="1"/>
      <c r="AT437" s="145"/>
      <c r="AU437" s="1" t="s">
        <v>36</v>
      </c>
      <c r="AV437" s="2"/>
      <c r="AW437" s="1"/>
    </row>
    <row r="438" spans="1:49">
      <c r="A438" s="17" t="s">
        <v>148</v>
      </c>
      <c r="B438" s="17" t="s">
        <v>2351</v>
      </c>
      <c r="C438" s="55" t="s">
        <v>2352</v>
      </c>
      <c r="D438" s="69" t="s">
        <v>2353</v>
      </c>
      <c r="E438" s="69" t="s">
        <v>1083</v>
      </c>
      <c r="F438" s="69" t="s">
        <v>1076</v>
      </c>
      <c r="G438" s="69" t="s">
        <v>1079</v>
      </c>
      <c r="H438" s="70">
        <v>370612</v>
      </c>
      <c r="I438" s="70">
        <v>400586</v>
      </c>
      <c r="J438" s="69">
        <v>53.501142000000002</v>
      </c>
      <c r="K438" s="69">
        <v>-2.4445098000000001</v>
      </c>
      <c r="L438" s="70" t="s">
        <v>33</v>
      </c>
      <c r="M438" s="95" t="s">
        <v>34</v>
      </c>
      <c r="N438" s="95">
        <v>0</v>
      </c>
      <c r="O438" s="95">
        <v>17</v>
      </c>
      <c r="P438" s="95" t="s">
        <v>1078</v>
      </c>
      <c r="Q438" s="95">
        <v>2</v>
      </c>
      <c r="R438" s="13">
        <v>34.4</v>
      </c>
      <c r="S438" s="13" t="s">
        <v>1079</v>
      </c>
      <c r="T438" s="13">
        <v>37.200000000000003</v>
      </c>
      <c r="U438" s="13" t="s">
        <v>1079</v>
      </c>
      <c r="V438" s="13">
        <v>33.1</v>
      </c>
      <c r="W438" s="13" t="s">
        <v>1079</v>
      </c>
      <c r="X438" s="27">
        <v>32</v>
      </c>
      <c r="Y438" s="7" t="s">
        <v>1079</v>
      </c>
      <c r="Z438" s="28">
        <v>33.370909090909088</v>
      </c>
      <c r="AA438" s="37">
        <v>1</v>
      </c>
      <c r="AB438" s="2">
        <v>33.867166666666662</v>
      </c>
      <c r="AC438" s="33">
        <v>1</v>
      </c>
      <c r="AD438" s="2">
        <v>31.57</v>
      </c>
      <c r="AE438" s="33">
        <v>1</v>
      </c>
      <c r="AF438" s="62">
        <v>28.920249999999999</v>
      </c>
      <c r="AG438" s="63">
        <v>1</v>
      </c>
      <c r="AH438" s="62">
        <v>30.318000000000001</v>
      </c>
      <c r="AI438" s="63">
        <v>1</v>
      </c>
      <c r="AJ438" s="62">
        <v>21.710416666666667</v>
      </c>
      <c r="AK438" s="64">
        <v>1</v>
      </c>
      <c r="AL438" s="80">
        <v>22.331333333333333</v>
      </c>
      <c r="AM438" s="122">
        <v>1</v>
      </c>
      <c r="AN438" s="80">
        <v>21.481749999999998</v>
      </c>
      <c r="AO438" s="120">
        <v>1</v>
      </c>
      <c r="AP438" s="126" t="s">
        <v>1079</v>
      </c>
      <c r="AQ438" s="2">
        <f>AN438-AL438</f>
        <v>-0.84958333333333513</v>
      </c>
      <c r="AR438" s="1" t="str">
        <f>IF(AN438&gt;AL438,"Higher","Lower")</f>
        <v>Lower</v>
      </c>
      <c r="AS438" s="1"/>
      <c r="AT438" s="145"/>
      <c r="AU438" s="1" t="s">
        <v>36</v>
      </c>
      <c r="AV438" s="2"/>
      <c r="AW438" s="1"/>
    </row>
    <row r="439" spans="1:49">
      <c r="A439" s="17" t="s">
        <v>148</v>
      </c>
      <c r="B439" s="17" t="s">
        <v>2354</v>
      </c>
      <c r="C439" s="55" t="s">
        <v>2355</v>
      </c>
      <c r="D439" s="69" t="s">
        <v>2356</v>
      </c>
      <c r="E439" s="69" t="s">
        <v>31</v>
      </c>
      <c r="F439" s="69" t="s">
        <v>1076</v>
      </c>
      <c r="G439" s="69" t="s">
        <v>1079</v>
      </c>
      <c r="H439" s="70">
        <v>356928</v>
      </c>
      <c r="I439" s="70">
        <v>404982</v>
      </c>
      <c r="J439" s="69">
        <v>53.539706000000002</v>
      </c>
      <c r="K439" s="69">
        <v>-2.6513974999999999</v>
      </c>
      <c r="L439" s="70" t="s">
        <v>33</v>
      </c>
      <c r="M439" s="95" t="s">
        <v>34</v>
      </c>
      <c r="N439" s="95">
        <v>0</v>
      </c>
      <c r="O439" s="95">
        <v>8</v>
      </c>
      <c r="P439" s="95" t="s">
        <v>1078</v>
      </c>
      <c r="Q439" s="95">
        <v>2</v>
      </c>
      <c r="R439" s="13" t="s">
        <v>36</v>
      </c>
      <c r="S439" s="13" t="s">
        <v>1079</v>
      </c>
      <c r="T439" s="13" t="s">
        <v>36</v>
      </c>
      <c r="U439" s="13" t="s">
        <v>1079</v>
      </c>
      <c r="V439" s="13" t="s">
        <v>36</v>
      </c>
      <c r="W439" s="13" t="s">
        <v>1079</v>
      </c>
      <c r="X439" s="7" t="s">
        <v>36</v>
      </c>
      <c r="Y439" s="7" t="s">
        <v>1079</v>
      </c>
      <c r="Z439" s="27" t="s">
        <v>36</v>
      </c>
      <c r="AA439" s="36" t="s">
        <v>1084</v>
      </c>
      <c r="AB439" s="2" t="s">
        <v>36</v>
      </c>
      <c r="AC439" s="33" t="s">
        <v>1084</v>
      </c>
      <c r="AD439" s="2">
        <v>26.869333333333334</v>
      </c>
      <c r="AE439" s="33">
        <v>0.75</v>
      </c>
      <c r="AF439" s="62">
        <v>27.513749999999998</v>
      </c>
      <c r="AG439" s="63">
        <v>1</v>
      </c>
      <c r="AH439" s="62">
        <v>28.667249999999996</v>
      </c>
      <c r="AI439" s="63">
        <v>1</v>
      </c>
      <c r="AJ439" s="62">
        <v>20.336249999999996</v>
      </c>
      <c r="AK439" s="64">
        <v>1</v>
      </c>
      <c r="AL439" s="80">
        <v>23.177</v>
      </c>
      <c r="AM439" s="122">
        <v>1</v>
      </c>
      <c r="AN439" s="80">
        <v>21.532499999999999</v>
      </c>
      <c r="AO439" s="120">
        <v>1</v>
      </c>
      <c r="AP439" s="126" t="s">
        <v>1079</v>
      </c>
      <c r="AQ439" s="2">
        <f>AN439-AL439</f>
        <v>-1.6445000000000007</v>
      </c>
      <c r="AR439" s="1" t="str">
        <f>IF(AN439&gt;AL439,"Higher","Lower")</f>
        <v>Lower</v>
      </c>
      <c r="AS439" s="1"/>
      <c r="AT439" s="145"/>
      <c r="AU439" s="1" t="s">
        <v>36</v>
      </c>
      <c r="AV439" s="2"/>
      <c r="AW439" s="1"/>
    </row>
    <row r="440" spans="1:49">
      <c r="A440" s="17" t="s">
        <v>148</v>
      </c>
      <c r="B440" s="17" t="s">
        <v>2357</v>
      </c>
      <c r="C440" s="55" t="s">
        <v>2358</v>
      </c>
      <c r="D440" s="55" t="s">
        <v>2359</v>
      </c>
      <c r="E440" s="55" t="s">
        <v>31</v>
      </c>
      <c r="F440" s="55" t="s">
        <v>1076</v>
      </c>
      <c r="G440" s="55" t="s">
        <v>1079</v>
      </c>
      <c r="H440" s="56">
        <v>371981</v>
      </c>
      <c r="I440" s="56">
        <v>401209</v>
      </c>
      <c r="J440" s="57">
        <v>53.506816000000001</v>
      </c>
      <c r="K440" s="57">
        <v>-2.4239278</v>
      </c>
      <c r="L440" s="56" t="s">
        <v>33</v>
      </c>
      <c r="M440" s="4" t="s">
        <v>1078</v>
      </c>
      <c r="N440" s="4">
        <v>5</v>
      </c>
      <c r="O440" s="4">
        <v>1</v>
      </c>
      <c r="P440" s="4" t="s">
        <v>1078</v>
      </c>
      <c r="Q440" s="4">
        <v>2</v>
      </c>
      <c r="R440" s="19" t="s">
        <v>36</v>
      </c>
      <c r="S440" s="19" t="s">
        <v>1079</v>
      </c>
      <c r="T440" s="19" t="s">
        <v>36</v>
      </c>
      <c r="U440" s="19" t="s">
        <v>1079</v>
      </c>
      <c r="V440" s="19" t="s">
        <v>36</v>
      </c>
      <c r="W440" s="19" t="s">
        <v>1079</v>
      </c>
      <c r="X440" s="20" t="s">
        <v>36</v>
      </c>
      <c r="Y440" s="20" t="s">
        <v>1079</v>
      </c>
      <c r="Z440" s="21" t="s">
        <v>36</v>
      </c>
      <c r="AA440" s="35" t="s">
        <v>1084</v>
      </c>
      <c r="AB440" s="2" t="s">
        <v>1084</v>
      </c>
      <c r="AC440" s="33" t="s">
        <v>1084</v>
      </c>
      <c r="AD440" s="2" t="s">
        <v>1084</v>
      </c>
      <c r="AE440" s="33" t="s">
        <v>1084</v>
      </c>
      <c r="AF440" s="62">
        <v>25.94533333333333</v>
      </c>
      <c r="AG440" s="63">
        <v>0.75</v>
      </c>
      <c r="AH440" s="62">
        <v>28.427</v>
      </c>
      <c r="AI440" s="63">
        <v>1</v>
      </c>
      <c r="AJ440" s="62">
        <v>19.365833333333335</v>
      </c>
      <c r="AK440" s="64">
        <v>1</v>
      </c>
      <c r="AL440" s="80">
        <v>21.879833333333334</v>
      </c>
      <c r="AM440" s="122">
        <v>1</v>
      </c>
      <c r="AN440" s="80">
        <v>21.648500000000002</v>
      </c>
      <c r="AO440" s="120">
        <v>1</v>
      </c>
      <c r="AP440" s="132" t="s">
        <v>1079</v>
      </c>
      <c r="AQ440" s="2">
        <f>AN440-AL440</f>
        <v>-0.23133333333333184</v>
      </c>
      <c r="AR440" s="1" t="str">
        <f>IF(AN440&gt;AL440,"Higher","Lower")</f>
        <v>Lower</v>
      </c>
      <c r="AS440" s="1"/>
      <c r="AT440" s="145"/>
      <c r="AU440" s="1" t="s">
        <v>36</v>
      </c>
      <c r="AV440" s="2"/>
      <c r="AW440" s="1"/>
    </row>
    <row r="441" spans="1:49">
      <c r="A441" s="17" t="s">
        <v>148</v>
      </c>
      <c r="B441" s="17" t="s">
        <v>2360</v>
      </c>
      <c r="C441" s="55" t="s">
        <v>2361</v>
      </c>
      <c r="D441" s="55" t="s">
        <v>2362</v>
      </c>
      <c r="E441" s="55" t="s">
        <v>1170</v>
      </c>
      <c r="F441" s="55" t="s">
        <v>1076</v>
      </c>
      <c r="G441" s="55" t="s">
        <v>1079</v>
      </c>
      <c r="H441" s="56">
        <v>362095</v>
      </c>
      <c r="I441" s="56">
        <v>396547</v>
      </c>
      <c r="J441" s="57">
        <v>53.464292</v>
      </c>
      <c r="K441" s="57">
        <v>-2.5724130000000001</v>
      </c>
      <c r="L441" s="56" t="s">
        <v>33</v>
      </c>
      <c r="M441" s="4" t="s">
        <v>1078</v>
      </c>
      <c r="N441" s="4">
        <v>26</v>
      </c>
      <c r="O441" s="4">
        <v>2</v>
      </c>
      <c r="P441" s="4" t="s">
        <v>1078</v>
      </c>
      <c r="Q441" s="4">
        <v>2</v>
      </c>
      <c r="R441" s="19" t="s">
        <v>36</v>
      </c>
      <c r="S441" s="19" t="s">
        <v>1079</v>
      </c>
      <c r="T441" s="19" t="s">
        <v>36</v>
      </c>
      <c r="U441" s="19" t="s">
        <v>1079</v>
      </c>
      <c r="V441" s="19" t="s">
        <v>36</v>
      </c>
      <c r="W441" s="19" t="s">
        <v>1079</v>
      </c>
      <c r="X441" s="20" t="s">
        <v>36</v>
      </c>
      <c r="Y441" s="20" t="s">
        <v>1079</v>
      </c>
      <c r="Z441" s="21" t="s">
        <v>36</v>
      </c>
      <c r="AA441" s="35" t="s">
        <v>1084</v>
      </c>
      <c r="AB441" s="2" t="s">
        <v>1084</v>
      </c>
      <c r="AC441" s="33" t="s">
        <v>1084</v>
      </c>
      <c r="AD441" s="2" t="s">
        <v>1084</v>
      </c>
      <c r="AE441" s="33" t="s">
        <v>1084</v>
      </c>
      <c r="AF441" s="62">
        <v>34.277419999999999</v>
      </c>
      <c r="AG441" s="63">
        <v>0.25</v>
      </c>
      <c r="AH441" s="62">
        <v>35.115250000000003</v>
      </c>
      <c r="AI441" s="63">
        <v>1</v>
      </c>
      <c r="AJ441" s="62">
        <v>22.000833333333336</v>
      </c>
      <c r="AK441" s="64">
        <v>1</v>
      </c>
      <c r="AL441" s="80">
        <v>25.262499999999999</v>
      </c>
      <c r="AM441" s="122">
        <v>1</v>
      </c>
      <c r="AN441" s="80">
        <v>21.856127156977788</v>
      </c>
      <c r="AO441" s="120">
        <v>0.32692307692307693</v>
      </c>
      <c r="AP441" s="132" t="s">
        <v>1079</v>
      </c>
      <c r="AQ441" s="2">
        <f>AN441-AL441</f>
        <v>-3.4063728430222113</v>
      </c>
      <c r="AR441" s="1" t="str">
        <f>IF(AN441&gt;AL441,"Higher","Lower")</f>
        <v>Lower</v>
      </c>
      <c r="AU441" t="s">
        <v>36</v>
      </c>
      <c r="AV441" s="153"/>
    </row>
    <row r="442" spans="1:49">
      <c r="A442" s="17" t="s">
        <v>148</v>
      </c>
      <c r="B442" s="17" t="s">
        <v>2363</v>
      </c>
      <c r="C442" s="55" t="s">
        <v>2364</v>
      </c>
      <c r="D442" s="55" t="s">
        <v>2365</v>
      </c>
      <c r="E442" s="55" t="s">
        <v>31</v>
      </c>
      <c r="F442" s="55" t="s">
        <v>1076</v>
      </c>
      <c r="G442" s="55" t="s">
        <v>1079</v>
      </c>
      <c r="H442" s="56">
        <v>358537</v>
      </c>
      <c r="I442" s="56">
        <v>405774</v>
      </c>
      <c r="J442" s="57">
        <v>53.546954999999997</v>
      </c>
      <c r="K442" s="57">
        <v>-2.6272256999999999</v>
      </c>
      <c r="L442" s="56" t="s">
        <v>33</v>
      </c>
      <c r="M442" s="4" t="s">
        <v>34</v>
      </c>
      <c r="N442" s="4">
        <v>24</v>
      </c>
      <c r="O442" s="4">
        <v>6</v>
      </c>
      <c r="P442" s="4" t="s">
        <v>1078</v>
      </c>
      <c r="Q442" s="4">
        <v>2</v>
      </c>
      <c r="R442" s="19" t="s">
        <v>36</v>
      </c>
      <c r="S442" s="19" t="s">
        <v>1079</v>
      </c>
      <c r="T442" s="19" t="s">
        <v>36</v>
      </c>
      <c r="U442" s="19" t="s">
        <v>1079</v>
      </c>
      <c r="V442" s="19" t="s">
        <v>36</v>
      </c>
      <c r="W442" s="19" t="s">
        <v>1079</v>
      </c>
      <c r="X442" s="20" t="s">
        <v>36</v>
      </c>
      <c r="Y442" s="20" t="s">
        <v>1079</v>
      </c>
      <c r="Z442" s="21" t="s">
        <v>36</v>
      </c>
      <c r="AA442" s="35" t="s">
        <v>1084</v>
      </c>
      <c r="AB442" s="2" t="s">
        <v>1084</v>
      </c>
      <c r="AC442" s="33" t="s">
        <v>1084</v>
      </c>
      <c r="AD442" s="2" t="s">
        <v>1084</v>
      </c>
      <c r="AE442" s="33" t="s">
        <v>1084</v>
      </c>
      <c r="AF442" s="62">
        <v>30.624000000000002</v>
      </c>
      <c r="AG442" s="63">
        <v>0.58333333333333337</v>
      </c>
      <c r="AH442" s="62">
        <v>28.473500000000005</v>
      </c>
      <c r="AI442" s="63">
        <v>1</v>
      </c>
      <c r="AJ442" s="62">
        <v>20.194583333333334</v>
      </c>
      <c r="AK442" s="64">
        <v>1</v>
      </c>
      <c r="AL442" s="80">
        <v>23.399818181818183</v>
      </c>
      <c r="AM442" s="122">
        <v>0.90384615384615385</v>
      </c>
      <c r="AN442" s="80">
        <v>21.880499999999994</v>
      </c>
      <c r="AO442" s="120">
        <v>1</v>
      </c>
      <c r="AP442" s="132" t="s">
        <v>1079</v>
      </c>
      <c r="AQ442" s="2">
        <f>AN442-AL442</f>
        <v>-1.5193181818181891</v>
      </c>
      <c r="AR442" s="1" t="str">
        <f>IF(AN442&gt;AL442,"Higher","Lower")</f>
        <v>Lower</v>
      </c>
      <c r="AU442" t="s">
        <v>36</v>
      </c>
      <c r="AV442" s="153"/>
    </row>
    <row r="443" spans="1:49">
      <c r="A443" s="17" t="s">
        <v>148</v>
      </c>
      <c r="B443" s="17" t="s">
        <v>2366</v>
      </c>
      <c r="C443" s="55" t="s">
        <v>2367</v>
      </c>
      <c r="D443" s="55" t="s">
        <v>2368</v>
      </c>
      <c r="E443" s="55" t="s">
        <v>31</v>
      </c>
      <c r="F443" s="55" t="s">
        <v>1076</v>
      </c>
      <c r="G443" s="55" t="s">
        <v>1079</v>
      </c>
      <c r="H443" s="56">
        <v>357310</v>
      </c>
      <c r="I443" s="56">
        <v>403672</v>
      </c>
      <c r="J443" s="57">
        <v>53.527963999999997</v>
      </c>
      <c r="K443" s="57">
        <v>-2.6454547000000002</v>
      </c>
      <c r="L443" s="56" t="s">
        <v>33</v>
      </c>
      <c r="M443" s="4" t="s">
        <v>1078</v>
      </c>
      <c r="N443" s="4">
        <v>3</v>
      </c>
      <c r="O443" s="4">
        <v>0.5</v>
      </c>
      <c r="P443" s="4" t="s">
        <v>1078</v>
      </c>
      <c r="Q443" s="4">
        <v>2</v>
      </c>
      <c r="R443" s="13" t="s">
        <v>36</v>
      </c>
      <c r="S443" s="13" t="s">
        <v>1079</v>
      </c>
      <c r="T443" s="13" t="s">
        <v>36</v>
      </c>
      <c r="U443" s="13" t="s">
        <v>1079</v>
      </c>
      <c r="V443" s="13" t="s">
        <v>36</v>
      </c>
      <c r="W443" s="13" t="s">
        <v>1079</v>
      </c>
      <c r="X443" s="7" t="s">
        <v>36</v>
      </c>
      <c r="Y443" s="7" t="s">
        <v>1079</v>
      </c>
      <c r="Z443" s="27" t="s">
        <v>36</v>
      </c>
      <c r="AA443" s="36" t="s">
        <v>1084</v>
      </c>
      <c r="AB443" s="2" t="s">
        <v>1084</v>
      </c>
      <c r="AC443" s="33" t="s">
        <v>1084</v>
      </c>
      <c r="AD443" s="2" t="s">
        <v>1084</v>
      </c>
      <c r="AE443" s="33" t="s">
        <v>1084</v>
      </c>
      <c r="AF443" s="62">
        <v>25.293272727272729</v>
      </c>
      <c r="AG443" s="63">
        <v>0.91666666666666663</v>
      </c>
      <c r="AH443" s="62">
        <v>27.578727272727271</v>
      </c>
      <c r="AI443" s="63">
        <v>0.91666666666666663</v>
      </c>
      <c r="AJ443" s="62">
        <v>17.460416666666667</v>
      </c>
      <c r="AK443" s="64">
        <v>1</v>
      </c>
      <c r="AL443" s="80">
        <v>18.217666666666666</v>
      </c>
      <c r="AM443" s="122">
        <v>1</v>
      </c>
      <c r="AN443" s="80">
        <v>22.59627272727273</v>
      </c>
      <c r="AO443" s="120">
        <v>0.90384615384615385</v>
      </c>
      <c r="AP443" s="126" t="s">
        <v>1079</v>
      </c>
      <c r="AQ443" s="2">
        <f>AN443-AL443</f>
        <v>4.3786060606060637</v>
      </c>
      <c r="AR443" s="1" t="str">
        <f>IF(AN443&gt;AL443,"Higher","Lower")</f>
        <v>Higher</v>
      </c>
      <c r="AU443" t="s">
        <v>36</v>
      </c>
      <c r="AV443" s="153"/>
    </row>
    <row r="444" spans="1:49">
      <c r="A444" s="17" t="s">
        <v>148</v>
      </c>
      <c r="B444" s="17" t="s">
        <v>2369</v>
      </c>
      <c r="C444" s="55" t="s">
        <v>2370</v>
      </c>
      <c r="D444" s="56" t="s">
        <v>2371</v>
      </c>
      <c r="E444" s="67" t="s">
        <v>31</v>
      </c>
      <c r="F444" s="55" t="s">
        <v>1076</v>
      </c>
      <c r="G444" s="55" t="s">
        <v>1079</v>
      </c>
      <c r="H444" s="55">
        <v>360501</v>
      </c>
      <c r="I444" s="55">
        <v>397988</v>
      </c>
      <c r="J444" s="57">
        <v>53.477127000000003</v>
      </c>
      <c r="K444" s="57">
        <v>-2.596603</v>
      </c>
      <c r="L444" s="56" t="s">
        <v>33</v>
      </c>
      <c r="M444" s="3" t="s">
        <v>1078</v>
      </c>
      <c r="N444" s="3">
        <v>20</v>
      </c>
      <c r="O444" s="3">
        <v>0.5</v>
      </c>
      <c r="P444" s="3" t="s">
        <v>1078</v>
      </c>
      <c r="Q444" s="3">
        <v>2</v>
      </c>
      <c r="R444" s="19" t="s">
        <v>36</v>
      </c>
      <c r="S444" s="19" t="s">
        <v>1079</v>
      </c>
      <c r="T444" s="19" t="s">
        <v>36</v>
      </c>
      <c r="U444" s="19" t="s">
        <v>1079</v>
      </c>
      <c r="V444" s="19" t="s">
        <v>36</v>
      </c>
      <c r="W444" s="19" t="s">
        <v>1079</v>
      </c>
      <c r="X444" s="20" t="s">
        <v>36</v>
      </c>
      <c r="Y444" s="20" t="s">
        <v>1079</v>
      </c>
      <c r="Z444" s="21" t="s">
        <v>36</v>
      </c>
      <c r="AA444" s="35" t="s">
        <v>1084</v>
      </c>
      <c r="AB444" s="2" t="s">
        <v>1084</v>
      </c>
      <c r="AC444" s="33" t="s">
        <v>1084</v>
      </c>
      <c r="AD444" s="2" t="s">
        <v>1084</v>
      </c>
      <c r="AE444" s="33" t="s">
        <v>1084</v>
      </c>
      <c r="AF444" s="62" t="s">
        <v>1084</v>
      </c>
      <c r="AG444" s="63" t="s">
        <v>1084</v>
      </c>
      <c r="AH444" s="62" t="s">
        <v>1084</v>
      </c>
      <c r="AI444" s="63" t="s">
        <v>1084</v>
      </c>
      <c r="AJ444" s="62">
        <v>21.278333333333332</v>
      </c>
      <c r="AK444" s="66">
        <v>1</v>
      </c>
      <c r="AL444" s="80">
        <v>23.091000000000005</v>
      </c>
      <c r="AM444" s="122">
        <v>1</v>
      </c>
      <c r="AN444" s="80">
        <v>22.75445454545455</v>
      </c>
      <c r="AO444" s="120">
        <v>0.90384615384615385</v>
      </c>
      <c r="AP444" s="132" t="s">
        <v>1079</v>
      </c>
      <c r="AQ444" s="2">
        <f>AN444-AL444</f>
        <v>-0.3365454545454547</v>
      </c>
      <c r="AR444" s="1" t="str">
        <f>IF(AN444&gt;AL444,"Higher","Lower")</f>
        <v>Lower</v>
      </c>
      <c r="AU444" t="s">
        <v>36</v>
      </c>
      <c r="AV444" s="153"/>
    </row>
    <row r="445" spans="1:49">
      <c r="A445" s="17" t="s">
        <v>148</v>
      </c>
      <c r="B445" s="17" t="s">
        <v>2372</v>
      </c>
      <c r="C445" s="55" t="s">
        <v>2373</v>
      </c>
      <c r="D445" s="55" t="s">
        <v>2374</v>
      </c>
      <c r="E445" s="55" t="s">
        <v>31</v>
      </c>
      <c r="F445" s="55" t="s">
        <v>1076</v>
      </c>
      <c r="G445" s="55" t="s">
        <v>1079</v>
      </c>
      <c r="H445" s="56">
        <v>360437</v>
      </c>
      <c r="I445" s="56">
        <v>405089</v>
      </c>
      <c r="J445" s="57">
        <v>53.540945000000001</v>
      </c>
      <c r="K445" s="57">
        <v>-2.5984660000000002</v>
      </c>
      <c r="L445" s="56" t="s">
        <v>33</v>
      </c>
      <c r="M445" s="4" t="s">
        <v>1078</v>
      </c>
      <c r="N445" s="4">
        <v>18</v>
      </c>
      <c r="O445" s="4">
        <v>2</v>
      </c>
      <c r="P445" s="4" t="s">
        <v>1078</v>
      </c>
      <c r="Q445" s="4">
        <v>2</v>
      </c>
      <c r="R445" s="19" t="s">
        <v>36</v>
      </c>
      <c r="S445" s="19" t="s">
        <v>1079</v>
      </c>
      <c r="T445" s="19" t="s">
        <v>36</v>
      </c>
      <c r="U445" s="19" t="s">
        <v>1079</v>
      </c>
      <c r="V445" s="19" t="s">
        <v>36</v>
      </c>
      <c r="W445" s="19" t="s">
        <v>1079</v>
      </c>
      <c r="X445" s="20" t="s">
        <v>36</v>
      </c>
      <c r="Y445" s="20" t="s">
        <v>1079</v>
      </c>
      <c r="Z445" s="21" t="s">
        <v>36</v>
      </c>
      <c r="AA445" s="35" t="s">
        <v>1084</v>
      </c>
      <c r="AB445" s="2" t="s">
        <v>1084</v>
      </c>
      <c r="AC445" s="33" t="s">
        <v>1084</v>
      </c>
      <c r="AD445" s="2" t="s">
        <v>1084</v>
      </c>
      <c r="AE445" s="33" t="s">
        <v>1084</v>
      </c>
      <c r="AF445" s="62">
        <v>33.146999999999998</v>
      </c>
      <c r="AG445" s="63">
        <v>0.58333333333333337</v>
      </c>
      <c r="AH445" s="62">
        <v>30.563181818181821</v>
      </c>
      <c r="AI445" s="63">
        <v>0.91666666666666663</v>
      </c>
      <c r="AJ445" s="62">
        <v>23.529545454545449</v>
      </c>
      <c r="AK445" s="64">
        <v>0.91666666666666663</v>
      </c>
      <c r="AL445" s="80">
        <v>22.555454545454545</v>
      </c>
      <c r="AM445" s="122">
        <v>0.92307692307692302</v>
      </c>
      <c r="AN445" s="80">
        <v>22.809818181818184</v>
      </c>
      <c r="AO445" s="120">
        <v>0.92307692307692302</v>
      </c>
      <c r="AP445" s="132" t="s">
        <v>1079</v>
      </c>
      <c r="AQ445" s="2">
        <f>AN445-AL445</f>
        <v>0.25436363636363879</v>
      </c>
      <c r="AR445" s="1" t="str">
        <f>IF(AN445&gt;AL445,"Higher","Lower")</f>
        <v>Higher</v>
      </c>
      <c r="AS445" s="1"/>
      <c r="AT445" s="145"/>
      <c r="AU445" s="1" t="s">
        <v>36</v>
      </c>
      <c r="AV445" s="2"/>
      <c r="AW445" s="1"/>
    </row>
    <row r="446" spans="1:49">
      <c r="A446" s="17" t="s">
        <v>148</v>
      </c>
      <c r="B446" s="17" t="s">
        <v>2375</v>
      </c>
      <c r="C446" s="55" t="s">
        <v>2376</v>
      </c>
      <c r="D446" s="69" t="s">
        <v>2377</v>
      </c>
      <c r="E446" s="69" t="s">
        <v>1170</v>
      </c>
      <c r="F446" s="69" t="s">
        <v>1076</v>
      </c>
      <c r="G446" s="69" t="s">
        <v>1079</v>
      </c>
      <c r="H446" s="70">
        <v>357132</v>
      </c>
      <c r="I446" s="70">
        <v>398670</v>
      </c>
      <c r="J446" s="69">
        <v>53.482992000000003</v>
      </c>
      <c r="K446" s="69">
        <v>-2.6474538999999999</v>
      </c>
      <c r="L446" s="70" t="s">
        <v>33</v>
      </c>
      <c r="M446" s="95" t="s">
        <v>34</v>
      </c>
      <c r="N446" s="95">
        <v>7</v>
      </c>
      <c r="O446" s="95">
        <v>1</v>
      </c>
      <c r="P446" s="95" t="s">
        <v>1078</v>
      </c>
      <c r="Q446" s="95">
        <v>2</v>
      </c>
      <c r="R446" s="13">
        <v>47.7</v>
      </c>
      <c r="S446" s="13" t="s">
        <v>1079</v>
      </c>
      <c r="T446" s="13">
        <v>42.8</v>
      </c>
      <c r="U446" s="13" t="s">
        <v>1079</v>
      </c>
      <c r="V446" s="13">
        <v>36.1</v>
      </c>
      <c r="W446" s="13" t="s">
        <v>1079</v>
      </c>
      <c r="X446" s="27">
        <v>41.2</v>
      </c>
      <c r="Y446" s="7" t="s">
        <v>1079</v>
      </c>
      <c r="Z446" s="27">
        <v>38.869090909090914</v>
      </c>
      <c r="AA446" s="36">
        <v>1</v>
      </c>
      <c r="AB446" s="2">
        <v>38.981090909090902</v>
      </c>
      <c r="AC446" s="33">
        <v>0.91666666666666663</v>
      </c>
      <c r="AD446" s="2">
        <v>41.015333333333331</v>
      </c>
      <c r="AE446" s="33">
        <v>1</v>
      </c>
      <c r="AF446" s="62">
        <v>34.901499999999992</v>
      </c>
      <c r="AG446" s="63">
        <v>1</v>
      </c>
      <c r="AH446" s="62">
        <v>37.339500000000008</v>
      </c>
      <c r="AI446" s="63">
        <v>1</v>
      </c>
      <c r="AJ446" s="62">
        <v>25.245000000000001</v>
      </c>
      <c r="AK446" s="64">
        <v>1</v>
      </c>
      <c r="AL446" s="80">
        <v>24.7895</v>
      </c>
      <c r="AM446" s="122">
        <v>1</v>
      </c>
      <c r="AN446" s="80">
        <v>23.142000000000003</v>
      </c>
      <c r="AO446" s="120">
        <v>1</v>
      </c>
      <c r="AP446" s="126" t="s">
        <v>1079</v>
      </c>
      <c r="AQ446" s="2">
        <f>AN446-AL446</f>
        <v>-1.6474999999999973</v>
      </c>
      <c r="AR446" s="1" t="str">
        <f>IF(AN446&gt;AL446,"Higher","Lower")</f>
        <v>Lower</v>
      </c>
      <c r="AS446" s="1"/>
      <c r="AT446" s="145"/>
      <c r="AU446" s="1" t="s">
        <v>36</v>
      </c>
      <c r="AV446" s="2"/>
      <c r="AW446" s="1"/>
    </row>
    <row r="447" spans="1:49">
      <c r="A447" s="17" t="s">
        <v>148</v>
      </c>
      <c r="B447" s="17" t="s">
        <v>2378</v>
      </c>
      <c r="C447" s="55" t="s">
        <v>2379</v>
      </c>
      <c r="D447" s="56" t="s">
        <v>2380</v>
      </c>
      <c r="E447" s="67" t="s">
        <v>1170</v>
      </c>
      <c r="F447" s="55" t="s">
        <v>1076</v>
      </c>
      <c r="G447" s="55" t="s">
        <v>1079</v>
      </c>
      <c r="H447" s="55">
        <v>362171</v>
      </c>
      <c r="I447" s="55">
        <v>396329</v>
      </c>
      <c r="J447" s="57">
        <v>53.462339</v>
      </c>
      <c r="K447" s="57">
        <v>-2.5712419999999998</v>
      </c>
      <c r="L447" s="56" t="s">
        <v>33</v>
      </c>
      <c r="M447" s="3" t="s">
        <v>1078</v>
      </c>
      <c r="N447" s="3">
        <v>65</v>
      </c>
      <c r="O447" s="3">
        <v>1</v>
      </c>
      <c r="P447" s="3" t="s">
        <v>1078</v>
      </c>
      <c r="Q447" s="3">
        <v>2</v>
      </c>
      <c r="R447" s="19" t="s">
        <v>36</v>
      </c>
      <c r="S447" s="19" t="s">
        <v>1079</v>
      </c>
      <c r="T447" s="19" t="s">
        <v>36</v>
      </c>
      <c r="U447" s="19" t="s">
        <v>1079</v>
      </c>
      <c r="V447" s="19" t="s">
        <v>36</v>
      </c>
      <c r="W447" s="19" t="s">
        <v>1079</v>
      </c>
      <c r="X447" s="20" t="s">
        <v>36</v>
      </c>
      <c r="Y447" s="20" t="s">
        <v>1079</v>
      </c>
      <c r="Z447" s="21" t="s">
        <v>36</v>
      </c>
      <c r="AA447" s="35" t="s">
        <v>1084</v>
      </c>
      <c r="AB447" s="2" t="s">
        <v>1084</v>
      </c>
      <c r="AC447" s="33" t="s">
        <v>1084</v>
      </c>
      <c r="AD447" s="2" t="s">
        <v>1084</v>
      </c>
      <c r="AE447" s="33" t="s">
        <v>1084</v>
      </c>
      <c r="AF447" s="62" t="s">
        <v>1084</v>
      </c>
      <c r="AG447" s="63" t="s">
        <v>1084</v>
      </c>
      <c r="AH447" s="62" t="s">
        <v>1084</v>
      </c>
      <c r="AI447" s="63" t="s">
        <v>1084</v>
      </c>
      <c r="AJ447" s="62">
        <v>24.734999999999996</v>
      </c>
      <c r="AK447" s="66">
        <v>1</v>
      </c>
      <c r="AL447" s="80">
        <v>27.347999999999999</v>
      </c>
      <c r="AM447" s="122">
        <v>1</v>
      </c>
      <c r="AN447" s="80">
        <v>23.176169349375066</v>
      </c>
      <c r="AO447" s="120">
        <v>0.32692307692307693</v>
      </c>
      <c r="AP447" s="132" t="s">
        <v>1079</v>
      </c>
      <c r="AQ447" s="2">
        <f>AN447-AL447</f>
        <v>-4.1718306506249334</v>
      </c>
      <c r="AR447" s="1" t="str">
        <f>IF(AN447&gt;AL447,"Higher","Lower")</f>
        <v>Lower</v>
      </c>
      <c r="AS447" s="1"/>
      <c r="AT447" s="145"/>
      <c r="AU447" s="1" t="s">
        <v>36</v>
      </c>
      <c r="AV447" s="2"/>
      <c r="AW447" s="1"/>
    </row>
    <row r="448" spans="1:49">
      <c r="A448" s="40" t="s">
        <v>42</v>
      </c>
      <c r="B448" s="40" t="s">
        <v>2381</v>
      </c>
      <c r="C448" s="41" t="s">
        <v>2382</v>
      </c>
      <c r="D448" s="41" t="s">
        <v>2383</v>
      </c>
      <c r="E448" s="41" t="s">
        <v>31</v>
      </c>
      <c r="F448" s="41" t="s">
        <v>1076</v>
      </c>
      <c r="G448" s="41" t="s">
        <v>1097</v>
      </c>
      <c r="H448" s="42">
        <v>379411</v>
      </c>
      <c r="I448" s="42">
        <v>394014</v>
      </c>
      <c r="J448" s="43">
        <v>53.442489999999999</v>
      </c>
      <c r="K448" s="43">
        <v>-2.3114294000000002</v>
      </c>
      <c r="L448" s="42" t="s">
        <v>33</v>
      </c>
      <c r="M448" s="41" t="s">
        <v>34</v>
      </c>
      <c r="N448" s="41">
        <v>42</v>
      </c>
      <c r="O448" s="41">
        <v>5</v>
      </c>
      <c r="P448" s="41" t="s">
        <v>34</v>
      </c>
      <c r="Q448" s="41">
        <v>3</v>
      </c>
      <c r="R448" s="51" t="s">
        <v>36</v>
      </c>
      <c r="S448" s="51" t="s">
        <v>1079</v>
      </c>
      <c r="T448" s="51" t="s">
        <v>36</v>
      </c>
      <c r="U448" s="51" t="s">
        <v>1079</v>
      </c>
      <c r="V448" s="51" t="s">
        <v>36</v>
      </c>
      <c r="W448" s="51" t="s">
        <v>1079</v>
      </c>
      <c r="X448" s="53" t="s">
        <v>36</v>
      </c>
      <c r="Y448" s="53" t="s">
        <v>1079</v>
      </c>
      <c r="Z448" s="82" t="s">
        <v>36</v>
      </c>
      <c r="AA448" s="83" t="s">
        <v>1084</v>
      </c>
      <c r="AB448" s="44" t="s">
        <v>1084</v>
      </c>
      <c r="AC448" s="45" t="s">
        <v>1084</v>
      </c>
      <c r="AD448" s="44">
        <v>32.224000000000004</v>
      </c>
      <c r="AE448" s="45" t="s">
        <v>1084</v>
      </c>
      <c r="AF448" s="44">
        <v>29.485090909090907</v>
      </c>
      <c r="AG448" s="45" t="s">
        <v>1084</v>
      </c>
      <c r="AH448" s="44">
        <v>29.785363636363634</v>
      </c>
      <c r="AI448" s="45" t="s">
        <v>1084</v>
      </c>
      <c r="AJ448" s="44">
        <v>20.933181818181819</v>
      </c>
      <c r="AK448" s="46">
        <v>0.91666666666666663</v>
      </c>
      <c r="AL448" s="78">
        <v>23.922333333333331</v>
      </c>
      <c r="AM448" s="123">
        <v>0.90384615384615385</v>
      </c>
      <c r="AN448" s="78">
        <v>23.4</v>
      </c>
      <c r="AO448" s="118">
        <v>0.92299999999999993</v>
      </c>
      <c r="AP448" s="133" t="s">
        <v>1079</v>
      </c>
      <c r="AQ448" s="44" t="s">
        <v>1079</v>
      </c>
      <c r="AR448" s="43" t="s">
        <v>1079</v>
      </c>
      <c r="AS448" s="43"/>
      <c r="AT448" s="151"/>
      <c r="AU448" s="43" t="s">
        <v>36</v>
      </c>
      <c r="AV448" s="44"/>
      <c r="AW448" s="43"/>
    </row>
    <row r="449" spans="1:49">
      <c r="A449" s="40" t="s">
        <v>42</v>
      </c>
      <c r="B449" s="40" t="s">
        <v>2384</v>
      </c>
      <c r="C449" s="41" t="s">
        <v>2385</v>
      </c>
      <c r="D449" s="41" t="s">
        <v>2383</v>
      </c>
      <c r="E449" s="41" t="s">
        <v>31</v>
      </c>
      <c r="F449" s="41" t="s">
        <v>1076</v>
      </c>
      <c r="G449" s="41" t="s">
        <v>1097</v>
      </c>
      <c r="H449" s="42">
        <v>379411</v>
      </c>
      <c r="I449" s="42">
        <v>394014</v>
      </c>
      <c r="J449" s="43">
        <v>53.442489999999999</v>
      </c>
      <c r="K449" s="43">
        <v>-2.3114294000000002</v>
      </c>
      <c r="L449" s="42" t="s">
        <v>33</v>
      </c>
      <c r="M449" s="41" t="s">
        <v>34</v>
      </c>
      <c r="N449" s="41">
        <v>42</v>
      </c>
      <c r="O449" s="41">
        <v>5</v>
      </c>
      <c r="P449" s="41" t="s">
        <v>34</v>
      </c>
      <c r="Q449" s="41">
        <v>3</v>
      </c>
      <c r="R449" s="51">
        <v>32.200000000000003</v>
      </c>
      <c r="S449" s="51" t="s">
        <v>1079</v>
      </c>
      <c r="T449" s="51">
        <v>36.200000000000003</v>
      </c>
      <c r="U449" s="51" t="s">
        <v>1079</v>
      </c>
      <c r="V449" s="51">
        <v>33.9</v>
      </c>
      <c r="W449" s="51" t="s">
        <v>1079</v>
      </c>
      <c r="X449" s="82">
        <v>32</v>
      </c>
      <c r="Y449" s="53" t="s">
        <v>1079</v>
      </c>
      <c r="Z449" s="53">
        <v>31</v>
      </c>
      <c r="AA449" s="83">
        <v>0.91666666666666663</v>
      </c>
      <c r="AB449" s="44">
        <v>33.087600000000002</v>
      </c>
      <c r="AC449" s="45">
        <v>0.91666666666666663</v>
      </c>
      <c r="AD449" s="44">
        <v>32.41333333333332</v>
      </c>
      <c r="AE449" s="45">
        <v>1</v>
      </c>
      <c r="AF449" s="44">
        <v>30.159999999999997</v>
      </c>
      <c r="AG449" s="45">
        <v>0.75</v>
      </c>
      <c r="AH449" s="44">
        <v>28.699800000000003</v>
      </c>
      <c r="AI449" s="45">
        <v>0.83333333333333337</v>
      </c>
      <c r="AJ449" s="44">
        <v>21.180454545454548</v>
      </c>
      <c r="AK449" s="46">
        <v>0.91666666666666663</v>
      </c>
      <c r="AL449" s="78">
        <v>23.922333333333331</v>
      </c>
      <c r="AM449" s="123">
        <v>0.90384615384615385</v>
      </c>
      <c r="AN449" s="78">
        <v>23.4</v>
      </c>
      <c r="AO449" s="118">
        <v>0.92299999999999993</v>
      </c>
      <c r="AP449" s="133" t="s">
        <v>1079</v>
      </c>
      <c r="AQ449" s="44">
        <f>AN449-AL449</f>
        <v>-0.52233333333333221</v>
      </c>
      <c r="AR449" s="43" t="str">
        <f>IF(AN449&gt;AL449,"Higher","Lower")</f>
        <v>Lower</v>
      </c>
      <c r="AS449" s="43"/>
      <c r="AT449" s="151"/>
      <c r="AU449" s="43" t="s">
        <v>36</v>
      </c>
      <c r="AV449" s="44"/>
      <c r="AW449" s="43"/>
    </row>
    <row r="450" spans="1:49">
      <c r="A450" s="40" t="s">
        <v>42</v>
      </c>
      <c r="B450" s="40" t="s">
        <v>2386</v>
      </c>
      <c r="C450" s="41" t="s">
        <v>2387</v>
      </c>
      <c r="D450" s="41" t="s">
        <v>2383</v>
      </c>
      <c r="E450" s="41" t="s">
        <v>31</v>
      </c>
      <c r="F450" s="41" t="s">
        <v>1076</v>
      </c>
      <c r="G450" s="41" t="s">
        <v>1097</v>
      </c>
      <c r="H450" s="42">
        <v>379411</v>
      </c>
      <c r="I450" s="42">
        <v>394014</v>
      </c>
      <c r="J450" s="43">
        <v>53.442489999999999</v>
      </c>
      <c r="K450" s="43">
        <v>-2.3114294000000002</v>
      </c>
      <c r="L450" s="42" t="s">
        <v>33</v>
      </c>
      <c r="M450" s="41" t="s">
        <v>34</v>
      </c>
      <c r="N450" s="41">
        <v>42</v>
      </c>
      <c r="O450" s="41">
        <v>5</v>
      </c>
      <c r="P450" s="41" t="s">
        <v>34</v>
      </c>
      <c r="Q450" s="41">
        <v>3</v>
      </c>
      <c r="R450" s="51" t="s">
        <v>36</v>
      </c>
      <c r="S450" s="51" t="s">
        <v>1079</v>
      </c>
      <c r="T450" s="51" t="s">
        <v>36</v>
      </c>
      <c r="U450" s="51" t="s">
        <v>1079</v>
      </c>
      <c r="V450" s="51" t="s">
        <v>36</v>
      </c>
      <c r="W450" s="51" t="s">
        <v>1079</v>
      </c>
      <c r="X450" s="53" t="s">
        <v>36</v>
      </c>
      <c r="Y450" s="53" t="s">
        <v>1079</v>
      </c>
      <c r="Z450" s="53">
        <v>31.2</v>
      </c>
      <c r="AA450" s="83">
        <v>0.91666666666666663</v>
      </c>
      <c r="AB450" s="44">
        <v>34.871200000000009</v>
      </c>
      <c r="AC450" s="45">
        <v>0.91666666666666663</v>
      </c>
      <c r="AD450" s="44">
        <v>32.266666666666666</v>
      </c>
      <c r="AE450" s="45">
        <v>1</v>
      </c>
      <c r="AF450" s="44">
        <v>30.023700000000005</v>
      </c>
      <c r="AG450" s="45">
        <v>0.83333333333333337</v>
      </c>
      <c r="AH450" s="44">
        <v>29.837500000000002</v>
      </c>
      <c r="AI450" s="45">
        <v>1</v>
      </c>
      <c r="AJ450" s="44">
        <v>21.547499999999999</v>
      </c>
      <c r="AK450" s="46">
        <v>0.83333333333333337</v>
      </c>
      <c r="AL450" s="78">
        <v>23.922333333333331</v>
      </c>
      <c r="AM450" s="123">
        <v>0.90384615384615385</v>
      </c>
      <c r="AN450" s="78">
        <v>23.4</v>
      </c>
      <c r="AO450" s="118">
        <v>0.92299999999999993</v>
      </c>
      <c r="AP450" s="133" t="s">
        <v>1079</v>
      </c>
      <c r="AQ450" s="44" t="s">
        <v>1079</v>
      </c>
      <c r="AR450" s="43" t="s">
        <v>1079</v>
      </c>
      <c r="AS450" s="43"/>
      <c r="AT450" s="151"/>
      <c r="AU450" s="43" t="s">
        <v>36</v>
      </c>
      <c r="AV450" s="44"/>
      <c r="AW450" s="43"/>
    </row>
    <row r="451" spans="1:49">
      <c r="A451" s="17" t="s">
        <v>148</v>
      </c>
      <c r="B451" s="17" t="s">
        <v>2388</v>
      </c>
      <c r="C451" s="55" t="s">
        <v>2389</v>
      </c>
      <c r="D451" s="55" t="s">
        <v>2390</v>
      </c>
      <c r="E451" s="55" t="s">
        <v>31</v>
      </c>
      <c r="F451" s="55" t="s">
        <v>1076</v>
      </c>
      <c r="G451" s="55" t="s">
        <v>1079</v>
      </c>
      <c r="H451" s="56">
        <v>355819</v>
      </c>
      <c r="I451" s="56">
        <v>402194</v>
      </c>
      <c r="J451" s="57">
        <v>53.514555999999999</v>
      </c>
      <c r="K451" s="57">
        <v>-2.6677360000000001</v>
      </c>
      <c r="L451" s="56" t="s">
        <v>33</v>
      </c>
      <c r="M451" s="4" t="s">
        <v>1078</v>
      </c>
      <c r="N451" s="4">
        <v>5</v>
      </c>
      <c r="O451" s="4">
        <v>2</v>
      </c>
      <c r="P451" s="4" t="s">
        <v>1078</v>
      </c>
      <c r="Q451" s="4">
        <v>2</v>
      </c>
      <c r="R451" s="13" t="s">
        <v>36</v>
      </c>
      <c r="S451" s="13" t="s">
        <v>1079</v>
      </c>
      <c r="T451" s="13" t="s">
        <v>36</v>
      </c>
      <c r="U451" s="13" t="s">
        <v>1079</v>
      </c>
      <c r="V451" s="13" t="s">
        <v>36</v>
      </c>
      <c r="W451" s="13" t="s">
        <v>1079</v>
      </c>
      <c r="X451" s="7" t="s">
        <v>36</v>
      </c>
      <c r="Y451" s="7" t="s">
        <v>1079</v>
      </c>
      <c r="Z451" s="27" t="s">
        <v>36</v>
      </c>
      <c r="AA451" s="36" t="s">
        <v>1084</v>
      </c>
      <c r="AB451" s="2" t="s">
        <v>1084</v>
      </c>
      <c r="AC451" s="33" t="s">
        <v>1084</v>
      </c>
      <c r="AD451" s="2" t="s">
        <v>1084</v>
      </c>
      <c r="AE451" s="33" t="s">
        <v>1084</v>
      </c>
      <c r="AF451" s="62">
        <v>18.219249999999999</v>
      </c>
      <c r="AG451" s="63">
        <v>1</v>
      </c>
      <c r="AH451" s="62">
        <v>16.9439025</v>
      </c>
      <c r="AI451" s="63">
        <v>0.66666666666666663</v>
      </c>
      <c r="AJ451" s="62">
        <v>13.209</v>
      </c>
      <c r="AK451" s="64">
        <v>1</v>
      </c>
      <c r="AL451" s="80">
        <v>13.822545454545452</v>
      </c>
      <c r="AM451" s="122">
        <v>0.90384615384615385</v>
      </c>
      <c r="AN451" s="80">
        <v>23.925000000000001</v>
      </c>
      <c r="AO451" s="120">
        <v>0.92307692307692302</v>
      </c>
      <c r="AP451" s="126" t="s">
        <v>1079</v>
      </c>
      <c r="AQ451" s="2">
        <f>AN451-AL451</f>
        <v>10.102454545454549</v>
      </c>
      <c r="AR451" s="1" t="str">
        <f>IF(AN451&gt;AL451,"Higher","Lower")</f>
        <v>Higher</v>
      </c>
      <c r="AS451" s="1"/>
      <c r="AT451" s="145"/>
      <c r="AU451" s="1" t="s">
        <v>36</v>
      </c>
      <c r="AV451" s="2"/>
      <c r="AW451" s="1"/>
    </row>
    <row r="452" spans="1:49">
      <c r="A452" s="17" t="s">
        <v>148</v>
      </c>
      <c r="B452" s="17" t="s">
        <v>2391</v>
      </c>
      <c r="C452" s="55" t="s">
        <v>2392</v>
      </c>
      <c r="D452" s="55" t="s">
        <v>2393</v>
      </c>
      <c r="E452" s="55" t="s">
        <v>31</v>
      </c>
      <c r="F452" s="55" t="s">
        <v>1076</v>
      </c>
      <c r="G452" s="55" t="s">
        <v>1079</v>
      </c>
      <c r="H452" s="56">
        <v>360643</v>
      </c>
      <c r="I452" s="56">
        <v>402297</v>
      </c>
      <c r="J452" s="57">
        <v>53.515866000000003</v>
      </c>
      <c r="K452" s="57">
        <v>-2.5950058</v>
      </c>
      <c r="L452" s="56" t="s">
        <v>33</v>
      </c>
      <c r="M452" s="4" t="s">
        <v>1078</v>
      </c>
      <c r="N452" s="4">
        <v>4</v>
      </c>
      <c r="O452" s="4">
        <v>2</v>
      </c>
      <c r="P452" s="4" t="s">
        <v>1078</v>
      </c>
      <c r="Q452" s="4">
        <v>2</v>
      </c>
      <c r="R452" s="19" t="s">
        <v>36</v>
      </c>
      <c r="S452" s="19" t="s">
        <v>1079</v>
      </c>
      <c r="T452" s="19" t="s">
        <v>36</v>
      </c>
      <c r="U452" s="19" t="s">
        <v>1079</v>
      </c>
      <c r="V452" s="19" t="s">
        <v>36</v>
      </c>
      <c r="W452" s="19" t="s">
        <v>1079</v>
      </c>
      <c r="X452" s="20" t="s">
        <v>36</v>
      </c>
      <c r="Y452" s="20" t="s">
        <v>1079</v>
      </c>
      <c r="Z452" s="21" t="s">
        <v>36</v>
      </c>
      <c r="AA452" s="35" t="s">
        <v>1084</v>
      </c>
      <c r="AB452" s="2" t="s">
        <v>1084</v>
      </c>
      <c r="AC452" s="33" t="s">
        <v>1084</v>
      </c>
      <c r="AD452" s="2" t="s">
        <v>1084</v>
      </c>
      <c r="AE452" s="33" t="s">
        <v>1084</v>
      </c>
      <c r="AF452" s="62">
        <v>34.190999999999995</v>
      </c>
      <c r="AG452" s="63">
        <v>0.41666666666666669</v>
      </c>
      <c r="AH452" s="62">
        <v>34.813000000000002</v>
      </c>
      <c r="AI452" s="63">
        <v>1</v>
      </c>
      <c r="AJ452" s="62">
        <v>23.8</v>
      </c>
      <c r="AK452" s="64">
        <v>1</v>
      </c>
      <c r="AL452" s="80">
        <v>26.018909090909091</v>
      </c>
      <c r="AM452" s="122">
        <v>0.90384615384615385</v>
      </c>
      <c r="AN452" s="80">
        <v>23.97245454545455</v>
      </c>
      <c r="AO452" s="120">
        <v>0.92307692307692302</v>
      </c>
      <c r="AP452" s="132" t="s">
        <v>1079</v>
      </c>
      <c r="AQ452" s="2">
        <f>AN452-AL452</f>
        <v>-2.0464545454545409</v>
      </c>
      <c r="AR452" s="1" t="str">
        <f>IF(AN452&gt;AL452,"Higher","Lower")</f>
        <v>Lower</v>
      </c>
      <c r="AS452" s="1"/>
      <c r="AT452" s="145"/>
      <c r="AU452" s="1" t="s">
        <v>36</v>
      </c>
      <c r="AV452" s="2"/>
      <c r="AW452" s="1"/>
    </row>
    <row r="453" spans="1:49">
      <c r="A453" s="17" t="s">
        <v>148</v>
      </c>
      <c r="B453" s="17" t="s">
        <v>2394</v>
      </c>
      <c r="C453" s="55" t="s">
        <v>2395</v>
      </c>
      <c r="D453" s="55" t="s">
        <v>2396</v>
      </c>
      <c r="E453" s="55" t="s">
        <v>31</v>
      </c>
      <c r="F453" s="55" t="s">
        <v>1076</v>
      </c>
      <c r="G453" s="55" t="s">
        <v>1079</v>
      </c>
      <c r="H453" s="56">
        <v>356771</v>
      </c>
      <c r="I453" s="56">
        <v>403124</v>
      </c>
      <c r="J453" s="57">
        <v>53.522993999999997</v>
      </c>
      <c r="K453" s="57">
        <v>-2.6535091999999998</v>
      </c>
      <c r="L453" s="56" t="s">
        <v>33</v>
      </c>
      <c r="M453" s="4" t="s">
        <v>1078</v>
      </c>
      <c r="N453" s="4">
        <v>24</v>
      </c>
      <c r="O453" s="4">
        <v>1</v>
      </c>
      <c r="P453" s="4" t="s">
        <v>1078</v>
      </c>
      <c r="Q453" s="4">
        <v>2</v>
      </c>
      <c r="R453" s="19" t="s">
        <v>36</v>
      </c>
      <c r="S453" s="19" t="s">
        <v>1079</v>
      </c>
      <c r="T453" s="19" t="s">
        <v>36</v>
      </c>
      <c r="U453" s="19" t="s">
        <v>1079</v>
      </c>
      <c r="V453" s="19" t="s">
        <v>36</v>
      </c>
      <c r="W453" s="19" t="s">
        <v>1079</v>
      </c>
      <c r="X453" s="20" t="s">
        <v>36</v>
      </c>
      <c r="Y453" s="20" t="s">
        <v>1079</v>
      </c>
      <c r="Z453" s="21" t="s">
        <v>36</v>
      </c>
      <c r="AA453" s="35" t="s">
        <v>1084</v>
      </c>
      <c r="AB453" s="2" t="s">
        <v>1084</v>
      </c>
      <c r="AC453" s="33" t="s">
        <v>1084</v>
      </c>
      <c r="AD453" s="2" t="s">
        <v>1084</v>
      </c>
      <c r="AE453" s="33" t="s">
        <v>1084</v>
      </c>
      <c r="AF453" s="62" t="s">
        <v>1084</v>
      </c>
      <c r="AG453" s="63" t="s">
        <v>1084</v>
      </c>
      <c r="AH453" s="62">
        <v>33.1</v>
      </c>
      <c r="AI453" s="63">
        <v>0.58333333333333337</v>
      </c>
      <c r="AJ453" s="62">
        <v>20.973749999999995</v>
      </c>
      <c r="AK453" s="64">
        <v>1</v>
      </c>
      <c r="AL453" s="80">
        <v>22.424500000000002</v>
      </c>
      <c r="AM453" s="122">
        <v>1</v>
      </c>
      <c r="AN453" s="80">
        <v>23.975750000000001</v>
      </c>
      <c r="AO453" s="120">
        <v>1</v>
      </c>
      <c r="AP453" s="132" t="s">
        <v>1079</v>
      </c>
      <c r="AQ453" s="2">
        <f>AN453-AL453</f>
        <v>1.5512499999999996</v>
      </c>
      <c r="AR453" s="1" t="str">
        <f>IF(AN453&gt;AL453,"Higher","Lower")</f>
        <v>Higher</v>
      </c>
      <c r="AU453" t="s">
        <v>36</v>
      </c>
      <c r="AV453" s="153"/>
    </row>
    <row r="454" spans="1:49">
      <c r="A454" s="17" t="s">
        <v>148</v>
      </c>
      <c r="B454" s="17" t="s">
        <v>2397</v>
      </c>
      <c r="C454" s="55" t="s">
        <v>2398</v>
      </c>
      <c r="D454" s="55" t="s">
        <v>2399</v>
      </c>
      <c r="E454" s="55" t="s">
        <v>31</v>
      </c>
      <c r="F454" s="55" t="s">
        <v>1076</v>
      </c>
      <c r="G454" s="55" t="s">
        <v>1079</v>
      </c>
      <c r="H454" s="56">
        <v>360515</v>
      </c>
      <c r="I454" s="56">
        <v>402212</v>
      </c>
      <c r="J454" s="57">
        <v>53.515093</v>
      </c>
      <c r="K454" s="57">
        <v>-2.5969251999999998</v>
      </c>
      <c r="L454" s="56" t="s">
        <v>33</v>
      </c>
      <c r="M454" s="4" t="s">
        <v>1078</v>
      </c>
      <c r="N454" s="4">
        <v>3</v>
      </c>
      <c r="O454" s="4">
        <v>2</v>
      </c>
      <c r="P454" s="4" t="s">
        <v>1078</v>
      </c>
      <c r="Q454" s="4">
        <v>2</v>
      </c>
      <c r="R454" s="19" t="s">
        <v>36</v>
      </c>
      <c r="S454" s="19" t="s">
        <v>1079</v>
      </c>
      <c r="T454" s="19" t="s">
        <v>36</v>
      </c>
      <c r="U454" s="19" t="s">
        <v>1079</v>
      </c>
      <c r="V454" s="19" t="s">
        <v>36</v>
      </c>
      <c r="W454" s="19" t="s">
        <v>1079</v>
      </c>
      <c r="X454" s="20" t="s">
        <v>36</v>
      </c>
      <c r="Y454" s="20" t="s">
        <v>1079</v>
      </c>
      <c r="Z454" s="21" t="s">
        <v>36</v>
      </c>
      <c r="AA454" s="35" t="s">
        <v>1084</v>
      </c>
      <c r="AB454" s="2" t="s">
        <v>1084</v>
      </c>
      <c r="AC454" s="33" t="s">
        <v>1084</v>
      </c>
      <c r="AD454" s="2" t="s">
        <v>1084</v>
      </c>
      <c r="AE454" s="33" t="s">
        <v>1084</v>
      </c>
      <c r="AF454" s="62">
        <v>28.158999999999995</v>
      </c>
      <c r="AG454" s="63">
        <v>0.75</v>
      </c>
      <c r="AH454" s="62">
        <v>33.015000000000001</v>
      </c>
      <c r="AI454" s="63">
        <v>0.91666666666666663</v>
      </c>
      <c r="AJ454" s="62">
        <v>23.608749999999993</v>
      </c>
      <c r="AK454" s="64">
        <v>1</v>
      </c>
      <c r="AL454" s="80">
        <v>25.262499999999996</v>
      </c>
      <c r="AM454" s="122">
        <v>1</v>
      </c>
      <c r="AN454" s="80">
        <v>24.159900000000004</v>
      </c>
      <c r="AO454" s="120">
        <v>0.82692307692307698</v>
      </c>
      <c r="AP454" s="132" t="s">
        <v>1079</v>
      </c>
      <c r="AQ454" s="2">
        <f>AN454-AL454</f>
        <v>-1.1025999999999918</v>
      </c>
      <c r="AR454" s="1" t="str">
        <f>IF(AN454&gt;AL454,"Higher","Lower")</f>
        <v>Lower</v>
      </c>
      <c r="AU454" t="s">
        <v>36</v>
      </c>
      <c r="AV454" s="153"/>
    </row>
    <row r="455" spans="1:49">
      <c r="A455" s="17" t="s">
        <v>148</v>
      </c>
      <c r="B455" s="17" t="s">
        <v>2400</v>
      </c>
      <c r="C455" s="55" t="s">
        <v>2401</v>
      </c>
      <c r="D455" s="55" t="s">
        <v>2402</v>
      </c>
      <c r="E455" s="55" t="s">
        <v>31</v>
      </c>
      <c r="F455" s="55" t="s">
        <v>1076</v>
      </c>
      <c r="G455" s="55" t="s">
        <v>1079</v>
      </c>
      <c r="H455" s="56">
        <v>356748</v>
      </c>
      <c r="I455" s="56">
        <v>404786</v>
      </c>
      <c r="J455" s="57">
        <v>53.537930000000003</v>
      </c>
      <c r="K455" s="57">
        <v>-2.6540862999999999</v>
      </c>
      <c r="L455" s="56" t="s">
        <v>33</v>
      </c>
      <c r="M455" s="4" t="s">
        <v>1078</v>
      </c>
      <c r="N455" s="4">
        <v>3</v>
      </c>
      <c r="O455" s="4">
        <v>1</v>
      </c>
      <c r="P455" s="4" t="s">
        <v>1078</v>
      </c>
      <c r="Q455" s="4">
        <v>2</v>
      </c>
      <c r="R455" s="13" t="s">
        <v>36</v>
      </c>
      <c r="S455" s="13" t="s">
        <v>1079</v>
      </c>
      <c r="T455" s="13" t="s">
        <v>36</v>
      </c>
      <c r="U455" s="13" t="s">
        <v>1079</v>
      </c>
      <c r="V455" s="13" t="s">
        <v>36</v>
      </c>
      <c r="W455" s="13" t="s">
        <v>1079</v>
      </c>
      <c r="X455" s="7" t="s">
        <v>36</v>
      </c>
      <c r="Y455" s="7" t="s">
        <v>1079</v>
      </c>
      <c r="Z455" s="27" t="s">
        <v>36</v>
      </c>
      <c r="AA455" s="36" t="s">
        <v>1084</v>
      </c>
      <c r="AB455" s="2" t="s">
        <v>1084</v>
      </c>
      <c r="AC455" s="33" t="s">
        <v>1084</v>
      </c>
      <c r="AD455" s="2" t="s">
        <v>1084</v>
      </c>
      <c r="AE455" s="33" t="s">
        <v>1084</v>
      </c>
      <c r="AF455" s="62">
        <v>30.051249999999996</v>
      </c>
      <c r="AG455" s="63">
        <v>1</v>
      </c>
      <c r="AH455" s="62">
        <v>31.472749999999998</v>
      </c>
      <c r="AI455" s="63">
        <v>1</v>
      </c>
      <c r="AJ455" s="62">
        <v>23.190833333333334</v>
      </c>
      <c r="AK455" s="64">
        <v>1</v>
      </c>
      <c r="AL455" s="80">
        <v>24.259166666666665</v>
      </c>
      <c r="AM455" s="122">
        <v>1</v>
      </c>
      <c r="AN455" s="80">
        <v>24.41075</v>
      </c>
      <c r="AO455" s="120">
        <v>1</v>
      </c>
      <c r="AP455" s="126" t="s">
        <v>1079</v>
      </c>
      <c r="AQ455" s="2">
        <f>AN455-AL455</f>
        <v>0.15158333333333474</v>
      </c>
      <c r="AR455" s="1" t="str">
        <f>IF(AN455&gt;AL455,"Higher","Lower")</f>
        <v>Higher</v>
      </c>
      <c r="AU455" t="s">
        <v>36</v>
      </c>
      <c r="AV455" s="153"/>
    </row>
    <row r="456" spans="1:49">
      <c r="A456" s="17" t="s">
        <v>148</v>
      </c>
      <c r="B456" s="17" t="s">
        <v>2403</v>
      </c>
      <c r="C456" s="55" t="s">
        <v>2404</v>
      </c>
      <c r="D456" s="55" t="s">
        <v>2405</v>
      </c>
      <c r="E456" s="55" t="s">
        <v>31</v>
      </c>
      <c r="F456" s="55" t="s">
        <v>1076</v>
      </c>
      <c r="G456" s="55" t="s">
        <v>1079</v>
      </c>
      <c r="H456" s="56">
        <v>370534</v>
      </c>
      <c r="I456" s="56">
        <v>401953</v>
      </c>
      <c r="J456" s="57">
        <v>53.513424000000001</v>
      </c>
      <c r="K456" s="57">
        <v>-2.4458145999999998</v>
      </c>
      <c r="L456" s="56" t="s">
        <v>33</v>
      </c>
      <c r="M456" s="4" t="s">
        <v>1078</v>
      </c>
      <c r="N456" s="4">
        <v>5</v>
      </c>
      <c r="O456" s="4">
        <v>1</v>
      </c>
      <c r="P456" s="4" t="s">
        <v>1078</v>
      </c>
      <c r="Q456" s="4">
        <v>2</v>
      </c>
      <c r="R456" s="19" t="s">
        <v>36</v>
      </c>
      <c r="S456" s="19" t="s">
        <v>1079</v>
      </c>
      <c r="T456" s="19" t="s">
        <v>36</v>
      </c>
      <c r="U456" s="19" t="s">
        <v>1079</v>
      </c>
      <c r="V456" s="19" t="s">
        <v>36</v>
      </c>
      <c r="W456" s="19" t="s">
        <v>1079</v>
      </c>
      <c r="X456" s="20" t="s">
        <v>36</v>
      </c>
      <c r="Y456" s="20" t="s">
        <v>1079</v>
      </c>
      <c r="Z456" s="21" t="s">
        <v>36</v>
      </c>
      <c r="AA456" s="35" t="s">
        <v>1084</v>
      </c>
      <c r="AB456" s="2" t="s">
        <v>1084</v>
      </c>
      <c r="AC456" s="33" t="s">
        <v>1084</v>
      </c>
      <c r="AD456" s="2" t="s">
        <v>1084</v>
      </c>
      <c r="AE456" s="33" t="s">
        <v>1084</v>
      </c>
      <c r="AF456" s="62">
        <v>29.734666666666666</v>
      </c>
      <c r="AG456" s="63">
        <v>0.75</v>
      </c>
      <c r="AH456" s="62">
        <v>32.704999999999998</v>
      </c>
      <c r="AI456" s="63">
        <v>1</v>
      </c>
      <c r="AJ456" s="62">
        <v>22.135416666666668</v>
      </c>
      <c r="AK456" s="64">
        <v>1</v>
      </c>
      <c r="AL456" s="80">
        <v>25.05466666666667</v>
      </c>
      <c r="AM456" s="122">
        <v>1</v>
      </c>
      <c r="AN456" s="80">
        <v>24.61375</v>
      </c>
      <c r="AO456" s="120">
        <v>1</v>
      </c>
      <c r="AP456" s="132" t="s">
        <v>1079</v>
      </c>
      <c r="AQ456" s="2">
        <f>AN456-AL456</f>
        <v>-0.44091666666666995</v>
      </c>
      <c r="AR456" s="1" t="str">
        <f>IF(AN456&gt;AL456,"Higher","Lower")</f>
        <v>Lower</v>
      </c>
      <c r="AU456" t="s">
        <v>36</v>
      </c>
      <c r="AV456" s="153"/>
    </row>
    <row r="457" spans="1:49">
      <c r="A457" s="17" t="s">
        <v>148</v>
      </c>
      <c r="B457" s="17" t="s">
        <v>2406</v>
      </c>
      <c r="C457" s="55" t="s">
        <v>2407</v>
      </c>
      <c r="D457" s="55" t="s">
        <v>2408</v>
      </c>
      <c r="E457" s="55" t="s">
        <v>31</v>
      </c>
      <c r="F457" s="55" t="s">
        <v>1076</v>
      </c>
      <c r="G457" s="55" t="s">
        <v>1079</v>
      </c>
      <c r="H457" s="56">
        <v>358013</v>
      </c>
      <c r="I457" s="56">
        <v>405654</v>
      </c>
      <c r="J457" s="57">
        <v>53.545833999999999</v>
      </c>
      <c r="K457" s="57">
        <v>-2.6351171999999998</v>
      </c>
      <c r="L457" s="56" t="s">
        <v>33</v>
      </c>
      <c r="M457" s="4" t="s">
        <v>34</v>
      </c>
      <c r="N457" s="4">
        <v>14</v>
      </c>
      <c r="O457" s="4">
        <v>1</v>
      </c>
      <c r="P457" s="4" t="s">
        <v>1078</v>
      </c>
      <c r="Q457" s="4">
        <v>2</v>
      </c>
      <c r="R457" s="19" t="s">
        <v>36</v>
      </c>
      <c r="S457" s="19" t="s">
        <v>1079</v>
      </c>
      <c r="T457" s="19" t="s">
        <v>36</v>
      </c>
      <c r="U457" s="19" t="s">
        <v>1079</v>
      </c>
      <c r="V457" s="19" t="s">
        <v>36</v>
      </c>
      <c r="W457" s="19" t="s">
        <v>1079</v>
      </c>
      <c r="X457" s="20" t="s">
        <v>36</v>
      </c>
      <c r="Y457" s="20" t="s">
        <v>1079</v>
      </c>
      <c r="Z457" s="21" t="s">
        <v>36</v>
      </c>
      <c r="AA457" s="35" t="s">
        <v>1084</v>
      </c>
      <c r="AB457" s="2" t="s">
        <v>1084</v>
      </c>
      <c r="AC457" s="33" t="s">
        <v>1084</v>
      </c>
      <c r="AD457" s="2" t="s">
        <v>1084</v>
      </c>
      <c r="AE457" s="33" t="s">
        <v>1084</v>
      </c>
      <c r="AF457" s="62">
        <v>36.374699999999997</v>
      </c>
      <c r="AG457" s="63">
        <v>0.16666666666666666</v>
      </c>
      <c r="AH457" s="62">
        <v>30</v>
      </c>
      <c r="AI457" s="63">
        <v>0.66666666666666663</v>
      </c>
      <c r="AJ457" s="62">
        <v>22.496666666666666</v>
      </c>
      <c r="AK457" s="64">
        <v>1</v>
      </c>
      <c r="AL457" s="80">
        <v>25.667090909090906</v>
      </c>
      <c r="AM457" s="122">
        <v>0.92307692307692302</v>
      </c>
      <c r="AN457" s="80">
        <v>24.990749999999995</v>
      </c>
      <c r="AO457" s="120">
        <v>1</v>
      </c>
      <c r="AP457" s="132" t="s">
        <v>1079</v>
      </c>
      <c r="AQ457" s="2">
        <f>AN457-AL457</f>
        <v>-0.67634090909091071</v>
      </c>
      <c r="AR457" s="1" t="str">
        <f>IF(AN457&gt;AL457,"Higher","Lower")</f>
        <v>Lower</v>
      </c>
      <c r="AU457" t="s">
        <v>36</v>
      </c>
      <c r="AV457" s="153"/>
    </row>
    <row r="458" spans="1:49">
      <c r="A458" s="17" t="s">
        <v>148</v>
      </c>
      <c r="B458" s="17" t="s">
        <v>2409</v>
      </c>
      <c r="C458" s="55" t="s">
        <v>2410</v>
      </c>
      <c r="D458" s="55" t="s">
        <v>2411</v>
      </c>
      <c r="E458" s="55" t="s">
        <v>31</v>
      </c>
      <c r="F458" s="55" t="s">
        <v>1076</v>
      </c>
      <c r="G458" s="55" t="s">
        <v>1079</v>
      </c>
      <c r="H458" s="56">
        <v>357095</v>
      </c>
      <c r="I458" s="56">
        <v>400717</v>
      </c>
      <c r="J458" s="57">
        <v>53.501387000000001</v>
      </c>
      <c r="K458" s="57">
        <v>-2.6482920999999999</v>
      </c>
      <c r="L458" s="56" t="s">
        <v>33</v>
      </c>
      <c r="M458" s="4" t="s">
        <v>1078</v>
      </c>
      <c r="N458" s="4">
        <v>21</v>
      </c>
      <c r="O458" s="4">
        <v>2</v>
      </c>
      <c r="P458" s="4" t="s">
        <v>1078</v>
      </c>
      <c r="Q458" s="4">
        <v>2</v>
      </c>
      <c r="R458" s="19" t="s">
        <v>36</v>
      </c>
      <c r="S458" s="19" t="s">
        <v>1079</v>
      </c>
      <c r="T458" s="19" t="s">
        <v>36</v>
      </c>
      <c r="U458" s="19" t="s">
        <v>1079</v>
      </c>
      <c r="V458" s="19" t="s">
        <v>36</v>
      </c>
      <c r="W458" s="19" t="s">
        <v>1079</v>
      </c>
      <c r="X458" s="20" t="s">
        <v>36</v>
      </c>
      <c r="Y458" s="20" t="s">
        <v>1079</v>
      </c>
      <c r="Z458" s="21" t="s">
        <v>36</v>
      </c>
      <c r="AA458" s="35" t="s">
        <v>1084</v>
      </c>
      <c r="AB458" s="2" t="s">
        <v>1084</v>
      </c>
      <c r="AC458" s="33" t="s">
        <v>1084</v>
      </c>
      <c r="AD458" s="2" t="s">
        <v>1084</v>
      </c>
      <c r="AE458" s="33" t="s">
        <v>1084</v>
      </c>
      <c r="AF458" s="62">
        <v>31.494000000000003</v>
      </c>
      <c r="AG458" s="63">
        <v>0.75</v>
      </c>
      <c r="AH458" s="62">
        <v>33.224250000000005</v>
      </c>
      <c r="AI458" s="63">
        <v>1</v>
      </c>
      <c r="AJ458" s="62">
        <v>23.970000000000002</v>
      </c>
      <c r="AK458" s="64">
        <v>1</v>
      </c>
      <c r="AL458" s="80">
        <v>26.301666666666666</v>
      </c>
      <c r="AM458" s="122">
        <v>1</v>
      </c>
      <c r="AN458" s="80">
        <v>25.325700000000001</v>
      </c>
      <c r="AO458" s="120">
        <v>0.82692307692307698</v>
      </c>
      <c r="AP458" s="132" t="s">
        <v>1079</v>
      </c>
      <c r="AQ458" s="2">
        <f>AN458-AL458</f>
        <v>-0.97596666666666465</v>
      </c>
      <c r="AR458" s="1" t="str">
        <f>IF(AN458&gt;AL458,"Higher","Lower")</f>
        <v>Lower</v>
      </c>
      <c r="AU458" t="s">
        <v>36</v>
      </c>
      <c r="AV458" s="153"/>
    </row>
    <row r="459" spans="1:49">
      <c r="A459" s="17" t="s">
        <v>148</v>
      </c>
      <c r="B459" s="17" t="s">
        <v>2412</v>
      </c>
      <c r="C459" s="55" t="s">
        <v>2413</v>
      </c>
      <c r="D459" s="55" t="s">
        <v>2414</v>
      </c>
      <c r="E459" s="55" t="s">
        <v>31</v>
      </c>
      <c r="F459" s="55" t="s">
        <v>1076</v>
      </c>
      <c r="G459" s="55" t="s">
        <v>1079</v>
      </c>
      <c r="H459" s="56">
        <v>359227</v>
      </c>
      <c r="I459" s="56">
        <v>405480</v>
      </c>
      <c r="J459" s="57">
        <v>53.544365999999997</v>
      </c>
      <c r="K459" s="57">
        <v>-2.6167745999999998</v>
      </c>
      <c r="L459" s="56" t="s">
        <v>33</v>
      </c>
      <c r="M459" s="4" t="s">
        <v>1078</v>
      </c>
      <c r="N459" s="4">
        <v>1</v>
      </c>
      <c r="O459" s="4">
        <v>3</v>
      </c>
      <c r="P459" s="4" t="s">
        <v>1078</v>
      </c>
      <c r="Q459" s="4">
        <v>2</v>
      </c>
      <c r="R459" s="19" t="s">
        <v>36</v>
      </c>
      <c r="S459" s="19" t="s">
        <v>1079</v>
      </c>
      <c r="T459" s="19" t="s">
        <v>36</v>
      </c>
      <c r="U459" s="19" t="s">
        <v>1079</v>
      </c>
      <c r="V459" s="19" t="s">
        <v>36</v>
      </c>
      <c r="W459" s="19" t="s">
        <v>1079</v>
      </c>
      <c r="X459" s="20" t="s">
        <v>36</v>
      </c>
      <c r="Y459" s="20" t="s">
        <v>1079</v>
      </c>
      <c r="Z459" s="21" t="s">
        <v>36</v>
      </c>
      <c r="AA459" s="35" t="s">
        <v>1084</v>
      </c>
      <c r="AB459" s="2" t="s">
        <v>1084</v>
      </c>
      <c r="AC459" s="33" t="s">
        <v>1084</v>
      </c>
      <c r="AD459" s="2" t="s">
        <v>1084</v>
      </c>
      <c r="AE459" s="33" t="s">
        <v>1084</v>
      </c>
      <c r="AF459" s="62">
        <v>28.25566666666667</v>
      </c>
      <c r="AG459" s="63">
        <v>0.75</v>
      </c>
      <c r="AH459" s="62">
        <v>33.657545454545463</v>
      </c>
      <c r="AI459" s="63">
        <v>0.91666666666666663</v>
      </c>
      <c r="AJ459" s="62">
        <v>21.937083333333337</v>
      </c>
      <c r="AK459" s="64">
        <v>1</v>
      </c>
      <c r="AL459" s="80">
        <v>25.893166666666666</v>
      </c>
      <c r="AM459" s="122">
        <v>1</v>
      </c>
      <c r="AN459" s="80">
        <v>25.856399999999997</v>
      </c>
      <c r="AO459" s="120">
        <v>0.82692307692307698</v>
      </c>
      <c r="AP459" s="132" t="s">
        <v>1079</v>
      </c>
      <c r="AQ459" s="2">
        <f>AN459-AL459</f>
        <v>-3.6766666666668613E-2</v>
      </c>
      <c r="AR459" s="1" t="str">
        <f>IF(AN459&gt;AL459,"Higher","Lower")</f>
        <v>Lower</v>
      </c>
      <c r="AU459" t="s">
        <v>36</v>
      </c>
      <c r="AV459" s="153"/>
    </row>
    <row r="460" spans="1:49">
      <c r="A460" s="17" t="s">
        <v>148</v>
      </c>
      <c r="B460" s="17" t="s">
        <v>2415</v>
      </c>
      <c r="C460" s="55" t="s">
        <v>2416</v>
      </c>
      <c r="D460" s="56" t="s">
        <v>2417</v>
      </c>
      <c r="E460" s="55" t="s">
        <v>31</v>
      </c>
      <c r="F460" s="55" t="s">
        <v>1076</v>
      </c>
      <c r="G460" s="55" t="s">
        <v>1079</v>
      </c>
      <c r="H460" s="55">
        <v>356827</v>
      </c>
      <c r="I460" s="55">
        <v>402135</v>
      </c>
      <c r="J460" s="57">
        <v>53.514110000000002</v>
      </c>
      <c r="K460" s="57">
        <v>-2.6525278999999999</v>
      </c>
      <c r="L460" s="56" t="s">
        <v>33</v>
      </c>
      <c r="M460" s="3" t="s">
        <v>1078</v>
      </c>
      <c r="N460" s="4">
        <v>143</v>
      </c>
      <c r="O460" s="4">
        <v>2</v>
      </c>
      <c r="P460" s="3" t="s">
        <v>1078</v>
      </c>
      <c r="Q460" s="4">
        <v>2</v>
      </c>
      <c r="R460" s="19" t="s">
        <v>36</v>
      </c>
      <c r="S460" s="19" t="s">
        <v>1079</v>
      </c>
      <c r="T460" s="19" t="s">
        <v>36</v>
      </c>
      <c r="U460" s="19" t="s">
        <v>1079</v>
      </c>
      <c r="V460" s="19" t="s">
        <v>36</v>
      </c>
      <c r="W460" s="19" t="s">
        <v>1079</v>
      </c>
      <c r="X460" s="20" t="s">
        <v>36</v>
      </c>
      <c r="Y460" s="20" t="s">
        <v>1079</v>
      </c>
      <c r="Z460" s="21" t="s">
        <v>36</v>
      </c>
      <c r="AA460" s="35" t="s">
        <v>1084</v>
      </c>
      <c r="AB460" s="2" t="s">
        <v>1084</v>
      </c>
      <c r="AC460" s="33" t="s">
        <v>1084</v>
      </c>
      <c r="AD460" s="2" t="s">
        <v>1084</v>
      </c>
      <c r="AE460" s="33" t="s">
        <v>1084</v>
      </c>
      <c r="AF460" s="62" t="s">
        <v>1084</v>
      </c>
      <c r="AG460" s="63" t="s">
        <v>1084</v>
      </c>
      <c r="AH460" s="62" t="s">
        <v>1084</v>
      </c>
      <c r="AI460" s="63" t="s">
        <v>1084</v>
      </c>
      <c r="AJ460" s="62">
        <v>22.980909090909083</v>
      </c>
      <c r="AK460" s="64">
        <v>0.91666666666666663</v>
      </c>
      <c r="AL460" s="80">
        <v>24.954333333333331</v>
      </c>
      <c r="AM460" s="122">
        <v>1</v>
      </c>
      <c r="AN460" s="80">
        <v>26.368909090909092</v>
      </c>
      <c r="AO460" s="120">
        <v>0.92307692307692302</v>
      </c>
      <c r="AP460" s="132" t="s">
        <v>1079</v>
      </c>
      <c r="AQ460" s="2">
        <f>AN460-AL460</f>
        <v>1.4145757575757614</v>
      </c>
      <c r="AR460" s="1" t="str">
        <f>IF(AN460&gt;AL460,"Higher","Lower")</f>
        <v>Higher</v>
      </c>
      <c r="AU460" t="s">
        <v>36</v>
      </c>
      <c r="AV460" s="153"/>
    </row>
    <row r="461" spans="1:49">
      <c r="A461" s="40" t="s">
        <v>42</v>
      </c>
      <c r="B461" s="40" t="s">
        <v>2418</v>
      </c>
      <c r="C461" s="41" t="s">
        <v>2419</v>
      </c>
      <c r="D461" s="41" t="s">
        <v>2420</v>
      </c>
      <c r="E461" s="41" t="s">
        <v>31</v>
      </c>
      <c r="F461" s="41" t="s">
        <v>1076</v>
      </c>
      <c r="G461" s="41" t="s">
        <v>1079</v>
      </c>
      <c r="H461" s="42">
        <v>381221</v>
      </c>
      <c r="I461" s="42">
        <v>396441</v>
      </c>
      <c r="J461" s="43">
        <v>53.464373000000002</v>
      </c>
      <c r="K461" s="43">
        <v>-2.2843263999999999</v>
      </c>
      <c r="L461" s="42" t="s">
        <v>33</v>
      </c>
      <c r="M461" s="41" t="s">
        <v>34</v>
      </c>
      <c r="N461" s="41">
        <v>300</v>
      </c>
      <c r="O461" s="41">
        <v>5</v>
      </c>
      <c r="P461" s="41" t="s">
        <v>1078</v>
      </c>
      <c r="Q461" s="41">
        <v>4</v>
      </c>
      <c r="R461" s="51">
        <v>28.6</v>
      </c>
      <c r="S461" s="51" t="s">
        <v>1079</v>
      </c>
      <c r="T461" s="51">
        <v>34.799999999999997</v>
      </c>
      <c r="U461" s="51" t="s">
        <v>1079</v>
      </c>
      <c r="V461" s="51">
        <v>31.6</v>
      </c>
      <c r="W461" s="51" t="s">
        <v>1079</v>
      </c>
      <c r="X461" s="82">
        <v>32.299999999999997</v>
      </c>
      <c r="Y461" s="53" t="s">
        <v>1079</v>
      </c>
      <c r="Z461" s="53">
        <v>30.9</v>
      </c>
      <c r="AA461" s="83">
        <v>0.91666666666666663</v>
      </c>
      <c r="AB461" s="44">
        <v>32.677272727272729</v>
      </c>
      <c r="AC461" s="45">
        <v>1</v>
      </c>
      <c r="AD461" s="44">
        <v>38.28</v>
      </c>
      <c r="AE461" s="45">
        <v>1</v>
      </c>
      <c r="AF461" s="44">
        <v>35.923090909090909</v>
      </c>
      <c r="AG461" s="45">
        <v>0.91666666666666663</v>
      </c>
      <c r="AH461" s="44">
        <v>37.504363636363642</v>
      </c>
      <c r="AI461" s="45">
        <v>0.91666666666666663</v>
      </c>
      <c r="AJ461" s="44">
        <v>23.166363636363631</v>
      </c>
      <c r="AK461" s="46">
        <v>0.91666666666666663</v>
      </c>
      <c r="AL461" s="78">
        <v>28.036000000000001</v>
      </c>
      <c r="AM461" s="123">
        <v>0.82692307692307698</v>
      </c>
      <c r="AN461" s="78">
        <v>26.5</v>
      </c>
      <c r="AO461" s="118">
        <v>0.90400000000000003</v>
      </c>
      <c r="AP461" s="133" t="s">
        <v>1079</v>
      </c>
      <c r="AQ461" s="44">
        <f>AN461-AL461</f>
        <v>-1.5360000000000014</v>
      </c>
      <c r="AR461" s="43" t="str">
        <f>IF(AN461&gt;AL461,"Higher","Lower")</f>
        <v>Lower</v>
      </c>
      <c r="AS461" s="158"/>
      <c r="AT461" s="160"/>
      <c r="AU461" s="158" t="s">
        <v>36</v>
      </c>
      <c r="AV461" s="161"/>
      <c r="AW461" s="158"/>
    </row>
    <row r="462" spans="1:49">
      <c r="A462" s="17" t="s">
        <v>148</v>
      </c>
      <c r="B462" s="17" t="s">
        <v>2421</v>
      </c>
      <c r="C462" s="55" t="s">
        <v>2422</v>
      </c>
      <c r="D462" s="55" t="s">
        <v>2423</v>
      </c>
      <c r="E462" s="55" t="s">
        <v>31</v>
      </c>
      <c r="F462" s="55" t="s">
        <v>1076</v>
      </c>
      <c r="G462" s="55" t="s">
        <v>1079</v>
      </c>
      <c r="H462" s="56">
        <v>357983</v>
      </c>
      <c r="I462" s="56">
        <v>405377</v>
      </c>
      <c r="J462" s="57">
        <v>53.543342000000003</v>
      </c>
      <c r="K462" s="57">
        <v>-2.6355325999999999</v>
      </c>
      <c r="L462" s="56" t="s">
        <v>33</v>
      </c>
      <c r="M462" s="4" t="s">
        <v>34</v>
      </c>
      <c r="N462" s="4">
        <v>78</v>
      </c>
      <c r="O462" s="4">
        <v>3</v>
      </c>
      <c r="P462" s="4" t="s">
        <v>1078</v>
      </c>
      <c r="Q462" s="4">
        <v>2</v>
      </c>
      <c r="R462" s="19" t="s">
        <v>36</v>
      </c>
      <c r="S462" s="19" t="s">
        <v>1079</v>
      </c>
      <c r="T462" s="19" t="s">
        <v>36</v>
      </c>
      <c r="U462" s="19" t="s">
        <v>1079</v>
      </c>
      <c r="V462" s="19" t="s">
        <v>36</v>
      </c>
      <c r="W462" s="19" t="s">
        <v>1079</v>
      </c>
      <c r="X462" s="20" t="s">
        <v>36</v>
      </c>
      <c r="Y462" s="20" t="s">
        <v>1079</v>
      </c>
      <c r="Z462" s="21" t="s">
        <v>36</v>
      </c>
      <c r="AA462" s="35" t="s">
        <v>1084</v>
      </c>
      <c r="AB462" s="2" t="s">
        <v>1084</v>
      </c>
      <c r="AC462" s="33" t="s">
        <v>1084</v>
      </c>
      <c r="AD462" s="2" t="s">
        <v>1084</v>
      </c>
      <c r="AE462" s="33" t="s">
        <v>1084</v>
      </c>
      <c r="AF462" s="62">
        <v>31.252333333333336</v>
      </c>
      <c r="AG462" s="63">
        <v>0.75</v>
      </c>
      <c r="AH462" s="62">
        <v>35.804999999999993</v>
      </c>
      <c r="AI462" s="63">
        <v>0.91666666666666663</v>
      </c>
      <c r="AJ462" s="62">
        <v>26.555416666666662</v>
      </c>
      <c r="AK462" s="64">
        <v>1</v>
      </c>
      <c r="AL462" s="80">
        <v>27.405333333333331</v>
      </c>
      <c r="AM462" s="122">
        <v>1</v>
      </c>
      <c r="AN462" s="80">
        <v>27.018333333333334</v>
      </c>
      <c r="AO462" s="120">
        <v>0.76923076923076938</v>
      </c>
      <c r="AP462" s="132" t="s">
        <v>1079</v>
      </c>
      <c r="AQ462" s="2">
        <f>AN462-AL462</f>
        <v>-0.3869999999999969</v>
      </c>
      <c r="AR462" s="1" t="str">
        <f>IF(AN462&gt;AL462,"Higher","Lower")</f>
        <v>Lower</v>
      </c>
      <c r="AS462" s="1"/>
      <c r="AT462" s="145"/>
      <c r="AU462" s="1" t="s">
        <v>36</v>
      </c>
      <c r="AV462" s="2"/>
      <c r="AW462" s="1"/>
    </row>
    <row r="463" spans="1:49">
      <c r="A463" s="17" t="s">
        <v>148</v>
      </c>
      <c r="B463" s="17" t="s">
        <v>2424</v>
      </c>
      <c r="C463" s="55" t="s">
        <v>2425</v>
      </c>
      <c r="D463" s="69" t="s">
        <v>2426</v>
      </c>
      <c r="E463" s="69" t="s">
        <v>31</v>
      </c>
      <c r="F463" s="69" t="s">
        <v>1076</v>
      </c>
      <c r="G463" s="69" t="s">
        <v>1079</v>
      </c>
      <c r="H463" s="70">
        <v>361835</v>
      </c>
      <c r="I463" s="70">
        <v>404090</v>
      </c>
      <c r="J463" s="69">
        <v>53.532069999999997</v>
      </c>
      <c r="K463" s="69">
        <v>-2.5772496</v>
      </c>
      <c r="L463" s="70" t="s">
        <v>33</v>
      </c>
      <c r="M463" s="95" t="s">
        <v>34</v>
      </c>
      <c r="N463" s="95">
        <v>0</v>
      </c>
      <c r="O463" s="95">
        <v>3</v>
      </c>
      <c r="P463" s="95" t="s">
        <v>1078</v>
      </c>
      <c r="Q463" s="95">
        <v>2</v>
      </c>
      <c r="R463" s="13">
        <v>36.200000000000003</v>
      </c>
      <c r="S463" s="13" t="s">
        <v>1079</v>
      </c>
      <c r="T463" s="13">
        <v>35.799999999999997</v>
      </c>
      <c r="U463" s="13" t="s">
        <v>1079</v>
      </c>
      <c r="V463" s="13">
        <v>33.299999999999997</v>
      </c>
      <c r="W463" s="13" t="s">
        <v>1079</v>
      </c>
      <c r="X463" s="27">
        <v>33.5</v>
      </c>
      <c r="Y463" s="7" t="s">
        <v>1079</v>
      </c>
      <c r="Z463" s="27">
        <v>29.758909090909093</v>
      </c>
      <c r="AA463" s="36">
        <v>1</v>
      </c>
      <c r="AB463" s="2">
        <v>36.271083333333344</v>
      </c>
      <c r="AC463" s="33">
        <v>1</v>
      </c>
      <c r="AD463" s="2">
        <v>34.495999999999995</v>
      </c>
      <c r="AE463" s="33">
        <v>1</v>
      </c>
      <c r="AF463" s="62">
        <v>35.851909090909089</v>
      </c>
      <c r="AG463" s="63">
        <v>0.91666666666666663</v>
      </c>
      <c r="AH463" s="62">
        <v>34.619249999999994</v>
      </c>
      <c r="AI463" s="63">
        <v>1</v>
      </c>
      <c r="AJ463" s="62">
        <v>25.896666666666668</v>
      </c>
      <c r="AK463" s="64">
        <v>1</v>
      </c>
      <c r="AL463" s="80">
        <v>28.494666666666667</v>
      </c>
      <c r="AM463" s="122">
        <v>1</v>
      </c>
      <c r="AN463" s="80">
        <v>27.2165</v>
      </c>
      <c r="AO463" s="120">
        <v>1</v>
      </c>
      <c r="AP463" s="126" t="s">
        <v>1079</v>
      </c>
      <c r="AQ463" s="2">
        <f>AN463-AL463</f>
        <v>-1.2781666666666673</v>
      </c>
      <c r="AR463" s="1" t="str">
        <f>IF(AN463&gt;AL463,"Higher","Lower")</f>
        <v>Lower</v>
      </c>
      <c r="AS463" s="1"/>
      <c r="AT463" s="145"/>
      <c r="AU463" s="1" t="s">
        <v>36</v>
      </c>
      <c r="AV463" s="2"/>
      <c r="AW463" s="1"/>
    </row>
    <row r="464" spans="1:49">
      <c r="A464" s="17" t="s">
        <v>148</v>
      </c>
      <c r="B464" s="17" t="s">
        <v>2427</v>
      </c>
      <c r="C464" s="55" t="s">
        <v>2428</v>
      </c>
      <c r="D464" s="55" t="s">
        <v>2429</v>
      </c>
      <c r="E464" s="55" t="s">
        <v>31</v>
      </c>
      <c r="F464" s="55" t="s">
        <v>1076</v>
      </c>
      <c r="G464" s="55" t="s">
        <v>1079</v>
      </c>
      <c r="H464" s="56">
        <v>366880</v>
      </c>
      <c r="I464" s="56">
        <v>403255</v>
      </c>
      <c r="J464" s="57">
        <v>53.524908000000003</v>
      </c>
      <c r="K464" s="57">
        <v>-2.5010526</v>
      </c>
      <c r="L464" s="56" t="s">
        <v>33</v>
      </c>
      <c r="M464" s="4" t="s">
        <v>34</v>
      </c>
      <c r="N464" s="4">
        <v>0</v>
      </c>
      <c r="O464" s="4">
        <v>6</v>
      </c>
      <c r="P464" s="4" t="s">
        <v>1078</v>
      </c>
      <c r="Q464" s="4">
        <v>2</v>
      </c>
      <c r="R464" s="13">
        <v>36.200000000000003</v>
      </c>
      <c r="S464" s="13" t="s">
        <v>1079</v>
      </c>
      <c r="T464" s="13">
        <v>35.700000000000003</v>
      </c>
      <c r="U464" s="13" t="s">
        <v>1079</v>
      </c>
      <c r="V464" s="13">
        <v>32.299999999999997</v>
      </c>
      <c r="W464" s="13" t="s">
        <v>1079</v>
      </c>
      <c r="X464" s="27">
        <v>34.1</v>
      </c>
      <c r="Y464" s="7" t="s">
        <v>1079</v>
      </c>
      <c r="Z464" s="28">
        <v>33.546545454545452</v>
      </c>
      <c r="AA464" s="37">
        <v>1</v>
      </c>
      <c r="AB464" s="2">
        <v>36.415166666666664</v>
      </c>
      <c r="AC464" s="33">
        <v>1</v>
      </c>
      <c r="AD464" s="2">
        <v>34.239333333333335</v>
      </c>
      <c r="AE464" s="33">
        <v>1</v>
      </c>
      <c r="AF464" s="62">
        <v>32.588750000000005</v>
      </c>
      <c r="AG464" s="63">
        <v>1</v>
      </c>
      <c r="AH464" s="62">
        <v>32.68950000000001</v>
      </c>
      <c r="AI464" s="63">
        <v>1</v>
      </c>
      <c r="AJ464" s="62">
        <v>25.691249999999997</v>
      </c>
      <c r="AK464" s="64">
        <v>1</v>
      </c>
      <c r="AL464" s="80">
        <v>27.154500000000002</v>
      </c>
      <c r="AM464" s="122">
        <v>1</v>
      </c>
      <c r="AN464" s="80">
        <v>27.288999999999998</v>
      </c>
      <c r="AO464" s="120">
        <v>1</v>
      </c>
      <c r="AP464" s="126" t="s">
        <v>1079</v>
      </c>
      <c r="AQ464" s="2">
        <f>AN464-AL464</f>
        <v>0.13449999999999562</v>
      </c>
      <c r="AR464" s="1" t="str">
        <f>IF(AN464&gt;AL464,"Higher","Lower")</f>
        <v>Higher</v>
      </c>
      <c r="AU464" t="s">
        <v>36</v>
      </c>
      <c r="AV464" s="153"/>
    </row>
    <row r="465" spans="1:49">
      <c r="A465" s="40" t="s">
        <v>42</v>
      </c>
      <c r="B465" s="40" t="s">
        <v>2430</v>
      </c>
      <c r="C465" s="41" t="s">
        <v>2431</v>
      </c>
      <c r="D465" s="41" t="s">
        <v>2432</v>
      </c>
      <c r="E465" s="41" t="s">
        <v>31</v>
      </c>
      <c r="F465" s="41" t="s">
        <v>1076</v>
      </c>
      <c r="G465" s="41" t="s">
        <v>1079</v>
      </c>
      <c r="H465" s="42">
        <v>376395</v>
      </c>
      <c r="I465" s="42">
        <v>396360</v>
      </c>
      <c r="J465" s="43">
        <v>53.463450000000002</v>
      </c>
      <c r="K465" s="43">
        <v>-2.3570106000000002</v>
      </c>
      <c r="L465" s="42" t="s">
        <v>33</v>
      </c>
      <c r="M465" s="41" t="s">
        <v>34</v>
      </c>
      <c r="N465" s="41">
        <v>3</v>
      </c>
      <c r="O465" s="41">
        <v>4</v>
      </c>
      <c r="P465" s="41" t="s">
        <v>1078</v>
      </c>
      <c r="Q465" s="41">
        <v>3</v>
      </c>
      <c r="R465" s="51" t="s">
        <v>36</v>
      </c>
      <c r="S465" s="51" t="s">
        <v>1079</v>
      </c>
      <c r="T465" s="51" t="s">
        <v>36</v>
      </c>
      <c r="U465" s="51" t="s">
        <v>1079</v>
      </c>
      <c r="V465" s="51" t="s">
        <v>36</v>
      </c>
      <c r="W465" s="51" t="s">
        <v>1079</v>
      </c>
      <c r="X465" s="53" t="s">
        <v>36</v>
      </c>
      <c r="Y465" s="53" t="s">
        <v>1079</v>
      </c>
      <c r="Z465" s="82" t="s">
        <v>36</v>
      </c>
      <c r="AA465" s="83" t="s">
        <v>1084</v>
      </c>
      <c r="AB465" s="44" t="s">
        <v>1084</v>
      </c>
      <c r="AC465" s="45" t="s">
        <v>1084</v>
      </c>
      <c r="AD465" s="44" t="s">
        <v>1084</v>
      </c>
      <c r="AE465" s="45" t="s">
        <v>1084</v>
      </c>
      <c r="AF465" s="44">
        <v>35.756999999999998</v>
      </c>
      <c r="AG465" s="45">
        <v>0.33333333333333331</v>
      </c>
      <c r="AH465" s="44">
        <v>36.510250000000006</v>
      </c>
      <c r="AI465" s="45">
        <v>1</v>
      </c>
      <c r="AJ465" s="44">
        <v>25.098181818181818</v>
      </c>
      <c r="AK465" s="46">
        <v>0.91666666666666663</v>
      </c>
      <c r="AL465" s="78">
        <v>29.537090909090907</v>
      </c>
      <c r="AM465" s="123">
        <v>0.90384615384615385</v>
      </c>
      <c r="AN465" s="78">
        <v>27.3</v>
      </c>
      <c r="AO465" s="118">
        <v>0.92307692307692302</v>
      </c>
      <c r="AP465" s="133" t="s">
        <v>1079</v>
      </c>
      <c r="AQ465" s="44">
        <f>AN465-AL465</f>
        <v>-2.2370909090909059</v>
      </c>
      <c r="AR465" s="43" t="str">
        <f>IF(AN465&gt;AL465,"Higher","Lower")</f>
        <v>Lower</v>
      </c>
      <c r="AS465" s="158"/>
      <c r="AT465" s="160"/>
      <c r="AU465" s="158" t="s">
        <v>36</v>
      </c>
      <c r="AV465" s="161"/>
      <c r="AW465" s="158"/>
    </row>
    <row r="466" spans="1:49">
      <c r="A466" s="17" t="s">
        <v>148</v>
      </c>
      <c r="B466" s="17" t="s">
        <v>2433</v>
      </c>
      <c r="C466" s="55" t="s">
        <v>2434</v>
      </c>
      <c r="D466" s="55" t="s">
        <v>2435</v>
      </c>
      <c r="E466" s="55" t="s">
        <v>1170</v>
      </c>
      <c r="F466" s="55" t="s">
        <v>1076</v>
      </c>
      <c r="G466" s="55" t="s">
        <v>1079</v>
      </c>
      <c r="H466" s="56">
        <v>354057</v>
      </c>
      <c r="I466" s="56">
        <v>404824</v>
      </c>
      <c r="J466" s="57">
        <v>53.538041999999997</v>
      </c>
      <c r="K466" s="57">
        <v>-2.6946922999999998</v>
      </c>
      <c r="L466" s="56" t="s">
        <v>33</v>
      </c>
      <c r="M466" s="4" t="s">
        <v>1078</v>
      </c>
      <c r="N466" s="4">
        <v>4</v>
      </c>
      <c r="O466" s="4">
        <v>1</v>
      </c>
      <c r="P466" s="4" t="s">
        <v>1078</v>
      </c>
      <c r="Q466" s="4">
        <v>2</v>
      </c>
      <c r="R466" s="13" t="s">
        <v>36</v>
      </c>
      <c r="S466" s="13" t="s">
        <v>1079</v>
      </c>
      <c r="T466" s="13" t="s">
        <v>36</v>
      </c>
      <c r="U466" s="13" t="s">
        <v>1079</v>
      </c>
      <c r="V466" s="13" t="s">
        <v>36</v>
      </c>
      <c r="W466" s="13" t="s">
        <v>1079</v>
      </c>
      <c r="X466" s="7" t="s">
        <v>36</v>
      </c>
      <c r="Y466" s="7" t="s">
        <v>1079</v>
      </c>
      <c r="Z466" s="27" t="s">
        <v>36</v>
      </c>
      <c r="AA466" s="36" t="s">
        <v>1084</v>
      </c>
      <c r="AB466" s="2" t="s">
        <v>1084</v>
      </c>
      <c r="AC466" s="33" t="s">
        <v>1084</v>
      </c>
      <c r="AD466" s="2" t="s">
        <v>1084</v>
      </c>
      <c r="AE466" s="33" t="s">
        <v>1084</v>
      </c>
      <c r="AF466" s="62">
        <v>32.683</v>
      </c>
      <c r="AG466" s="63">
        <v>1</v>
      </c>
      <c r="AH466" s="62">
        <v>32.955818181818188</v>
      </c>
      <c r="AI466" s="63">
        <v>0.91666666666666663</v>
      </c>
      <c r="AJ466" s="62">
        <v>23.552083333333332</v>
      </c>
      <c r="AK466" s="64">
        <v>1</v>
      </c>
      <c r="AL466" s="80">
        <v>24.904166666666672</v>
      </c>
      <c r="AM466" s="122">
        <v>1</v>
      </c>
      <c r="AN466" s="80">
        <v>27.317999999999998</v>
      </c>
      <c r="AO466" s="120">
        <v>0.90384615384615385</v>
      </c>
      <c r="AP466" s="126" t="s">
        <v>1079</v>
      </c>
      <c r="AQ466" s="2">
        <f>AN466-AL466</f>
        <v>2.4138333333333257</v>
      </c>
      <c r="AR466" s="1" t="str">
        <f>IF(AN466&gt;AL466,"Higher","Lower")</f>
        <v>Higher</v>
      </c>
      <c r="AS466" s="1"/>
      <c r="AT466" s="145"/>
      <c r="AU466" s="1" t="s">
        <v>36</v>
      </c>
      <c r="AV466" s="2"/>
      <c r="AW466" s="1"/>
    </row>
    <row r="467" spans="1:49">
      <c r="A467" s="17" t="s">
        <v>148</v>
      </c>
      <c r="B467" s="17" t="s">
        <v>2436</v>
      </c>
      <c r="C467" s="55" t="s">
        <v>2437</v>
      </c>
      <c r="D467" s="55" t="s">
        <v>2438</v>
      </c>
      <c r="E467" s="55" t="s">
        <v>31</v>
      </c>
      <c r="F467" s="55" t="s">
        <v>1076</v>
      </c>
      <c r="G467" s="55" t="s">
        <v>1079</v>
      </c>
      <c r="H467" s="56">
        <v>368671</v>
      </c>
      <c r="I467" s="56">
        <v>402250</v>
      </c>
      <c r="J467" s="57">
        <v>53.515985000000001</v>
      </c>
      <c r="K467" s="57">
        <v>-2.4739372999999998</v>
      </c>
      <c r="L467" s="56" t="s">
        <v>33</v>
      </c>
      <c r="M467" s="4" t="s">
        <v>1078</v>
      </c>
      <c r="N467" s="4">
        <v>18</v>
      </c>
      <c r="O467" s="4">
        <v>2</v>
      </c>
      <c r="P467" s="4" t="s">
        <v>1078</v>
      </c>
      <c r="Q467" s="4">
        <v>2</v>
      </c>
      <c r="R467" s="19" t="s">
        <v>36</v>
      </c>
      <c r="S467" s="19" t="s">
        <v>1079</v>
      </c>
      <c r="T467" s="19" t="s">
        <v>36</v>
      </c>
      <c r="U467" s="19" t="s">
        <v>1079</v>
      </c>
      <c r="V467" s="19" t="s">
        <v>36</v>
      </c>
      <c r="W467" s="19" t="s">
        <v>1079</v>
      </c>
      <c r="X467" s="20" t="s">
        <v>36</v>
      </c>
      <c r="Y467" s="20" t="s">
        <v>1079</v>
      </c>
      <c r="Z467" s="21" t="s">
        <v>36</v>
      </c>
      <c r="AA467" s="35" t="s">
        <v>1084</v>
      </c>
      <c r="AB467" s="2" t="s">
        <v>1084</v>
      </c>
      <c r="AC467" s="33" t="s">
        <v>1084</v>
      </c>
      <c r="AD467" s="2" t="s">
        <v>1084</v>
      </c>
      <c r="AE467" s="33" t="s">
        <v>1084</v>
      </c>
      <c r="AF467" s="62">
        <v>31.068666666666665</v>
      </c>
      <c r="AG467" s="63">
        <v>0.75</v>
      </c>
      <c r="AH467" s="62">
        <v>33.023454545454548</v>
      </c>
      <c r="AI467" s="63">
        <v>0.91666666666666663</v>
      </c>
      <c r="AJ467" s="62">
        <v>23.954545454545457</v>
      </c>
      <c r="AK467" s="64">
        <v>0.91666666666666663</v>
      </c>
      <c r="AL467" s="80">
        <v>26.253454545454545</v>
      </c>
      <c r="AM467" s="122">
        <v>0.92307692307692302</v>
      </c>
      <c r="AN467" s="80">
        <v>27.55</v>
      </c>
      <c r="AO467" s="120">
        <v>1</v>
      </c>
      <c r="AP467" s="132" t="s">
        <v>1079</v>
      </c>
      <c r="AQ467" s="2">
        <f>AN467-AL467</f>
        <v>1.2965454545454556</v>
      </c>
      <c r="AR467" s="1" t="str">
        <f>IF(AN467&gt;AL467,"Higher","Lower")</f>
        <v>Higher</v>
      </c>
      <c r="AS467" s="1"/>
      <c r="AT467" s="145"/>
      <c r="AU467" s="1" t="s">
        <v>36</v>
      </c>
      <c r="AV467" s="2"/>
      <c r="AW467" s="1"/>
    </row>
    <row r="468" spans="1:49">
      <c r="A468" s="17" t="s">
        <v>148</v>
      </c>
      <c r="B468" s="17" t="s">
        <v>2439</v>
      </c>
      <c r="C468" s="55" t="s">
        <v>2440</v>
      </c>
      <c r="D468" s="69" t="s">
        <v>2441</v>
      </c>
      <c r="E468" s="69" t="s">
        <v>31</v>
      </c>
      <c r="F468" s="69" t="s">
        <v>1076</v>
      </c>
      <c r="G468" s="69" t="s">
        <v>1079</v>
      </c>
      <c r="H468" s="70">
        <v>366424</v>
      </c>
      <c r="I468" s="70">
        <v>399894</v>
      </c>
      <c r="J468" s="69">
        <v>53.494669999999999</v>
      </c>
      <c r="K468" s="69">
        <v>-2.5075693999999999</v>
      </c>
      <c r="L468" s="70" t="s">
        <v>33</v>
      </c>
      <c r="M468" s="95" t="s">
        <v>34</v>
      </c>
      <c r="N468" s="95">
        <v>1</v>
      </c>
      <c r="O468" s="95">
        <v>1</v>
      </c>
      <c r="P468" s="95" t="s">
        <v>1078</v>
      </c>
      <c r="Q468" s="95">
        <v>2</v>
      </c>
      <c r="R468" s="13">
        <v>42.4</v>
      </c>
      <c r="S468" s="13" t="s">
        <v>1079</v>
      </c>
      <c r="T468" s="13">
        <v>41.9</v>
      </c>
      <c r="U468" s="13" t="s">
        <v>1079</v>
      </c>
      <c r="V468" s="13">
        <v>35.799999999999997</v>
      </c>
      <c r="W468" s="13" t="s">
        <v>1079</v>
      </c>
      <c r="X468" s="27">
        <v>35.200000000000003</v>
      </c>
      <c r="Y468" s="7" t="s">
        <v>1079</v>
      </c>
      <c r="Z468" s="27">
        <v>35.195999999999998</v>
      </c>
      <c r="AA468" s="36">
        <v>0.91666666666666663</v>
      </c>
      <c r="AB468" s="2">
        <v>38.584000000000003</v>
      </c>
      <c r="AC468" s="33">
        <v>0.91666666666666663</v>
      </c>
      <c r="AD468" s="2">
        <v>37.951999999999998</v>
      </c>
      <c r="AE468" s="33">
        <v>0.91666666666666663</v>
      </c>
      <c r="AF468" s="62">
        <v>33.993272727272725</v>
      </c>
      <c r="AG468" s="63">
        <v>0.91666666666666663</v>
      </c>
      <c r="AH468" s="62">
        <v>33.6</v>
      </c>
      <c r="AI468" s="63">
        <v>0.66666666666666663</v>
      </c>
      <c r="AJ468" s="62">
        <v>25.746499999999997</v>
      </c>
      <c r="AK468" s="64">
        <v>0.83333333333333337</v>
      </c>
      <c r="AL468" s="80">
        <v>29.282999999999998</v>
      </c>
      <c r="AM468" s="122">
        <v>0.80769230769230771</v>
      </c>
      <c r="AN468" s="80">
        <v>27.600749999999998</v>
      </c>
      <c r="AO468" s="120">
        <v>1</v>
      </c>
      <c r="AP468" s="126" t="s">
        <v>1079</v>
      </c>
      <c r="AQ468" s="2">
        <f>AN468-AL468</f>
        <v>-1.6822499999999998</v>
      </c>
      <c r="AR468" s="1" t="str">
        <f>IF(AN468&gt;AL468,"Higher","Lower")</f>
        <v>Lower</v>
      </c>
      <c r="AS468" s="1"/>
      <c r="AT468" s="145"/>
      <c r="AU468" s="1" t="s">
        <v>36</v>
      </c>
      <c r="AV468" s="2"/>
      <c r="AW468" s="1"/>
    </row>
    <row r="469" spans="1:49">
      <c r="A469" s="17" t="s">
        <v>148</v>
      </c>
      <c r="B469" s="17" t="s">
        <v>2442</v>
      </c>
      <c r="C469" s="4" t="s">
        <v>2443</v>
      </c>
      <c r="D469" s="4" t="s">
        <v>2444</v>
      </c>
      <c r="E469" s="4" t="s">
        <v>31</v>
      </c>
      <c r="F469" s="4" t="s">
        <v>1076</v>
      </c>
      <c r="G469" s="4" t="s">
        <v>1079</v>
      </c>
      <c r="H469" s="5">
        <v>357048</v>
      </c>
      <c r="I469" s="5">
        <v>405200</v>
      </c>
      <c r="J469" s="1">
        <v>53.541676000000002</v>
      </c>
      <c r="K469" s="1">
        <v>-2.6496170000000001</v>
      </c>
      <c r="L469" s="5" t="s">
        <v>33</v>
      </c>
      <c r="M469" s="4" t="s">
        <v>1078</v>
      </c>
      <c r="N469" s="4">
        <v>0</v>
      </c>
      <c r="O469" s="4">
        <v>3</v>
      </c>
      <c r="P469" s="4" t="s">
        <v>1078</v>
      </c>
      <c r="Q469" s="4">
        <v>2</v>
      </c>
      <c r="R469" s="13" t="s">
        <v>36</v>
      </c>
      <c r="S469" s="13" t="s">
        <v>1079</v>
      </c>
      <c r="T469" s="13" t="s">
        <v>36</v>
      </c>
      <c r="U469" s="13" t="s">
        <v>1079</v>
      </c>
      <c r="V469" s="13" t="s">
        <v>36</v>
      </c>
      <c r="W469" s="13" t="s">
        <v>1079</v>
      </c>
      <c r="X469" s="7" t="s">
        <v>36</v>
      </c>
      <c r="Y469" s="7" t="s">
        <v>1079</v>
      </c>
      <c r="Z469" s="27" t="s">
        <v>36</v>
      </c>
      <c r="AA469" s="36" t="s">
        <v>1084</v>
      </c>
      <c r="AB469" s="2" t="s">
        <v>36</v>
      </c>
      <c r="AC469" s="33">
        <v>8.3333333333333329E-2</v>
      </c>
      <c r="AD469" s="2">
        <v>34.473999999999997</v>
      </c>
      <c r="AE469" s="33">
        <v>1</v>
      </c>
      <c r="AF469" s="2">
        <v>31.950749999999999</v>
      </c>
      <c r="AG469" s="33">
        <v>1</v>
      </c>
      <c r="AH469" s="2">
        <v>31.596749999999997</v>
      </c>
      <c r="AI469" s="33">
        <v>1</v>
      </c>
      <c r="AJ469" s="2" t="s">
        <v>1084</v>
      </c>
      <c r="AK469" s="29">
        <v>0</v>
      </c>
      <c r="AL469" s="80" t="s">
        <v>36</v>
      </c>
      <c r="AM469" s="63" t="s">
        <v>1079</v>
      </c>
      <c r="AN469" s="80">
        <v>27.657300000000003</v>
      </c>
      <c r="AO469" s="120">
        <v>0.82692307692307698</v>
      </c>
      <c r="AP469" s="126" t="s">
        <v>1079</v>
      </c>
      <c r="AQ469" s="2" t="s">
        <v>1079</v>
      </c>
      <c r="AR469" s="1" t="s">
        <v>1079</v>
      </c>
      <c r="AS469" s="1"/>
      <c r="AT469" s="145"/>
      <c r="AU469" s="1" t="s">
        <v>36</v>
      </c>
      <c r="AV469" s="2"/>
      <c r="AW469" s="1"/>
    </row>
    <row r="470" spans="1:49">
      <c r="A470" s="17" t="s">
        <v>148</v>
      </c>
      <c r="B470" s="17" t="s">
        <v>2445</v>
      </c>
      <c r="C470" s="55" t="s">
        <v>2446</v>
      </c>
      <c r="D470" s="69" t="s">
        <v>2447</v>
      </c>
      <c r="E470" s="69" t="s">
        <v>31</v>
      </c>
      <c r="F470" s="69" t="s">
        <v>1076</v>
      </c>
      <c r="G470" s="69" t="s">
        <v>1079</v>
      </c>
      <c r="H470" s="70">
        <v>368244</v>
      </c>
      <c r="I470" s="70">
        <v>402563</v>
      </c>
      <c r="J470" s="69">
        <v>53.518773000000003</v>
      </c>
      <c r="K470" s="69">
        <v>-2.4804084</v>
      </c>
      <c r="L470" s="70" t="s">
        <v>33</v>
      </c>
      <c r="M470" s="95" t="s">
        <v>1078</v>
      </c>
      <c r="N470" s="95">
        <v>0</v>
      </c>
      <c r="O470" s="95">
        <v>5</v>
      </c>
      <c r="P470" s="95" t="s">
        <v>1078</v>
      </c>
      <c r="Q470" s="95">
        <v>2</v>
      </c>
      <c r="R470" s="13">
        <v>41.5</v>
      </c>
      <c r="S470" s="13" t="s">
        <v>1079</v>
      </c>
      <c r="T470" s="13">
        <v>38</v>
      </c>
      <c r="U470" s="13" t="s">
        <v>1079</v>
      </c>
      <c r="V470" s="13">
        <v>25.7</v>
      </c>
      <c r="W470" s="13" t="s">
        <v>1079</v>
      </c>
      <c r="X470" s="27">
        <v>35.6</v>
      </c>
      <c r="Y470" s="7" t="s">
        <v>1079</v>
      </c>
      <c r="Z470" s="28">
        <v>34.913454545454535</v>
      </c>
      <c r="AA470" s="37">
        <v>1</v>
      </c>
      <c r="AB470" s="2">
        <v>36.908083333333337</v>
      </c>
      <c r="AC470" s="33">
        <v>1</v>
      </c>
      <c r="AD470" s="2">
        <v>34.980000000000004</v>
      </c>
      <c r="AE470" s="33">
        <v>1</v>
      </c>
      <c r="AF470" s="62">
        <v>32.697500000000005</v>
      </c>
      <c r="AG470" s="63">
        <v>1</v>
      </c>
      <c r="AH470" s="62">
        <v>33.069250000000004</v>
      </c>
      <c r="AI470" s="63">
        <v>1</v>
      </c>
      <c r="AJ470" s="62">
        <v>25.854166666666668</v>
      </c>
      <c r="AK470" s="64">
        <v>1</v>
      </c>
      <c r="AL470" s="80">
        <v>25.463166666666666</v>
      </c>
      <c r="AM470" s="122">
        <v>1</v>
      </c>
      <c r="AN470" s="80">
        <v>28.074899999999996</v>
      </c>
      <c r="AO470" s="120">
        <v>0.82692307692307698</v>
      </c>
      <c r="AP470" s="126" t="s">
        <v>1079</v>
      </c>
      <c r="AQ470" s="2">
        <f>AN470-AL470</f>
        <v>2.6117333333333299</v>
      </c>
      <c r="AR470" s="1" t="str">
        <f>IF(AN470&gt;AL470,"Higher","Lower")</f>
        <v>Higher</v>
      </c>
      <c r="AU470" t="s">
        <v>36</v>
      </c>
      <c r="AV470" s="153"/>
    </row>
    <row r="471" spans="1:49">
      <c r="A471" s="17" t="s">
        <v>148</v>
      </c>
      <c r="B471" s="17" t="s">
        <v>2448</v>
      </c>
      <c r="C471" s="55" t="s">
        <v>2449</v>
      </c>
      <c r="D471" s="55" t="s">
        <v>2450</v>
      </c>
      <c r="E471" s="55" t="s">
        <v>1170</v>
      </c>
      <c r="F471" s="55" t="s">
        <v>1076</v>
      </c>
      <c r="G471" s="55" t="s">
        <v>1079</v>
      </c>
      <c r="H471" s="56">
        <v>358054</v>
      </c>
      <c r="I471" s="56">
        <v>405613</v>
      </c>
      <c r="J471" s="57">
        <v>53.545468999999997</v>
      </c>
      <c r="K471" s="57">
        <v>-2.634493</v>
      </c>
      <c r="L471" s="56" t="s">
        <v>33</v>
      </c>
      <c r="M471" s="4" t="s">
        <v>34</v>
      </c>
      <c r="N471" s="4">
        <v>30</v>
      </c>
      <c r="O471" s="4">
        <v>1</v>
      </c>
      <c r="P471" s="4" t="s">
        <v>1078</v>
      </c>
      <c r="Q471" s="4">
        <v>2</v>
      </c>
      <c r="R471" s="19" t="s">
        <v>36</v>
      </c>
      <c r="S471" s="19" t="s">
        <v>1079</v>
      </c>
      <c r="T471" s="19" t="s">
        <v>36</v>
      </c>
      <c r="U471" s="19" t="s">
        <v>1079</v>
      </c>
      <c r="V471" s="19" t="s">
        <v>36</v>
      </c>
      <c r="W471" s="19" t="s">
        <v>1079</v>
      </c>
      <c r="X471" s="20" t="s">
        <v>36</v>
      </c>
      <c r="Y471" s="20" t="s">
        <v>1079</v>
      </c>
      <c r="Z471" s="21" t="s">
        <v>36</v>
      </c>
      <c r="AA471" s="35" t="s">
        <v>1084</v>
      </c>
      <c r="AB471" s="2" t="s">
        <v>1084</v>
      </c>
      <c r="AC471" s="33" t="s">
        <v>1084</v>
      </c>
      <c r="AD471" s="2" t="s">
        <v>1084</v>
      </c>
      <c r="AE471" s="33" t="s">
        <v>1084</v>
      </c>
      <c r="AF471" s="62">
        <v>32.671689999999998</v>
      </c>
      <c r="AG471" s="63">
        <v>0.25</v>
      </c>
      <c r="AH471" s="62">
        <v>31.8</v>
      </c>
      <c r="AI471" s="63">
        <v>0.66666666666666663</v>
      </c>
      <c r="AJ471" s="62">
        <v>23.761363636363633</v>
      </c>
      <c r="AK471" s="64">
        <v>0.91666666666666663</v>
      </c>
      <c r="AL471" s="80">
        <v>28.982000000000003</v>
      </c>
      <c r="AM471" s="122">
        <v>0.73076923076923062</v>
      </c>
      <c r="AN471" s="80">
        <v>28.227545454545453</v>
      </c>
      <c r="AO471" s="120">
        <v>0.92307692307692302</v>
      </c>
      <c r="AP471" s="132" t="s">
        <v>1079</v>
      </c>
      <c r="AQ471" s="2">
        <f>AN471-AL471</f>
        <v>-0.75445454545454993</v>
      </c>
      <c r="AR471" s="1" t="str">
        <f>IF(AN471&gt;AL471,"Higher","Lower")</f>
        <v>Lower</v>
      </c>
      <c r="AU471" t="s">
        <v>36</v>
      </c>
      <c r="AV471" s="153"/>
    </row>
    <row r="472" spans="1:49">
      <c r="A472" s="17" t="s">
        <v>148</v>
      </c>
      <c r="B472" s="17" t="s">
        <v>2451</v>
      </c>
      <c r="C472" s="55" t="s">
        <v>2452</v>
      </c>
      <c r="D472" s="55" t="s">
        <v>2453</v>
      </c>
      <c r="E472" s="55" t="s">
        <v>31</v>
      </c>
      <c r="F472" s="55" t="s">
        <v>1076</v>
      </c>
      <c r="G472" s="55" t="s">
        <v>1079</v>
      </c>
      <c r="H472" s="56">
        <v>358595</v>
      </c>
      <c r="I472" s="56">
        <v>405297</v>
      </c>
      <c r="J472" s="57">
        <v>53.542672000000003</v>
      </c>
      <c r="K472" s="57">
        <v>-2.6262872000000002</v>
      </c>
      <c r="L472" s="56" t="s">
        <v>33</v>
      </c>
      <c r="M472" s="4" t="s">
        <v>34</v>
      </c>
      <c r="N472" s="4">
        <v>155</v>
      </c>
      <c r="O472" s="4">
        <v>2</v>
      </c>
      <c r="P472" s="4" t="s">
        <v>1078</v>
      </c>
      <c r="Q472" s="4">
        <v>2</v>
      </c>
      <c r="R472" s="19" t="s">
        <v>36</v>
      </c>
      <c r="S472" s="19" t="s">
        <v>1079</v>
      </c>
      <c r="T472" s="19" t="s">
        <v>36</v>
      </c>
      <c r="U472" s="19" t="s">
        <v>1079</v>
      </c>
      <c r="V472" s="19" t="s">
        <v>36</v>
      </c>
      <c r="W472" s="19" t="s">
        <v>1079</v>
      </c>
      <c r="X472" s="20" t="s">
        <v>36</v>
      </c>
      <c r="Y472" s="20" t="s">
        <v>1079</v>
      </c>
      <c r="Z472" s="21" t="s">
        <v>36</v>
      </c>
      <c r="AA472" s="35" t="s">
        <v>1084</v>
      </c>
      <c r="AB472" s="2" t="s">
        <v>1084</v>
      </c>
      <c r="AC472" s="33" t="s">
        <v>1084</v>
      </c>
      <c r="AD472" s="2" t="s">
        <v>1084</v>
      </c>
      <c r="AE472" s="33" t="s">
        <v>1084</v>
      </c>
      <c r="AF472" s="62">
        <v>32.024482499999998</v>
      </c>
      <c r="AG472" s="63">
        <v>0.33333333333333331</v>
      </c>
      <c r="AH472" s="62">
        <v>39.180900000000001</v>
      </c>
      <c r="AI472" s="63">
        <v>0.83333333333333337</v>
      </c>
      <c r="AJ472" s="62">
        <v>27.09375</v>
      </c>
      <c r="AK472" s="64">
        <v>1</v>
      </c>
      <c r="AL472" s="80">
        <v>29.154</v>
      </c>
      <c r="AM472" s="122">
        <v>1</v>
      </c>
      <c r="AN472" s="80">
        <v>28.559727272727265</v>
      </c>
      <c r="AO472" s="120">
        <v>0.92307692307692302</v>
      </c>
      <c r="AP472" s="132" t="s">
        <v>1079</v>
      </c>
      <c r="AQ472" s="2">
        <f>AN472-AL472</f>
        <v>-0.59427272727273461</v>
      </c>
      <c r="AR472" s="1" t="str">
        <f>IF(AN472&gt;AL472,"Higher","Lower")</f>
        <v>Lower</v>
      </c>
      <c r="AU472" t="s">
        <v>36</v>
      </c>
      <c r="AV472" s="153"/>
    </row>
    <row r="473" spans="1:49">
      <c r="A473" s="17" t="s">
        <v>148</v>
      </c>
      <c r="B473" s="17" t="s">
        <v>2454</v>
      </c>
      <c r="C473" s="55" t="s">
        <v>2455</v>
      </c>
      <c r="D473" s="55" t="s">
        <v>2456</v>
      </c>
      <c r="E473" s="55" t="s">
        <v>1170</v>
      </c>
      <c r="F473" s="55" t="s">
        <v>1076</v>
      </c>
      <c r="G473" s="55" t="s">
        <v>1079</v>
      </c>
      <c r="H473" s="56">
        <v>361579</v>
      </c>
      <c r="I473" s="56">
        <v>404298</v>
      </c>
      <c r="J473" s="57">
        <v>53.533920000000002</v>
      </c>
      <c r="K473" s="57">
        <v>-2.5811370999999999</v>
      </c>
      <c r="L473" s="56" t="s">
        <v>33</v>
      </c>
      <c r="M473" s="4" t="s">
        <v>1078</v>
      </c>
      <c r="N473" s="4">
        <v>16</v>
      </c>
      <c r="O473" s="4">
        <v>2</v>
      </c>
      <c r="P473" s="4" t="s">
        <v>1078</v>
      </c>
      <c r="Q473" s="4">
        <v>2</v>
      </c>
      <c r="R473" s="19" t="s">
        <v>36</v>
      </c>
      <c r="S473" s="19" t="s">
        <v>1079</v>
      </c>
      <c r="T473" s="19" t="s">
        <v>36</v>
      </c>
      <c r="U473" s="19" t="s">
        <v>1079</v>
      </c>
      <c r="V473" s="19" t="s">
        <v>36</v>
      </c>
      <c r="W473" s="19" t="s">
        <v>1079</v>
      </c>
      <c r="X473" s="20" t="s">
        <v>36</v>
      </c>
      <c r="Y473" s="20" t="s">
        <v>1079</v>
      </c>
      <c r="Z473" s="21" t="s">
        <v>36</v>
      </c>
      <c r="AA473" s="35" t="s">
        <v>1084</v>
      </c>
      <c r="AB473" s="2" t="s">
        <v>1084</v>
      </c>
      <c r="AC473" s="33" t="s">
        <v>1084</v>
      </c>
      <c r="AD473" s="2" t="s">
        <v>1084</v>
      </c>
      <c r="AE473" s="33" t="s">
        <v>1084</v>
      </c>
      <c r="AF473" s="62">
        <v>41.073666666666661</v>
      </c>
      <c r="AG473" s="63">
        <v>0.75</v>
      </c>
      <c r="AH473" s="62">
        <v>41.392749999999992</v>
      </c>
      <c r="AI473" s="63">
        <v>1</v>
      </c>
      <c r="AJ473" s="62">
        <v>31.697916666666664</v>
      </c>
      <c r="AK473" s="64">
        <v>1</v>
      </c>
      <c r="AL473" s="80">
        <v>34.342666666666666</v>
      </c>
      <c r="AM473" s="122">
        <v>1</v>
      </c>
      <c r="AN473" s="80">
        <v>28.569484592598233</v>
      </c>
      <c r="AO473" s="120">
        <v>0.32692307692307693</v>
      </c>
      <c r="AP473" s="132" t="s">
        <v>1079</v>
      </c>
      <c r="AQ473" s="2">
        <f>AN473-AL473</f>
        <v>-5.7731820740684334</v>
      </c>
      <c r="AR473" s="1" t="str">
        <f>IF(AN473&gt;AL473,"Higher","Lower")</f>
        <v>Lower</v>
      </c>
      <c r="AU473" t="s">
        <v>36</v>
      </c>
      <c r="AV473" s="153"/>
    </row>
    <row r="474" spans="1:49">
      <c r="A474" s="17" t="s">
        <v>148</v>
      </c>
      <c r="B474" s="17" t="s">
        <v>2457</v>
      </c>
      <c r="C474" s="55" t="s">
        <v>2458</v>
      </c>
      <c r="D474" s="56" t="s">
        <v>2459</v>
      </c>
      <c r="E474" s="67" t="s">
        <v>1170</v>
      </c>
      <c r="F474" s="55" t="s">
        <v>1076</v>
      </c>
      <c r="G474" s="55" t="s">
        <v>1079</v>
      </c>
      <c r="H474" s="55">
        <v>363885</v>
      </c>
      <c r="I474" s="55">
        <v>403129</v>
      </c>
      <c r="J474" s="57">
        <v>53.523578000000001</v>
      </c>
      <c r="K474" s="57">
        <v>-2.5462125000000002</v>
      </c>
      <c r="L474" s="56" t="s">
        <v>33</v>
      </c>
      <c r="M474" s="3" t="s">
        <v>1078</v>
      </c>
      <c r="N474" s="3">
        <v>3</v>
      </c>
      <c r="O474" s="3">
        <v>0.5</v>
      </c>
      <c r="P474" s="3" t="s">
        <v>1078</v>
      </c>
      <c r="Q474" s="3">
        <v>2</v>
      </c>
      <c r="R474" s="19" t="s">
        <v>36</v>
      </c>
      <c r="S474" s="19" t="s">
        <v>1079</v>
      </c>
      <c r="T474" s="19" t="s">
        <v>36</v>
      </c>
      <c r="U474" s="19" t="s">
        <v>1079</v>
      </c>
      <c r="V474" s="19" t="s">
        <v>36</v>
      </c>
      <c r="W474" s="19" t="s">
        <v>1079</v>
      </c>
      <c r="X474" s="20" t="s">
        <v>36</v>
      </c>
      <c r="Y474" s="20" t="s">
        <v>1079</v>
      </c>
      <c r="Z474" s="21" t="s">
        <v>36</v>
      </c>
      <c r="AA474" s="35" t="s">
        <v>1084</v>
      </c>
      <c r="AB474" s="2" t="s">
        <v>1084</v>
      </c>
      <c r="AC474" s="33" t="s">
        <v>1084</v>
      </c>
      <c r="AD474" s="2" t="s">
        <v>1084</v>
      </c>
      <c r="AE474" s="33" t="s">
        <v>1084</v>
      </c>
      <c r="AF474" s="62" t="s">
        <v>1084</v>
      </c>
      <c r="AG474" s="63" t="s">
        <v>1084</v>
      </c>
      <c r="AH474" s="62" t="s">
        <v>1084</v>
      </c>
      <c r="AI474" s="63" t="s">
        <v>1084</v>
      </c>
      <c r="AJ474" s="62">
        <v>26.080833333333334</v>
      </c>
      <c r="AK474" s="66">
        <v>1</v>
      </c>
      <c r="AL474" s="80">
        <v>29.9968</v>
      </c>
      <c r="AM474" s="122">
        <v>0.84615384615384615</v>
      </c>
      <c r="AN474" s="80">
        <v>28.770900000000001</v>
      </c>
      <c r="AO474" s="120">
        <v>0.82692307692307698</v>
      </c>
      <c r="AP474" s="132" t="s">
        <v>1079</v>
      </c>
      <c r="AQ474" s="2">
        <f>AN474-AL474</f>
        <v>-1.2258999999999993</v>
      </c>
      <c r="AR474" s="1" t="str">
        <f>IF(AN474&gt;AL474,"Higher","Lower")</f>
        <v>Lower</v>
      </c>
      <c r="AS474" s="1"/>
      <c r="AT474" s="145"/>
      <c r="AU474" s="1" t="s">
        <v>36</v>
      </c>
      <c r="AV474" s="2"/>
      <c r="AW474" s="1"/>
    </row>
    <row r="475" spans="1:49">
      <c r="A475" s="17" t="s">
        <v>148</v>
      </c>
      <c r="B475" s="17" t="s">
        <v>2460</v>
      </c>
      <c r="C475" s="55" t="s">
        <v>2461</v>
      </c>
      <c r="D475" s="55" t="s">
        <v>2462</v>
      </c>
      <c r="E475" s="55" t="s">
        <v>31</v>
      </c>
      <c r="F475" s="55" t="s">
        <v>1076</v>
      </c>
      <c r="G475" s="55" t="s">
        <v>1079</v>
      </c>
      <c r="H475" s="56">
        <v>353844</v>
      </c>
      <c r="I475" s="56">
        <v>404922</v>
      </c>
      <c r="J475" s="57">
        <v>53.538905</v>
      </c>
      <c r="K475" s="57">
        <v>-2.6979204999999999</v>
      </c>
      <c r="L475" s="56" t="s">
        <v>33</v>
      </c>
      <c r="M475" s="4" t="s">
        <v>34</v>
      </c>
      <c r="N475" s="4">
        <v>7</v>
      </c>
      <c r="O475" s="4">
        <v>2</v>
      </c>
      <c r="P475" s="4" t="s">
        <v>1078</v>
      </c>
      <c r="Q475" s="4">
        <v>2</v>
      </c>
      <c r="R475" s="13" t="s">
        <v>36</v>
      </c>
      <c r="S475" s="13" t="s">
        <v>1079</v>
      </c>
      <c r="T475" s="13" t="s">
        <v>36</v>
      </c>
      <c r="U475" s="13" t="s">
        <v>1079</v>
      </c>
      <c r="V475" s="13" t="s">
        <v>36</v>
      </c>
      <c r="W475" s="13" t="s">
        <v>1079</v>
      </c>
      <c r="X475" s="7" t="s">
        <v>36</v>
      </c>
      <c r="Y475" s="7" t="s">
        <v>1079</v>
      </c>
      <c r="Z475" s="27" t="s">
        <v>36</v>
      </c>
      <c r="AA475" s="36" t="s">
        <v>1084</v>
      </c>
      <c r="AB475" s="2" t="s">
        <v>1084</v>
      </c>
      <c r="AC475" s="33" t="s">
        <v>1084</v>
      </c>
      <c r="AD475" s="2" t="s">
        <v>1084</v>
      </c>
      <c r="AE475" s="33" t="s">
        <v>1084</v>
      </c>
      <c r="AF475" s="62">
        <v>35.546749999999996</v>
      </c>
      <c r="AG475" s="63">
        <v>1</v>
      </c>
      <c r="AH475" s="62">
        <v>35.340000000000003</v>
      </c>
      <c r="AI475" s="63">
        <v>1</v>
      </c>
      <c r="AJ475" s="62">
        <v>26.35</v>
      </c>
      <c r="AK475" s="64">
        <v>1</v>
      </c>
      <c r="AL475" s="80">
        <v>27.785166666666662</v>
      </c>
      <c r="AM475" s="122">
        <v>1</v>
      </c>
      <c r="AN475" s="80">
        <v>28.833249999999992</v>
      </c>
      <c r="AO475" s="120">
        <v>1</v>
      </c>
      <c r="AP475" s="126" t="s">
        <v>1079</v>
      </c>
      <c r="AQ475" s="2">
        <f>AN475-AL475</f>
        <v>1.0480833333333308</v>
      </c>
      <c r="AR475" s="1" t="str">
        <f>IF(AN475&gt;AL475,"Higher","Lower")</f>
        <v>Higher</v>
      </c>
      <c r="AS475" s="1"/>
      <c r="AT475" s="145"/>
      <c r="AU475" s="1" t="s">
        <v>36</v>
      </c>
      <c r="AV475" s="2"/>
      <c r="AW475" s="1"/>
    </row>
    <row r="476" spans="1:49">
      <c r="A476" s="17" t="s">
        <v>67</v>
      </c>
      <c r="B476" s="17" t="s">
        <v>2463</v>
      </c>
      <c r="C476" s="55" t="s">
        <v>2464</v>
      </c>
      <c r="D476" s="55" t="s">
        <v>2465</v>
      </c>
      <c r="E476" s="55" t="s">
        <v>31</v>
      </c>
      <c r="F476" s="55" t="s">
        <v>1076</v>
      </c>
      <c r="G476" s="55" t="s">
        <v>1079</v>
      </c>
      <c r="H476" s="56">
        <v>381351</v>
      </c>
      <c r="I476" s="56">
        <v>397185</v>
      </c>
      <c r="J476" s="57">
        <v>53.471065000000003</v>
      </c>
      <c r="K476" s="57">
        <v>-2.2824127000000001</v>
      </c>
      <c r="L476" s="56" t="s">
        <v>33</v>
      </c>
      <c r="M476" s="4" t="s">
        <v>34</v>
      </c>
      <c r="N476" s="4">
        <v>5</v>
      </c>
      <c r="O476" s="4">
        <v>1</v>
      </c>
      <c r="P476" s="4" t="s">
        <v>1078</v>
      </c>
      <c r="Q476" s="4">
        <v>3</v>
      </c>
      <c r="R476" s="19" t="s">
        <v>36</v>
      </c>
      <c r="S476" s="19" t="s">
        <v>1079</v>
      </c>
      <c r="T476" s="19" t="s">
        <v>36</v>
      </c>
      <c r="U476" s="19" t="s">
        <v>1079</v>
      </c>
      <c r="V476" s="19" t="s">
        <v>36</v>
      </c>
      <c r="W476" s="19" t="s">
        <v>1079</v>
      </c>
      <c r="X476" s="20" t="s">
        <v>36</v>
      </c>
      <c r="Y476" s="20" t="s">
        <v>1079</v>
      </c>
      <c r="Z476" s="21" t="s">
        <v>36</v>
      </c>
      <c r="AA476" s="35" t="s">
        <v>1084</v>
      </c>
      <c r="AB476" s="2" t="s">
        <v>36</v>
      </c>
      <c r="AC476" s="33" t="s">
        <v>1084</v>
      </c>
      <c r="AD476" s="2" t="s">
        <v>36</v>
      </c>
      <c r="AE476" s="33" t="s">
        <v>1084</v>
      </c>
      <c r="AF476" s="62">
        <v>36.761454545454548</v>
      </c>
      <c r="AG476" s="63">
        <v>0.91666666666666663</v>
      </c>
      <c r="AH476" s="62">
        <v>37.099250000000005</v>
      </c>
      <c r="AI476" s="63">
        <v>1</v>
      </c>
      <c r="AJ476" s="62">
        <v>24.961666666666662</v>
      </c>
      <c r="AK476" s="64">
        <v>1</v>
      </c>
      <c r="AL476" s="79">
        <v>25.871666666666666</v>
      </c>
      <c r="AM476" s="121">
        <v>1</v>
      </c>
      <c r="AN476" s="79">
        <v>30.507496146239884</v>
      </c>
      <c r="AO476" s="119">
        <v>0.26923076923076922</v>
      </c>
      <c r="AP476" s="127" t="s">
        <v>1079</v>
      </c>
      <c r="AQ476" s="2">
        <f>AN476-AL476</f>
        <v>4.6358294795732178</v>
      </c>
      <c r="AR476" s="1" t="str">
        <f>IF(AN476&gt;AL476,"Higher","Lower")</f>
        <v>Higher</v>
      </c>
      <c r="AS476" s="1"/>
      <c r="AT476" s="145"/>
      <c r="AU476" s="1" t="s">
        <v>36</v>
      </c>
      <c r="AV476" s="2"/>
      <c r="AW476" s="1"/>
    </row>
    <row r="477" spans="1:49">
      <c r="A477" s="17" t="s">
        <v>148</v>
      </c>
      <c r="B477" s="17" t="s">
        <v>2466</v>
      </c>
      <c r="C477" s="55" t="s">
        <v>2467</v>
      </c>
      <c r="D477" s="55" t="s">
        <v>2468</v>
      </c>
      <c r="E477" s="55" t="s">
        <v>1170</v>
      </c>
      <c r="F477" s="55" t="s">
        <v>1076</v>
      </c>
      <c r="G477" s="55" t="s">
        <v>1079</v>
      </c>
      <c r="H477" s="56">
        <v>354614</v>
      </c>
      <c r="I477" s="56">
        <v>404685</v>
      </c>
      <c r="J477" s="57">
        <v>53.536842</v>
      </c>
      <c r="K477" s="57">
        <v>-2.6862683999999999</v>
      </c>
      <c r="L477" s="56" t="s">
        <v>33</v>
      </c>
      <c r="M477" s="4" t="s">
        <v>1078</v>
      </c>
      <c r="N477" s="4">
        <v>0</v>
      </c>
      <c r="O477" s="4">
        <v>1</v>
      </c>
      <c r="P477" s="4" t="s">
        <v>1078</v>
      </c>
      <c r="Q477" s="4">
        <v>2</v>
      </c>
      <c r="R477" s="13" t="s">
        <v>36</v>
      </c>
      <c r="S477" s="13" t="s">
        <v>1079</v>
      </c>
      <c r="T477" s="13" t="s">
        <v>36</v>
      </c>
      <c r="U477" s="13" t="s">
        <v>1079</v>
      </c>
      <c r="V477" s="13" t="s">
        <v>36</v>
      </c>
      <c r="W477" s="13" t="s">
        <v>1079</v>
      </c>
      <c r="X477" s="7" t="s">
        <v>36</v>
      </c>
      <c r="Y477" s="7" t="s">
        <v>1079</v>
      </c>
      <c r="Z477" s="27" t="s">
        <v>36</v>
      </c>
      <c r="AA477" s="36" t="s">
        <v>1084</v>
      </c>
      <c r="AB477" s="2" t="s">
        <v>1084</v>
      </c>
      <c r="AC477" s="33" t="s">
        <v>1084</v>
      </c>
      <c r="AD477" s="2" t="s">
        <v>1084</v>
      </c>
      <c r="AE477" s="33" t="s">
        <v>1084</v>
      </c>
      <c r="AF477" s="62">
        <v>35.226299999999995</v>
      </c>
      <c r="AG477" s="63">
        <v>0.83333333333333337</v>
      </c>
      <c r="AH477" s="62">
        <v>37.842545454545451</v>
      </c>
      <c r="AI477" s="63">
        <v>0.91666666666666663</v>
      </c>
      <c r="AJ477" s="62">
        <v>30.297777777777771</v>
      </c>
      <c r="AK477" s="64">
        <v>0.75</v>
      </c>
      <c r="AL477" s="80">
        <v>30.998222222222221</v>
      </c>
      <c r="AM477" s="122">
        <v>0.73076923076923062</v>
      </c>
      <c r="AN477" s="80">
        <v>30.608181818181816</v>
      </c>
      <c r="AO477" s="120">
        <v>0.92307692307692302</v>
      </c>
      <c r="AP477" s="126" t="s">
        <v>1079</v>
      </c>
      <c r="AQ477" s="2">
        <f>AN477-AL477</f>
        <v>-0.39004040404040552</v>
      </c>
      <c r="AR477" s="1" t="str">
        <f>IF(AN477&gt;AL477,"Higher","Lower")</f>
        <v>Lower</v>
      </c>
      <c r="AS477" s="1"/>
      <c r="AT477" s="145"/>
      <c r="AU477" s="1" t="s">
        <v>36</v>
      </c>
      <c r="AV477" s="2"/>
      <c r="AW477" s="1"/>
    </row>
    <row r="478" spans="1:49">
      <c r="A478" s="40" t="s">
        <v>114</v>
      </c>
      <c r="B478" s="40" t="s">
        <v>2469</v>
      </c>
      <c r="C478" s="41" t="s">
        <v>2470</v>
      </c>
      <c r="D478" s="41" t="s">
        <v>2471</v>
      </c>
      <c r="E478" s="41" t="s">
        <v>31</v>
      </c>
      <c r="F478" s="41" t="s">
        <v>1076</v>
      </c>
      <c r="G478" s="41" t="s">
        <v>1079</v>
      </c>
      <c r="H478" s="42">
        <v>392072</v>
      </c>
      <c r="I478" s="42">
        <v>415687</v>
      </c>
      <c r="J478" s="43">
        <v>53.637639</v>
      </c>
      <c r="K478" s="43">
        <v>-2.1213788</v>
      </c>
      <c r="L478" s="42" t="s">
        <v>33</v>
      </c>
      <c r="M478" s="41" t="s">
        <v>34</v>
      </c>
      <c r="N478" s="41">
        <v>20</v>
      </c>
      <c r="O478" s="41">
        <v>2</v>
      </c>
      <c r="P478" s="41" t="s">
        <v>1078</v>
      </c>
      <c r="Q478" s="41">
        <v>2</v>
      </c>
      <c r="R478" s="51">
        <v>46.4</v>
      </c>
      <c r="S478" s="51" t="s">
        <v>1079</v>
      </c>
      <c r="T478" s="51">
        <v>44.4</v>
      </c>
      <c r="U478" s="51" t="s">
        <v>1079</v>
      </c>
      <c r="V478" s="51">
        <v>42.1</v>
      </c>
      <c r="W478" s="51" t="s">
        <v>1079</v>
      </c>
      <c r="X478" s="82">
        <v>37</v>
      </c>
      <c r="Y478" s="53" t="s">
        <v>1079</v>
      </c>
      <c r="Z478" s="84">
        <v>36.624000000000002</v>
      </c>
      <c r="AA478" s="85">
        <v>0.66666666666666663</v>
      </c>
      <c r="AB478" s="44">
        <v>43.307727272727277</v>
      </c>
      <c r="AC478" s="45">
        <v>0.91666666666666663</v>
      </c>
      <c r="AD478" s="44">
        <v>40.135333333333342</v>
      </c>
      <c r="AE478" s="45">
        <v>1</v>
      </c>
      <c r="AF478" s="44">
        <v>31.407</v>
      </c>
      <c r="AG478" s="45">
        <v>0.66666666666666663</v>
      </c>
      <c r="AH478" s="44">
        <v>39.389727272727271</v>
      </c>
      <c r="AI478" s="45">
        <v>0.91666666666666663</v>
      </c>
      <c r="AJ478" s="44">
        <v>30.437083333333337</v>
      </c>
      <c r="AK478" s="46">
        <v>1</v>
      </c>
      <c r="AL478" s="78">
        <v>30.311090909090908</v>
      </c>
      <c r="AM478" s="123">
        <v>0.92307692307692302</v>
      </c>
      <c r="AN478" s="78">
        <v>30.954599999999999</v>
      </c>
      <c r="AO478" s="118">
        <v>0.84615384615384615</v>
      </c>
      <c r="AP478" s="133" t="s">
        <v>1079</v>
      </c>
      <c r="AQ478" s="44">
        <f>AN478-AL478</f>
        <v>0.6435090909090917</v>
      </c>
      <c r="AR478" s="43" t="str">
        <f>IF(AN478&gt;AL478,"Higher","Lower")</f>
        <v>Higher</v>
      </c>
      <c r="AS478" s="158"/>
      <c r="AT478" s="160">
        <v>0.154</v>
      </c>
      <c r="AU478" s="158" t="s">
        <v>36</v>
      </c>
      <c r="AV478" s="161"/>
      <c r="AW478" s="158"/>
    </row>
    <row r="479" spans="1:49">
      <c r="A479" s="17" t="s">
        <v>148</v>
      </c>
      <c r="B479" s="17" t="s">
        <v>2472</v>
      </c>
      <c r="C479" s="55" t="s">
        <v>2473</v>
      </c>
      <c r="D479" s="55" t="s">
        <v>2474</v>
      </c>
      <c r="E479" s="55" t="s">
        <v>31</v>
      </c>
      <c r="F479" s="55" t="s">
        <v>1076</v>
      </c>
      <c r="G479" s="55" t="s">
        <v>1079</v>
      </c>
      <c r="H479" s="56">
        <v>358294</v>
      </c>
      <c r="I479" s="56">
        <v>405137</v>
      </c>
      <c r="J479" s="57">
        <v>53.54121</v>
      </c>
      <c r="K479" s="57">
        <v>-2.6308077000000001</v>
      </c>
      <c r="L479" s="56" t="s">
        <v>33</v>
      </c>
      <c r="M479" s="4" t="s">
        <v>34</v>
      </c>
      <c r="N479" s="4">
        <v>33</v>
      </c>
      <c r="O479" s="4">
        <v>3</v>
      </c>
      <c r="P479" s="4" t="s">
        <v>1078</v>
      </c>
      <c r="Q479" s="4">
        <v>2</v>
      </c>
      <c r="R479" s="19" t="s">
        <v>36</v>
      </c>
      <c r="S479" s="19" t="s">
        <v>1079</v>
      </c>
      <c r="T479" s="19" t="s">
        <v>36</v>
      </c>
      <c r="U479" s="19" t="s">
        <v>1079</v>
      </c>
      <c r="V479" s="19" t="s">
        <v>36</v>
      </c>
      <c r="W479" s="19" t="s">
        <v>1079</v>
      </c>
      <c r="X479" s="20" t="s">
        <v>36</v>
      </c>
      <c r="Y479" s="20" t="s">
        <v>1079</v>
      </c>
      <c r="Z479" s="21" t="s">
        <v>36</v>
      </c>
      <c r="AA479" s="35" t="s">
        <v>1084</v>
      </c>
      <c r="AB479" s="2" t="s">
        <v>1084</v>
      </c>
      <c r="AC479" s="33" t="s">
        <v>1084</v>
      </c>
      <c r="AD479" s="2" t="s">
        <v>1084</v>
      </c>
      <c r="AE479" s="33" t="s">
        <v>1084</v>
      </c>
      <c r="AF479" s="62">
        <v>32.972999999999999</v>
      </c>
      <c r="AG479" s="63">
        <v>0.58333333333333337</v>
      </c>
      <c r="AH479" s="62">
        <v>38.231454545454547</v>
      </c>
      <c r="AI479" s="63">
        <v>0.91666666666666663</v>
      </c>
      <c r="AJ479" s="62">
        <v>27.256666666666664</v>
      </c>
      <c r="AK479" s="64">
        <v>1</v>
      </c>
      <c r="AL479" s="80">
        <v>32.142499999999998</v>
      </c>
      <c r="AM479" s="122">
        <v>1</v>
      </c>
      <c r="AN479" s="80">
        <v>31.580999999999996</v>
      </c>
      <c r="AO479" s="120">
        <v>1</v>
      </c>
      <c r="AP479" s="132" t="s">
        <v>1079</v>
      </c>
      <c r="AQ479" s="2">
        <f>AN479-AL479</f>
        <v>-0.56150000000000233</v>
      </c>
      <c r="AR479" s="1" t="str">
        <f>IF(AN479&gt;AL479,"Higher","Lower")</f>
        <v>Lower</v>
      </c>
      <c r="AS479" s="1"/>
      <c r="AT479" s="145"/>
      <c r="AU479" s="1" t="s">
        <v>36</v>
      </c>
      <c r="AV479" s="2"/>
      <c r="AW479" s="1"/>
    </row>
    <row r="480" spans="1:49">
      <c r="A480" s="17" t="s">
        <v>148</v>
      </c>
      <c r="B480" s="17" t="s">
        <v>2475</v>
      </c>
      <c r="C480" s="55" t="s">
        <v>2476</v>
      </c>
      <c r="D480" s="55" t="s">
        <v>2477</v>
      </c>
      <c r="E480" s="55" t="s">
        <v>31</v>
      </c>
      <c r="F480" s="55" t="s">
        <v>1076</v>
      </c>
      <c r="G480" s="55" t="s">
        <v>1079</v>
      </c>
      <c r="H480" s="56">
        <v>357088</v>
      </c>
      <c r="I480" s="56">
        <v>405158</v>
      </c>
      <c r="J480" s="57">
        <v>53.541300999999997</v>
      </c>
      <c r="K480" s="57">
        <v>-2.6490076</v>
      </c>
      <c r="L480" s="56" t="s">
        <v>33</v>
      </c>
      <c r="M480" s="4" t="s">
        <v>34</v>
      </c>
      <c r="N480" s="4">
        <v>0</v>
      </c>
      <c r="O480" s="4">
        <v>4</v>
      </c>
      <c r="P480" s="4" t="s">
        <v>1078</v>
      </c>
      <c r="Q480" s="4">
        <v>2</v>
      </c>
      <c r="R480" s="13" t="s">
        <v>36</v>
      </c>
      <c r="S480" s="13" t="s">
        <v>1079</v>
      </c>
      <c r="T480" s="13" t="s">
        <v>36</v>
      </c>
      <c r="U480" s="13" t="s">
        <v>1079</v>
      </c>
      <c r="V480" s="13" t="s">
        <v>36</v>
      </c>
      <c r="W480" s="13" t="s">
        <v>1079</v>
      </c>
      <c r="X480" s="7" t="s">
        <v>36</v>
      </c>
      <c r="Y480" s="7" t="s">
        <v>1079</v>
      </c>
      <c r="Z480" s="27" t="s">
        <v>36</v>
      </c>
      <c r="AA480" s="36" t="s">
        <v>1084</v>
      </c>
      <c r="AB480" s="2" t="s">
        <v>36</v>
      </c>
      <c r="AC480" s="33" t="s">
        <v>1084</v>
      </c>
      <c r="AD480" s="2">
        <v>36.62755555555556</v>
      </c>
      <c r="AE480" s="33">
        <v>0.75</v>
      </c>
      <c r="AF480" s="62">
        <v>37.649250000000002</v>
      </c>
      <c r="AG480" s="63">
        <v>1</v>
      </c>
      <c r="AH480" s="62">
        <v>36.882249999999999</v>
      </c>
      <c r="AI480" s="63">
        <v>1</v>
      </c>
      <c r="AJ480" s="62">
        <v>28.163333333333338</v>
      </c>
      <c r="AK480" s="64">
        <v>1</v>
      </c>
      <c r="AL480" s="80">
        <v>31.748333333333331</v>
      </c>
      <c r="AM480" s="122">
        <v>1</v>
      </c>
      <c r="AN480" s="80">
        <v>31.646250000000006</v>
      </c>
      <c r="AO480" s="120">
        <v>1</v>
      </c>
      <c r="AP480" s="126" t="s">
        <v>1079</v>
      </c>
      <c r="AQ480" s="2">
        <f>AN480-AL480</f>
        <v>-0.10208333333332575</v>
      </c>
      <c r="AR480" s="1" t="str">
        <f>IF(AN480&gt;AL480,"Higher","Lower")</f>
        <v>Lower</v>
      </c>
      <c r="AS480" s="1"/>
      <c r="AT480" s="145"/>
      <c r="AU480" s="1" t="s">
        <v>36</v>
      </c>
      <c r="AV480" s="2"/>
      <c r="AW480" s="1"/>
    </row>
    <row r="481" spans="1:49">
      <c r="A481" s="17" t="s">
        <v>148</v>
      </c>
      <c r="B481" s="17" t="s">
        <v>2478</v>
      </c>
      <c r="C481" s="55" t="s">
        <v>2479</v>
      </c>
      <c r="D481" s="55" t="s">
        <v>2480</v>
      </c>
      <c r="E481" s="55" t="s">
        <v>1170</v>
      </c>
      <c r="F481" s="55" t="s">
        <v>1076</v>
      </c>
      <c r="G481" s="55" t="s">
        <v>1079</v>
      </c>
      <c r="H481" s="56">
        <v>358070</v>
      </c>
      <c r="I481" s="56">
        <v>405587</v>
      </c>
      <c r="J481" s="57">
        <v>53.545237</v>
      </c>
      <c r="K481" s="57">
        <v>-2.6342479999999999</v>
      </c>
      <c r="L481" s="56" t="s">
        <v>33</v>
      </c>
      <c r="M481" s="4" t="s">
        <v>34</v>
      </c>
      <c r="N481" s="4">
        <v>88</v>
      </c>
      <c r="O481" s="4">
        <v>2</v>
      </c>
      <c r="P481" s="4" t="s">
        <v>1078</v>
      </c>
      <c r="Q481" s="4">
        <v>2</v>
      </c>
      <c r="R481" s="19" t="s">
        <v>36</v>
      </c>
      <c r="S481" s="19" t="s">
        <v>1079</v>
      </c>
      <c r="T481" s="19" t="s">
        <v>36</v>
      </c>
      <c r="U481" s="19" t="s">
        <v>1079</v>
      </c>
      <c r="V481" s="19" t="s">
        <v>36</v>
      </c>
      <c r="W481" s="19" t="s">
        <v>1079</v>
      </c>
      <c r="X481" s="20" t="s">
        <v>36</v>
      </c>
      <c r="Y481" s="20" t="s">
        <v>1079</v>
      </c>
      <c r="Z481" s="21" t="s">
        <v>36</v>
      </c>
      <c r="AA481" s="35" t="s">
        <v>1084</v>
      </c>
      <c r="AB481" s="2" t="s">
        <v>1084</v>
      </c>
      <c r="AC481" s="33" t="s">
        <v>1084</v>
      </c>
      <c r="AD481" s="2" t="s">
        <v>1084</v>
      </c>
      <c r="AE481" s="33" t="s">
        <v>1084</v>
      </c>
      <c r="AF481" s="62">
        <v>32.671689999999998</v>
      </c>
      <c r="AG481" s="63">
        <v>0.25</v>
      </c>
      <c r="AH481" s="62">
        <v>40.6</v>
      </c>
      <c r="AI481" s="63">
        <v>0.58333333333333337</v>
      </c>
      <c r="AJ481" s="62">
        <v>31.775833333333331</v>
      </c>
      <c r="AK481" s="64">
        <v>1</v>
      </c>
      <c r="AL481" s="80">
        <v>33.246166666666667</v>
      </c>
      <c r="AM481" s="122">
        <v>1</v>
      </c>
      <c r="AN481" s="80">
        <v>33.052750000000003</v>
      </c>
      <c r="AO481" s="120">
        <v>1</v>
      </c>
      <c r="AP481" s="132" t="s">
        <v>1079</v>
      </c>
      <c r="AQ481" s="2">
        <f>AN481-AL481</f>
        <v>-0.19341666666666413</v>
      </c>
      <c r="AR481" s="1" t="str">
        <f>IF(AN481&gt;AL481,"Higher","Lower")</f>
        <v>Lower</v>
      </c>
      <c r="AS481" s="1"/>
      <c r="AT481" s="145"/>
      <c r="AU481" s="1" t="s">
        <v>36</v>
      </c>
      <c r="AV481" s="2"/>
      <c r="AW481" s="1"/>
    </row>
    <row r="482" spans="1:49">
      <c r="A482" s="17" t="s">
        <v>148</v>
      </c>
      <c r="B482" s="17" t="s">
        <v>2481</v>
      </c>
      <c r="C482" s="55" t="s">
        <v>2482</v>
      </c>
      <c r="D482" s="55" t="s">
        <v>2483</v>
      </c>
      <c r="E482" s="55" t="s">
        <v>31</v>
      </c>
      <c r="F482" s="55" t="s">
        <v>1076</v>
      </c>
      <c r="G482" s="55" t="s">
        <v>1079</v>
      </c>
      <c r="H482" s="56">
        <v>355484</v>
      </c>
      <c r="I482" s="56">
        <v>403854</v>
      </c>
      <c r="J482" s="57">
        <v>53.529448000000002</v>
      </c>
      <c r="K482" s="57">
        <v>-2.6730239999999998</v>
      </c>
      <c r="L482" s="56" t="s">
        <v>33</v>
      </c>
      <c r="M482" s="4" t="s">
        <v>1078</v>
      </c>
      <c r="N482" s="4">
        <v>6</v>
      </c>
      <c r="O482" s="4">
        <v>2</v>
      </c>
      <c r="P482" s="4" t="s">
        <v>1078</v>
      </c>
      <c r="Q482" s="4">
        <v>2</v>
      </c>
      <c r="R482" s="13" t="s">
        <v>36</v>
      </c>
      <c r="S482" s="13" t="s">
        <v>1079</v>
      </c>
      <c r="T482" s="13" t="s">
        <v>36</v>
      </c>
      <c r="U482" s="13" t="s">
        <v>1079</v>
      </c>
      <c r="V482" s="13" t="s">
        <v>36</v>
      </c>
      <c r="W482" s="13" t="s">
        <v>1079</v>
      </c>
      <c r="X482" s="7" t="s">
        <v>36</v>
      </c>
      <c r="Y482" s="7" t="s">
        <v>1079</v>
      </c>
      <c r="Z482" s="27" t="s">
        <v>36</v>
      </c>
      <c r="AA482" s="36" t="s">
        <v>1084</v>
      </c>
      <c r="AB482" s="2" t="s">
        <v>1084</v>
      </c>
      <c r="AC482" s="33" t="s">
        <v>1084</v>
      </c>
      <c r="AD482" s="2" t="s">
        <v>1084</v>
      </c>
      <c r="AE482" s="33" t="s">
        <v>1084</v>
      </c>
      <c r="AF482" s="62">
        <v>33.466000000000001</v>
      </c>
      <c r="AG482" s="63">
        <v>1</v>
      </c>
      <c r="AH482" s="62">
        <v>32.030750000000005</v>
      </c>
      <c r="AI482" s="63">
        <v>1</v>
      </c>
      <c r="AJ482" s="62">
        <v>22.973181818181818</v>
      </c>
      <c r="AK482" s="64">
        <v>0.91666666666666663</v>
      </c>
      <c r="AL482" s="80">
        <v>25.061833333333329</v>
      </c>
      <c r="AM482" s="122">
        <v>1</v>
      </c>
      <c r="AN482" s="80">
        <v>36.822749999999999</v>
      </c>
      <c r="AO482" s="120">
        <v>1</v>
      </c>
      <c r="AP482" s="126" t="s">
        <v>1079</v>
      </c>
      <c r="AQ482" s="2">
        <f>AN482-AL482</f>
        <v>11.76091666666667</v>
      </c>
      <c r="AR482" s="1" t="str">
        <f>IF(AN482&gt;AL482,"Higher","Lower")</f>
        <v>Higher</v>
      </c>
      <c r="AS482" s="1"/>
      <c r="AT482" s="145"/>
      <c r="AU482" s="1" t="s">
        <v>36</v>
      </c>
      <c r="AV482" s="2"/>
      <c r="AW482" s="1"/>
    </row>
    <row r="483" spans="1:49">
      <c r="A483" s="17" t="s">
        <v>148</v>
      </c>
      <c r="B483" s="17" t="s">
        <v>2484</v>
      </c>
      <c r="C483" s="55" t="s">
        <v>2485</v>
      </c>
      <c r="D483" s="55" t="s">
        <v>2486</v>
      </c>
      <c r="E483" s="55" t="s">
        <v>31</v>
      </c>
      <c r="F483" s="55" t="s">
        <v>1076</v>
      </c>
      <c r="G483" s="55" t="s">
        <v>1079</v>
      </c>
      <c r="H483" s="56">
        <v>356848</v>
      </c>
      <c r="I483" s="56">
        <v>402906</v>
      </c>
      <c r="J483" s="57">
        <v>53.521040999999997</v>
      </c>
      <c r="K483" s="57">
        <v>-2.6523176999999998</v>
      </c>
      <c r="L483" s="56" t="s">
        <v>33</v>
      </c>
      <c r="M483" s="4" t="s">
        <v>1078</v>
      </c>
      <c r="N483" s="4">
        <v>3</v>
      </c>
      <c r="O483" s="4">
        <v>2</v>
      </c>
      <c r="P483" s="4" t="s">
        <v>1078</v>
      </c>
      <c r="Q483" s="4">
        <v>2</v>
      </c>
      <c r="R483" s="13" t="s">
        <v>36</v>
      </c>
      <c r="S483" s="13" t="s">
        <v>1079</v>
      </c>
      <c r="T483" s="13" t="s">
        <v>36</v>
      </c>
      <c r="U483" s="13" t="s">
        <v>1079</v>
      </c>
      <c r="V483" s="13" t="s">
        <v>36</v>
      </c>
      <c r="W483" s="13" t="s">
        <v>1079</v>
      </c>
      <c r="X483" s="7" t="s">
        <v>36</v>
      </c>
      <c r="Y483" s="7" t="s">
        <v>1079</v>
      </c>
      <c r="Z483" s="27" t="s">
        <v>36</v>
      </c>
      <c r="AA483" s="36" t="s">
        <v>1084</v>
      </c>
      <c r="AB483" s="2" t="s">
        <v>1084</v>
      </c>
      <c r="AC483" s="33" t="s">
        <v>1084</v>
      </c>
      <c r="AD483" s="2" t="s">
        <v>1084</v>
      </c>
      <c r="AE483" s="33" t="s">
        <v>1084</v>
      </c>
      <c r="AF483" s="62">
        <v>57.574666666666666</v>
      </c>
      <c r="AG483" s="63">
        <v>0.75</v>
      </c>
      <c r="AH483" s="62">
        <v>58.2</v>
      </c>
      <c r="AI483" s="63">
        <v>0.91666666666666663</v>
      </c>
      <c r="AJ483" s="62">
        <v>34.832999999999998</v>
      </c>
      <c r="AK483" s="64">
        <v>0.91666666666666663</v>
      </c>
      <c r="AL483" s="80">
        <v>36.722000000000008</v>
      </c>
      <c r="AM483" s="122">
        <v>1</v>
      </c>
      <c r="AN483" s="80">
        <v>36.822749999999999</v>
      </c>
      <c r="AO483" s="120">
        <v>1</v>
      </c>
      <c r="AP483" s="126">
        <v>31.6</v>
      </c>
      <c r="AQ483" s="2">
        <f>AN483-AL483</f>
        <v>0.10074999999999079</v>
      </c>
      <c r="AR483" s="1" t="str">
        <f>IF(AN483&gt;AL483,"Higher","Lower")</f>
        <v>Higher</v>
      </c>
      <c r="AU483" t="s">
        <v>36</v>
      </c>
      <c r="AV483" s="153"/>
    </row>
    <row r="484" spans="1:49">
      <c r="A484" s="40" t="s">
        <v>42</v>
      </c>
      <c r="B484" s="40" t="s">
        <v>2487</v>
      </c>
      <c r="C484" s="41" t="s">
        <v>2488</v>
      </c>
      <c r="D484" s="41" t="s">
        <v>2489</v>
      </c>
      <c r="E484" s="41" t="s">
        <v>1083</v>
      </c>
      <c r="F484" s="41" t="s">
        <v>1076</v>
      </c>
      <c r="G484" s="41" t="s">
        <v>1079</v>
      </c>
      <c r="H484" s="42">
        <v>378822</v>
      </c>
      <c r="I484" s="42">
        <v>389010</v>
      </c>
      <c r="J484" s="43">
        <v>53.397489</v>
      </c>
      <c r="K484" s="43">
        <v>-2.3199584</v>
      </c>
      <c r="L484" s="42" t="s">
        <v>33</v>
      </c>
      <c r="M484" s="41" t="s">
        <v>1078</v>
      </c>
      <c r="N484" s="41">
        <v>15</v>
      </c>
      <c r="O484" s="41">
        <v>15</v>
      </c>
      <c r="P484" s="41" t="s">
        <v>1078</v>
      </c>
      <c r="Q484" s="41">
        <v>3</v>
      </c>
      <c r="R484" s="51" t="s">
        <v>36</v>
      </c>
      <c r="S484" s="51" t="s">
        <v>1079</v>
      </c>
      <c r="T484" s="51" t="s">
        <v>36</v>
      </c>
      <c r="U484" s="51" t="s">
        <v>1079</v>
      </c>
      <c r="V484" s="51" t="s">
        <v>36</v>
      </c>
      <c r="W484" s="51" t="s">
        <v>1079</v>
      </c>
      <c r="X484" s="53" t="s">
        <v>36</v>
      </c>
      <c r="Y484" s="53" t="s">
        <v>1079</v>
      </c>
      <c r="Z484" s="82" t="s">
        <v>36</v>
      </c>
      <c r="AA484" s="83">
        <v>0.91666666666666663</v>
      </c>
      <c r="AB484" s="44">
        <v>26.417299999999994</v>
      </c>
      <c r="AC484" s="45">
        <v>0.83333333333333337</v>
      </c>
      <c r="AD484" s="44">
        <v>18.144000000000002</v>
      </c>
      <c r="AE484" s="45">
        <v>0.91666666666666663</v>
      </c>
      <c r="AF484" s="44">
        <v>17.320909090909087</v>
      </c>
      <c r="AG484" s="45">
        <v>0.91666666666666663</v>
      </c>
      <c r="AH484" s="44">
        <v>17.957454545454546</v>
      </c>
      <c r="AI484" s="45">
        <v>0.91666666666666663</v>
      </c>
      <c r="AJ484" s="44">
        <v>14.535</v>
      </c>
      <c r="AK484" s="46">
        <v>0.75</v>
      </c>
      <c r="AL484" s="78">
        <v>15.187600000000003</v>
      </c>
      <c r="AM484" s="123">
        <v>0.80769230769230771</v>
      </c>
      <c r="AN484" s="78" t="s">
        <v>36</v>
      </c>
      <c r="AO484" s="104" t="s">
        <v>1079</v>
      </c>
      <c r="AP484" s="133" t="s">
        <v>1079</v>
      </c>
      <c r="AQ484" s="1"/>
      <c r="AR484" s="1"/>
      <c r="AT484"/>
    </row>
    <row r="485" spans="1:49">
      <c r="A485" s="17" t="s">
        <v>148</v>
      </c>
      <c r="B485" s="17" t="s">
        <v>2490</v>
      </c>
      <c r="C485" s="55" t="s">
        <v>2491</v>
      </c>
      <c r="D485" s="55" t="s">
        <v>2492</v>
      </c>
      <c r="E485" s="55" t="s">
        <v>1170</v>
      </c>
      <c r="F485" s="55" t="s">
        <v>1076</v>
      </c>
      <c r="G485" s="55" t="s">
        <v>1079</v>
      </c>
      <c r="H485" s="56">
        <v>368414</v>
      </c>
      <c r="I485" s="56">
        <v>399638</v>
      </c>
      <c r="J485" s="57">
        <v>53.492493000000003</v>
      </c>
      <c r="K485" s="57">
        <v>-2.4775488000000001</v>
      </c>
      <c r="L485" s="56" t="s">
        <v>33</v>
      </c>
      <c r="M485" s="4" t="s">
        <v>1078</v>
      </c>
      <c r="N485" s="4">
        <v>23</v>
      </c>
      <c r="O485" s="4">
        <v>1</v>
      </c>
      <c r="P485" s="4" t="s">
        <v>1078</v>
      </c>
      <c r="Q485" s="4">
        <v>2</v>
      </c>
      <c r="R485" s="19" t="s">
        <v>36</v>
      </c>
      <c r="S485" s="19" t="s">
        <v>1079</v>
      </c>
      <c r="T485" s="19" t="s">
        <v>36</v>
      </c>
      <c r="U485" s="19" t="s">
        <v>1079</v>
      </c>
      <c r="V485" s="19" t="s">
        <v>36</v>
      </c>
      <c r="W485" s="19" t="s">
        <v>1079</v>
      </c>
      <c r="X485" s="20" t="s">
        <v>36</v>
      </c>
      <c r="Y485" s="20" t="s">
        <v>1079</v>
      </c>
      <c r="Z485" s="21" t="s">
        <v>36</v>
      </c>
      <c r="AA485" s="35" t="s">
        <v>1084</v>
      </c>
      <c r="AB485" s="2" t="s">
        <v>1084</v>
      </c>
      <c r="AC485" s="33" t="s">
        <v>1084</v>
      </c>
      <c r="AD485" s="2" t="s">
        <v>1084</v>
      </c>
      <c r="AE485" s="33" t="s">
        <v>1084</v>
      </c>
      <c r="AF485" s="62">
        <v>17.776999999999997</v>
      </c>
      <c r="AG485" s="63">
        <v>0.75</v>
      </c>
      <c r="AH485" s="62">
        <v>20.227500000000003</v>
      </c>
      <c r="AI485" s="63">
        <v>1</v>
      </c>
      <c r="AJ485" s="62">
        <v>15.539545454545456</v>
      </c>
      <c r="AK485" s="64">
        <v>0.91666666666666663</v>
      </c>
      <c r="AL485" s="80">
        <v>16.879454545454546</v>
      </c>
      <c r="AM485" s="122">
        <v>0.92307692307692302</v>
      </c>
      <c r="AN485" s="80" t="s">
        <v>36</v>
      </c>
      <c r="AO485" s="105" t="s">
        <v>1079</v>
      </c>
      <c r="AP485" s="132" t="s">
        <v>1079</v>
      </c>
      <c r="AQ485" s="1"/>
      <c r="AR485" s="1"/>
      <c r="AT485"/>
    </row>
    <row r="486" spans="1:49">
      <c r="A486" s="17" t="s">
        <v>148</v>
      </c>
      <c r="B486" s="17" t="s">
        <v>2493</v>
      </c>
      <c r="C486" s="55" t="s">
        <v>2494</v>
      </c>
      <c r="D486" s="56" t="s">
        <v>1323</v>
      </c>
      <c r="E486" s="67" t="s">
        <v>1170</v>
      </c>
      <c r="F486" s="55" t="s">
        <v>1076</v>
      </c>
      <c r="G486" s="55" t="s">
        <v>1079</v>
      </c>
      <c r="H486" s="55">
        <v>360370</v>
      </c>
      <c r="I486" s="55">
        <v>407235</v>
      </c>
      <c r="J486" s="57">
        <v>53.560228000000002</v>
      </c>
      <c r="K486" s="57">
        <v>-2.5997498000000001</v>
      </c>
      <c r="L486" s="56" t="s">
        <v>33</v>
      </c>
      <c r="M486" s="3" t="s">
        <v>1078</v>
      </c>
      <c r="N486" s="3">
        <v>16</v>
      </c>
      <c r="O486" s="3">
        <v>0.5</v>
      </c>
      <c r="P486" s="3" t="s">
        <v>1078</v>
      </c>
      <c r="Q486" s="3">
        <v>2</v>
      </c>
      <c r="R486" s="19" t="s">
        <v>36</v>
      </c>
      <c r="S486" s="19" t="s">
        <v>1079</v>
      </c>
      <c r="T486" s="19" t="s">
        <v>36</v>
      </c>
      <c r="U486" s="19" t="s">
        <v>1079</v>
      </c>
      <c r="V486" s="19" t="s">
        <v>36</v>
      </c>
      <c r="W486" s="19" t="s">
        <v>1079</v>
      </c>
      <c r="X486" s="20" t="s">
        <v>36</v>
      </c>
      <c r="Y486" s="20" t="s">
        <v>1079</v>
      </c>
      <c r="Z486" s="21" t="s">
        <v>36</v>
      </c>
      <c r="AA486" s="35" t="s">
        <v>1084</v>
      </c>
      <c r="AB486" s="2" t="s">
        <v>1084</v>
      </c>
      <c r="AC486" s="33" t="s">
        <v>1084</v>
      </c>
      <c r="AD486" s="2" t="s">
        <v>1084</v>
      </c>
      <c r="AE486" s="33" t="s">
        <v>1084</v>
      </c>
      <c r="AF486" s="62" t="s">
        <v>1084</v>
      </c>
      <c r="AG486" s="63" t="s">
        <v>1084</v>
      </c>
      <c r="AH486" s="62" t="s">
        <v>1084</v>
      </c>
      <c r="AI486" s="63" t="s">
        <v>1084</v>
      </c>
      <c r="AJ486" s="62">
        <v>20.116666666666667</v>
      </c>
      <c r="AK486" s="66">
        <v>1</v>
      </c>
      <c r="AL486" s="80">
        <v>23.87693872001762</v>
      </c>
      <c r="AM486" s="122">
        <v>0.48076923076923078</v>
      </c>
      <c r="AN486" s="80" t="s">
        <v>36</v>
      </c>
      <c r="AO486" s="107" t="s">
        <v>36</v>
      </c>
      <c r="AP486" s="136" t="s">
        <v>36</v>
      </c>
      <c r="AQ486" s="1"/>
      <c r="AR486" s="1"/>
      <c r="AT486"/>
    </row>
    <row r="487" spans="1:49">
      <c r="A487" s="40" t="s">
        <v>70</v>
      </c>
      <c r="B487" s="40" t="s">
        <v>2495</v>
      </c>
      <c r="C487" s="41" t="s">
        <v>2496</v>
      </c>
      <c r="D487" s="41" t="s">
        <v>2497</v>
      </c>
      <c r="E487" s="41" t="s">
        <v>31</v>
      </c>
      <c r="F487" s="41" t="s">
        <v>1076</v>
      </c>
      <c r="G487" s="41" t="s">
        <v>1079</v>
      </c>
      <c r="H487" s="42">
        <v>371288</v>
      </c>
      <c r="I487" s="42">
        <v>408592</v>
      </c>
      <c r="J487" s="43">
        <v>53.573138</v>
      </c>
      <c r="K487" s="43">
        <v>-2.4350565</v>
      </c>
      <c r="L487" s="42" t="s">
        <v>33</v>
      </c>
      <c r="M487" s="41" t="s">
        <v>34</v>
      </c>
      <c r="N487" s="41">
        <v>5</v>
      </c>
      <c r="O487" s="41">
        <v>1</v>
      </c>
      <c r="P487" s="41" t="s">
        <v>1078</v>
      </c>
      <c r="Q487" s="41">
        <v>2.4</v>
      </c>
      <c r="R487" s="51" t="s">
        <v>36</v>
      </c>
      <c r="S487" s="51" t="s">
        <v>1079</v>
      </c>
      <c r="T487" s="51" t="s">
        <v>36</v>
      </c>
      <c r="U487" s="51" t="s">
        <v>1079</v>
      </c>
      <c r="V487" s="51" t="s">
        <v>36</v>
      </c>
      <c r="W487" s="51" t="s">
        <v>1079</v>
      </c>
      <c r="X487" s="53" t="s">
        <v>36</v>
      </c>
      <c r="Y487" s="53" t="s">
        <v>1079</v>
      </c>
      <c r="Z487" s="82" t="s">
        <v>36</v>
      </c>
      <c r="AA487" s="83" t="s">
        <v>1079</v>
      </c>
      <c r="AB487" s="44" t="s">
        <v>1084</v>
      </c>
      <c r="AC487" s="45" t="s">
        <v>1084</v>
      </c>
      <c r="AD487" s="44" t="s">
        <v>1084</v>
      </c>
      <c r="AE487" s="45" t="s">
        <v>1084</v>
      </c>
      <c r="AF487" s="44" t="s">
        <v>1084</v>
      </c>
      <c r="AG487" s="45" t="s">
        <v>1084</v>
      </c>
      <c r="AH487" s="44" t="s">
        <v>1084</v>
      </c>
      <c r="AI487" s="44" t="s">
        <v>1084</v>
      </c>
      <c r="AJ487" s="44">
        <v>24.255909090909089</v>
      </c>
      <c r="AK487" s="46">
        <v>0.91666666666666663</v>
      </c>
      <c r="AL487" s="78">
        <v>25.52508869580571</v>
      </c>
      <c r="AM487" s="123">
        <v>0.5</v>
      </c>
      <c r="AN487" s="78" t="s">
        <v>36</v>
      </c>
      <c r="AO487" s="104" t="s">
        <v>1079</v>
      </c>
      <c r="AP487" s="125" t="s">
        <v>1084</v>
      </c>
      <c r="AQ487" s="1"/>
      <c r="AR487" s="1"/>
      <c r="AT487"/>
    </row>
    <row r="488" spans="1:49">
      <c r="A488" s="17" t="s">
        <v>148</v>
      </c>
      <c r="B488" s="17" t="s">
        <v>2498</v>
      </c>
      <c r="C488" s="55" t="s">
        <v>2499</v>
      </c>
      <c r="D488" s="55" t="s">
        <v>2500</v>
      </c>
      <c r="E488" s="55" t="s">
        <v>1170</v>
      </c>
      <c r="F488" s="55" t="s">
        <v>1076</v>
      </c>
      <c r="G488" s="55" t="s">
        <v>1079</v>
      </c>
      <c r="H488" s="56">
        <v>371234</v>
      </c>
      <c r="I488" s="56">
        <v>401895</v>
      </c>
      <c r="J488" s="57">
        <v>53.512942000000002</v>
      </c>
      <c r="K488" s="57">
        <v>-2.4352537000000001</v>
      </c>
      <c r="L488" s="56" t="s">
        <v>33</v>
      </c>
      <c r="M488" s="4" t="s">
        <v>1078</v>
      </c>
      <c r="N488" s="4">
        <v>15</v>
      </c>
      <c r="O488" s="4">
        <v>1</v>
      </c>
      <c r="P488" s="4" t="s">
        <v>1078</v>
      </c>
      <c r="Q488" s="4">
        <v>2</v>
      </c>
      <c r="R488" s="19" t="s">
        <v>36</v>
      </c>
      <c r="S488" s="19" t="s">
        <v>1079</v>
      </c>
      <c r="T488" s="19" t="s">
        <v>36</v>
      </c>
      <c r="U488" s="19" t="s">
        <v>1079</v>
      </c>
      <c r="V488" s="19" t="s">
        <v>36</v>
      </c>
      <c r="W488" s="19" t="s">
        <v>1079</v>
      </c>
      <c r="X488" s="20" t="s">
        <v>36</v>
      </c>
      <c r="Y488" s="20" t="s">
        <v>1079</v>
      </c>
      <c r="Z488" s="21" t="s">
        <v>36</v>
      </c>
      <c r="AA488" s="35" t="s">
        <v>1084</v>
      </c>
      <c r="AB488" s="2" t="s">
        <v>1084</v>
      </c>
      <c r="AC488" s="33" t="s">
        <v>1084</v>
      </c>
      <c r="AD488" s="2" t="s">
        <v>1084</v>
      </c>
      <c r="AE488" s="33" t="s">
        <v>1084</v>
      </c>
      <c r="AF488" s="62">
        <v>31.174999999999997</v>
      </c>
      <c r="AG488" s="63">
        <v>0.75</v>
      </c>
      <c r="AH488" s="62">
        <v>35.340000000000011</v>
      </c>
      <c r="AI488" s="63">
        <v>1</v>
      </c>
      <c r="AJ488" s="62">
        <v>25.5</v>
      </c>
      <c r="AK488" s="64">
        <v>0.91666666666666663</v>
      </c>
      <c r="AL488" s="80">
        <v>28.630181818181821</v>
      </c>
      <c r="AM488" s="122">
        <v>0.92307692307692302</v>
      </c>
      <c r="AN488" s="80" t="s">
        <v>36</v>
      </c>
      <c r="AO488" s="105" t="s">
        <v>1079</v>
      </c>
      <c r="AP488" s="132" t="s">
        <v>1079</v>
      </c>
      <c r="AQ488" s="1"/>
      <c r="AR488" s="1"/>
      <c r="AS488" s="1"/>
      <c r="AT488" s="159"/>
      <c r="AU488" s="1"/>
      <c r="AV488" s="1"/>
      <c r="AW488" s="1"/>
    </row>
    <row r="489" spans="1:49">
      <c r="A489" s="40" t="s">
        <v>42</v>
      </c>
      <c r="B489" s="40" t="s">
        <v>2501</v>
      </c>
      <c r="C489" s="41" t="s">
        <v>2502</v>
      </c>
      <c r="D489" s="41" t="s">
        <v>2503</v>
      </c>
      <c r="E489" s="41" t="s">
        <v>1170</v>
      </c>
      <c r="F489" s="41" t="s">
        <v>1076</v>
      </c>
      <c r="G489" s="41" t="s">
        <v>1203</v>
      </c>
      <c r="H489" s="42">
        <v>379272</v>
      </c>
      <c r="I489" s="42">
        <v>393666</v>
      </c>
      <c r="J489" s="43">
        <v>53.439357000000001</v>
      </c>
      <c r="K489" s="43">
        <v>-2.3134988999999999</v>
      </c>
      <c r="L489" s="42" t="s">
        <v>33</v>
      </c>
      <c r="M489" s="41" t="s">
        <v>34</v>
      </c>
      <c r="N489" s="41">
        <v>160</v>
      </c>
      <c r="O489" s="41">
        <v>1</v>
      </c>
      <c r="P489" s="41" t="s">
        <v>1078</v>
      </c>
      <c r="Q489" s="41">
        <v>3</v>
      </c>
      <c r="R489" s="51" t="s">
        <v>36</v>
      </c>
      <c r="S489" s="51" t="s">
        <v>1079</v>
      </c>
      <c r="T489" s="51" t="s">
        <v>36</v>
      </c>
      <c r="U489" s="51" t="s">
        <v>1079</v>
      </c>
      <c r="V489" s="51" t="s">
        <v>36</v>
      </c>
      <c r="W489" s="51" t="s">
        <v>1079</v>
      </c>
      <c r="X489" s="53" t="s">
        <v>36</v>
      </c>
      <c r="Y489" s="53" t="s">
        <v>1079</v>
      </c>
      <c r="Z489" s="82" t="s">
        <v>36</v>
      </c>
      <c r="AA489" s="83" t="s">
        <v>1084</v>
      </c>
      <c r="AB489" s="44" t="s">
        <v>1084</v>
      </c>
      <c r="AC489" s="45" t="s">
        <v>1084</v>
      </c>
      <c r="AD489" s="44">
        <v>45.173333333333339</v>
      </c>
      <c r="AE489" s="45">
        <v>0.25</v>
      </c>
      <c r="AF489" s="44">
        <v>37.931999999999995</v>
      </c>
      <c r="AG489" s="45">
        <v>0.91666666666666663</v>
      </c>
      <c r="AH489" s="44">
        <v>38.459727272727264</v>
      </c>
      <c r="AI489" s="45">
        <v>0.91666666666666663</v>
      </c>
      <c r="AJ489" s="44">
        <v>29.341999999999995</v>
      </c>
      <c r="AK489" s="46">
        <v>0.83333333333333337</v>
      </c>
      <c r="AL489" s="78">
        <v>30.009700000000002</v>
      </c>
      <c r="AM489" s="123">
        <v>0.80769230769230771</v>
      </c>
      <c r="AN489" s="78" t="s">
        <v>36</v>
      </c>
      <c r="AO489" s="104" t="s">
        <v>36</v>
      </c>
      <c r="AP489" s="133" t="s">
        <v>1079</v>
      </c>
      <c r="AQ489" s="1"/>
      <c r="AR489" s="1"/>
      <c r="AS489" s="1"/>
      <c r="AT489" s="159"/>
      <c r="AU489" s="1"/>
      <c r="AV489" s="1"/>
      <c r="AW489" s="1"/>
    </row>
    <row r="490" spans="1:49">
      <c r="A490" s="40" t="s">
        <v>42</v>
      </c>
      <c r="B490" s="40" t="s">
        <v>2504</v>
      </c>
      <c r="C490" s="41" t="s">
        <v>2505</v>
      </c>
      <c r="D490" s="41" t="s">
        <v>2503</v>
      </c>
      <c r="E490" s="41" t="s">
        <v>1170</v>
      </c>
      <c r="F490" s="41" t="s">
        <v>1076</v>
      </c>
      <c r="G490" s="41" t="s">
        <v>1203</v>
      </c>
      <c r="H490" s="42">
        <v>379272</v>
      </c>
      <c r="I490" s="42">
        <v>393666</v>
      </c>
      <c r="J490" s="43">
        <v>53.439357000000001</v>
      </c>
      <c r="K490" s="43">
        <v>-2.3134988999999999</v>
      </c>
      <c r="L490" s="42" t="s">
        <v>33</v>
      </c>
      <c r="M490" s="41" t="s">
        <v>34</v>
      </c>
      <c r="N490" s="41">
        <v>160</v>
      </c>
      <c r="O490" s="41">
        <v>1</v>
      </c>
      <c r="P490" s="41" t="s">
        <v>1078</v>
      </c>
      <c r="Q490" s="41">
        <v>3</v>
      </c>
      <c r="R490" s="51" t="s">
        <v>36</v>
      </c>
      <c r="S490" s="51" t="s">
        <v>1079</v>
      </c>
      <c r="T490" s="51" t="s">
        <v>36</v>
      </c>
      <c r="U490" s="51" t="s">
        <v>1079</v>
      </c>
      <c r="V490" s="51" t="s">
        <v>36</v>
      </c>
      <c r="W490" s="51" t="s">
        <v>1079</v>
      </c>
      <c r="X490" s="53" t="s">
        <v>36</v>
      </c>
      <c r="Y490" s="53" t="s">
        <v>1079</v>
      </c>
      <c r="Z490" s="82" t="s">
        <v>36</v>
      </c>
      <c r="AA490" s="83" t="s">
        <v>1084</v>
      </c>
      <c r="AB490" s="44" t="s">
        <v>1084</v>
      </c>
      <c r="AC490" s="45" t="s">
        <v>1084</v>
      </c>
      <c r="AD490" s="44">
        <v>44.175999999999995</v>
      </c>
      <c r="AE490" s="45">
        <v>0.25</v>
      </c>
      <c r="AF490" s="44">
        <v>40.099090909090911</v>
      </c>
      <c r="AG490" s="45">
        <v>0.91666666666666663</v>
      </c>
      <c r="AH490" s="44">
        <v>39.347454545454546</v>
      </c>
      <c r="AI490" s="45">
        <v>0.91666666666666663</v>
      </c>
      <c r="AJ490" s="44">
        <v>29.734545454545454</v>
      </c>
      <c r="AK490" s="46">
        <v>0.91666666666666663</v>
      </c>
      <c r="AL490" s="78">
        <v>30.009700000000002</v>
      </c>
      <c r="AM490" s="123">
        <v>0.80769230769230771</v>
      </c>
      <c r="AN490" s="78" t="s">
        <v>36</v>
      </c>
      <c r="AO490" s="104" t="s">
        <v>36</v>
      </c>
      <c r="AP490" s="133" t="s">
        <v>1079</v>
      </c>
      <c r="AQ490" s="1"/>
      <c r="AR490" s="1"/>
      <c r="AT490"/>
    </row>
    <row r="491" spans="1:49">
      <c r="A491" s="69" t="s">
        <v>148</v>
      </c>
      <c r="B491" s="55" t="s">
        <v>2506</v>
      </c>
      <c r="C491" s="69" t="s">
        <v>2507</v>
      </c>
      <c r="D491" s="69" t="s">
        <v>2508</v>
      </c>
      <c r="E491" s="69" t="s">
        <v>1170</v>
      </c>
      <c r="F491" s="55" t="s">
        <v>1076</v>
      </c>
      <c r="G491" s="55" t="s">
        <v>1079</v>
      </c>
      <c r="H491" s="69">
        <v>357839</v>
      </c>
      <c r="I491" s="69">
        <v>405296</v>
      </c>
      <c r="J491" s="69">
        <v>53.542603</v>
      </c>
      <c r="K491" s="69">
        <v>-2.6376946000000001</v>
      </c>
      <c r="L491" s="70" t="s">
        <v>33</v>
      </c>
      <c r="M491" s="95" t="s">
        <v>41</v>
      </c>
      <c r="N491" s="95" t="s">
        <v>2509</v>
      </c>
      <c r="O491" s="95" t="s">
        <v>2509</v>
      </c>
      <c r="P491" s="95" t="s">
        <v>41</v>
      </c>
      <c r="Q491" s="95" t="s">
        <v>2509</v>
      </c>
      <c r="R491" s="1" t="s">
        <v>1084</v>
      </c>
      <c r="S491" s="1" t="s">
        <v>1084</v>
      </c>
      <c r="T491" s="1" t="s">
        <v>1084</v>
      </c>
      <c r="U491" s="1" t="s">
        <v>1084</v>
      </c>
      <c r="V491" s="1" t="s">
        <v>1084</v>
      </c>
      <c r="W491" s="1" t="s">
        <v>1084</v>
      </c>
      <c r="X491" s="1" t="s">
        <v>1084</v>
      </c>
      <c r="Y491" s="1" t="s">
        <v>1084</v>
      </c>
      <c r="Z491" s="1" t="s">
        <v>1084</v>
      </c>
      <c r="AA491" s="1" t="s">
        <v>1084</v>
      </c>
      <c r="AB491" s="1" t="s">
        <v>1084</v>
      </c>
      <c r="AC491" s="1" t="s">
        <v>1084</v>
      </c>
      <c r="AD491" s="1" t="s">
        <v>1084</v>
      </c>
      <c r="AE491" s="1" t="s">
        <v>1084</v>
      </c>
      <c r="AF491" s="57" t="s">
        <v>1084</v>
      </c>
      <c r="AG491" s="57" t="s">
        <v>1084</v>
      </c>
      <c r="AH491" s="57" t="s">
        <v>1084</v>
      </c>
      <c r="AI491" s="57" t="s">
        <v>1084</v>
      </c>
      <c r="AJ491" s="57" t="s">
        <v>1084</v>
      </c>
      <c r="AK491" s="57" t="s">
        <v>1084</v>
      </c>
      <c r="AL491" s="80">
        <v>33.272174475619913</v>
      </c>
      <c r="AM491" s="122">
        <v>0.5</v>
      </c>
      <c r="AN491" s="80" t="s">
        <v>36</v>
      </c>
      <c r="AO491" s="105" t="s">
        <v>1079</v>
      </c>
      <c r="AP491" s="131" t="s">
        <v>1084</v>
      </c>
      <c r="AQ491" s="1"/>
      <c r="AR491" s="1"/>
      <c r="AS491" s="1"/>
      <c r="AT491" s="159"/>
      <c r="AU491" s="1"/>
      <c r="AV491" s="1"/>
      <c r="AW491" s="1"/>
    </row>
    <row r="492" spans="1:49">
      <c r="A492" s="40" t="s">
        <v>114</v>
      </c>
      <c r="B492" s="40" t="s">
        <v>2510</v>
      </c>
      <c r="C492" s="41" t="s">
        <v>2511</v>
      </c>
      <c r="D492" s="41" t="s">
        <v>2512</v>
      </c>
      <c r="E492" s="41" t="s">
        <v>31</v>
      </c>
      <c r="F492" s="41" t="s">
        <v>1076</v>
      </c>
      <c r="G492" s="41" t="s">
        <v>1079</v>
      </c>
      <c r="H492" s="42">
        <v>389971</v>
      </c>
      <c r="I492" s="42">
        <v>413646</v>
      </c>
      <c r="J492" s="43">
        <v>53.619258000000002</v>
      </c>
      <c r="K492" s="43">
        <v>-2.1530879999999999</v>
      </c>
      <c r="L492" s="42" t="s">
        <v>33</v>
      </c>
      <c r="M492" s="41" t="s">
        <v>1078</v>
      </c>
      <c r="N492" s="41">
        <v>100</v>
      </c>
      <c r="O492" s="41">
        <v>2</v>
      </c>
      <c r="P492" s="41" t="s">
        <v>1078</v>
      </c>
      <c r="Q492" s="41">
        <v>2</v>
      </c>
      <c r="R492" s="51" t="s">
        <v>36</v>
      </c>
      <c r="S492" s="51" t="s">
        <v>1079</v>
      </c>
      <c r="T492" s="51" t="s">
        <v>36</v>
      </c>
      <c r="U492" s="51" t="s">
        <v>1079</v>
      </c>
      <c r="V492" s="51" t="s">
        <v>36</v>
      </c>
      <c r="W492" s="51" t="s">
        <v>1079</v>
      </c>
      <c r="X492" s="53" t="s">
        <v>36</v>
      </c>
      <c r="Y492" s="53" t="s">
        <v>1079</v>
      </c>
      <c r="Z492" s="82" t="s">
        <v>36</v>
      </c>
      <c r="AA492" s="83" t="s">
        <v>1084</v>
      </c>
      <c r="AB492" s="44" t="s">
        <v>1084</v>
      </c>
      <c r="AC492" s="45" t="s">
        <v>1084</v>
      </c>
      <c r="AD492" s="44" t="s">
        <v>1084</v>
      </c>
      <c r="AE492" s="45" t="s">
        <v>1084</v>
      </c>
      <c r="AF492" s="44">
        <v>27.200315252291478</v>
      </c>
      <c r="AG492" s="45">
        <v>0.5</v>
      </c>
      <c r="AH492" s="44">
        <v>35.758500000000005</v>
      </c>
      <c r="AI492" s="45">
        <v>0.83333333333333337</v>
      </c>
      <c r="AJ492" s="44">
        <v>29.325000000000006</v>
      </c>
      <c r="AK492" s="46">
        <v>1</v>
      </c>
      <c r="AL492" s="78">
        <v>35.399709115760253</v>
      </c>
      <c r="AM492" s="123">
        <v>0.65384615384615385</v>
      </c>
      <c r="AN492" s="78" t="s">
        <v>36</v>
      </c>
      <c r="AO492" s="104" t="s">
        <v>1079</v>
      </c>
      <c r="AP492" s="133" t="s">
        <v>1079</v>
      </c>
      <c r="AQ492" s="1"/>
      <c r="AR492" s="1"/>
      <c r="AT492"/>
    </row>
    <row r="493" spans="1:49">
      <c r="A493" s="40" t="s">
        <v>27</v>
      </c>
      <c r="B493" s="40" t="s">
        <v>2513</v>
      </c>
      <c r="C493" s="41" t="s">
        <v>2514</v>
      </c>
      <c r="D493" s="41" t="s">
        <v>2515</v>
      </c>
      <c r="E493" s="41" t="s">
        <v>1083</v>
      </c>
      <c r="F493" s="41" t="s">
        <v>1076</v>
      </c>
      <c r="G493" s="41"/>
      <c r="H493" s="42">
        <v>389077.06400000001</v>
      </c>
      <c r="I493" s="42">
        <v>392011.82199999999</v>
      </c>
      <c r="J493" s="43">
        <v>53.424785999999997</v>
      </c>
      <c r="K493" s="43">
        <v>-2.1658407</v>
      </c>
      <c r="L493" s="42" t="s">
        <v>33</v>
      </c>
      <c r="M493" s="41" t="s">
        <v>1078</v>
      </c>
      <c r="N493" s="41">
        <v>99</v>
      </c>
      <c r="O493" s="41">
        <v>93</v>
      </c>
      <c r="P493" s="41" t="s">
        <v>1078</v>
      </c>
      <c r="Q493" s="41">
        <v>1.5</v>
      </c>
      <c r="R493" s="51">
        <v>25</v>
      </c>
      <c r="S493" s="51"/>
      <c r="T493" s="51">
        <v>23</v>
      </c>
      <c r="U493" s="51"/>
      <c r="V493" s="51">
        <v>20.3</v>
      </c>
      <c r="W493" s="51"/>
      <c r="X493" s="82">
        <v>22.9</v>
      </c>
      <c r="Y493" s="53"/>
      <c r="Z493" s="82">
        <v>20.348999999999997</v>
      </c>
      <c r="AA493" s="83">
        <v>1</v>
      </c>
      <c r="AB493" s="44">
        <v>23.174666666666671</v>
      </c>
      <c r="AC493" s="45">
        <v>1</v>
      </c>
      <c r="AD493" s="44">
        <v>22.483999999999998</v>
      </c>
      <c r="AE493" s="45">
        <v>1</v>
      </c>
      <c r="AF493" s="44">
        <v>20.031750000000006</v>
      </c>
      <c r="AG493" s="45">
        <v>1</v>
      </c>
      <c r="AH493" s="44">
        <v>19.69533333333333</v>
      </c>
      <c r="AI493" s="45">
        <v>0.75</v>
      </c>
      <c r="AJ493" s="44">
        <v>14.974166666666667</v>
      </c>
      <c r="AK493" s="46">
        <v>1</v>
      </c>
      <c r="AL493" s="78" t="s">
        <v>36</v>
      </c>
      <c r="AM493" s="78" t="s">
        <v>36</v>
      </c>
      <c r="AN493" s="78" t="s">
        <v>36</v>
      </c>
      <c r="AO493" s="104" t="s">
        <v>36</v>
      </c>
      <c r="AP493" s="125"/>
      <c r="AQ493" s="1"/>
      <c r="AR493" s="1"/>
      <c r="AS493" s="1"/>
      <c r="AT493" s="159"/>
      <c r="AU493" s="1"/>
      <c r="AV493" s="1"/>
      <c r="AW493" s="1"/>
    </row>
    <row r="494" spans="1:49">
      <c r="A494" s="17" t="s">
        <v>148</v>
      </c>
      <c r="B494" s="17" t="s">
        <v>2516</v>
      </c>
      <c r="C494" s="55" t="s">
        <v>2517</v>
      </c>
      <c r="D494" s="55" t="s">
        <v>2518</v>
      </c>
      <c r="E494" s="58" t="s">
        <v>31</v>
      </c>
      <c r="F494" s="55" t="s">
        <v>1076</v>
      </c>
      <c r="G494" s="55"/>
      <c r="H494" s="59">
        <v>360321</v>
      </c>
      <c r="I494" s="59">
        <v>402935</v>
      </c>
      <c r="J494" s="57">
        <v>53.521576000000003</v>
      </c>
      <c r="K494" s="57">
        <v>-2.5999425</v>
      </c>
      <c r="L494" s="56" t="s">
        <v>33</v>
      </c>
      <c r="M494" s="11" t="s">
        <v>1078</v>
      </c>
      <c r="N494" s="11">
        <v>1</v>
      </c>
      <c r="O494" s="11">
        <v>2</v>
      </c>
      <c r="P494" s="11" t="s">
        <v>1078</v>
      </c>
      <c r="Q494" s="11">
        <v>2</v>
      </c>
      <c r="R494" s="19" t="s">
        <v>36</v>
      </c>
      <c r="S494" s="19"/>
      <c r="T494" s="19" t="s">
        <v>36</v>
      </c>
      <c r="U494" s="19"/>
      <c r="V494" s="19" t="s">
        <v>36</v>
      </c>
      <c r="W494" s="19"/>
      <c r="X494" s="20" t="s">
        <v>36</v>
      </c>
      <c r="Y494" s="20"/>
      <c r="Z494" s="21" t="s">
        <v>36</v>
      </c>
      <c r="AA494" s="35" t="s">
        <v>1084</v>
      </c>
      <c r="AB494" s="2" t="s">
        <v>1084</v>
      </c>
      <c r="AC494" s="33" t="s">
        <v>1084</v>
      </c>
      <c r="AD494" s="2" t="s">
        <v>1084</v>
      </c>
      <c r="AE494" s="33" t="s">
        <v>1084</v>
      </c>
      <c r="AF494" s="62">
        <v>19.739333333333335</v>
      </c>
      <c r="AG494" s="63">
        <v>0.75</v>
      </c>
      <c r="AH494" s="62">
        <v>21.971250000000001</v>
      </c>
      <c r="AI494" s="63">
        <v>1</v>
      </c>
      <c r="AJ494" s="62">
        <v>16.610416666666666</v>
      </c>
      <c r="AK494" s="65">
        <v>1</v>
      </c>
      <c r="AL494" s="80" t="s">
        <v>36</v>
      </c>
      <c r="AM494" s="122"/>
      <c r="AN494" s="80" t="s">
        <v>36</v>
      </c>
      <c r="AO494" s="107" t="s">
        <v>36</v>
      </c>
      <c r="AP494" s="136" t="s">
        <v>36</v>
      </c>
      <c r="AQ494" s="1"/>
      <c r="AR494" s="1"/>
      <c r="AT494"/>
    </row>
    <row r="495" spans="1:49">
      <c r="A495" s="17" t="s">
        <v>148</v>
      </c>
      <c r="B495" s="17" t="s">
        <v>2519</v>
      </c>
      <c r="C495" s="55" t="s">
        <v>2520</v>
      </c>
      <c r="D495" s="55" t="s">
        <v>2521</v>
      </c>
      <c r="E495" s="58" t="s">
        <v>31</v>
      </c>
      <c r="F495" s="55" t="s">
        <v>1076</v>
      </c>
      <c r="G495" s="55"/>
      <c r="H495" s="59">
        <v>360306</v>
      </c>
      <c r="I495" s="59">
        <v>402279</v>
      </c>
      <c r="J495" s="57">
        <v>53.515678999999999</v>
      </c>
      <c r="K495" s="57">
        <v>-2.6000854000000002</v>
      </c>
      <c r="L495" s="56" t="s">
        <v>33</v>
      </c>
      <c r="M495" s="11" t="s">
        <v>1078</v>
      </c>
      <c r="N495" s="11">
        <v>9</v>
      </c>
      <c r="O495" s="11">
        <v>2</v>
      </c>
      <c r="P495" s="11" t="s">
        <v>1078</v>
      </c>
      <c r="Q495" s="11">
        <v>2</v>
      </c>
      <c r="R495" s="19" t="s">
        <v>36</v>
      </c>
      <c r="S495" s="19"/>
      <c r="T495" s="19" t="s">
        <v>36</v>
      </c>
      <c r="U495" s="19"/>
      <c r="V495" s="19" t="s">
        <v>36</v>
      </c>
      <c r="W495" s="19"/>
      <c r="X495" s="20" t="s">
        <v>36</v>
      </c>
      <c r="Y495" s="20"/>
      <c r="Z495" s="21" t="s">
        <v>36</v>
      </c>
      <c r="AA495" s="35" t="s">
        <v>1084</v>
      </c>
      <c r="AB495" s="2" t="s">
        <v>1084</v>
      </c>
      <c r="AC495" s="33" t="s">
        <v>1084</v>
      </c>
      <c r="AD495" s="2" t="s">
        <v>1084</v>
      </c>
      <c r="AE495" s="33" t="s">
        <v>1084</v>
      </c>
      <c r="AF495" s="62">
        <v>21.817666666666664</v>
      </c>
      <c r="AG495" s="63">
        <v>0.75</v>
      </c>
      <c r="AH495" s="62">
        <v>24.156750000000006</v>
      </c>
      <c r="AI495" s="63">
        <v>1</v>
      </c>
      <c r="AJ495" s="62">
        <v>17.028333333333336</v>
      </c>
      <c r="AK495" s="65">
        <v>1</v>
      </c>
      <c r="AL495" s="80" t="s">
        <v>36</v>
      </c>
      <c r="AM495" s="122"/>
      <c r="AN495" s="80" t="s">
        <v>36</v>
      </c>
      <c r="AO495" s="107" t="s">
        <v>36</v>
      </c>
      <c r="AP495" s="136" t="s">
        <v>36</v>
      </c>
      <c r="AQ495" s="1"/>
      <c r="AR495" s="1"/>
      <c r="AS495" s="1"/>
      <c r="AT495" s="159"/>
      <c r="AU495" s="1"/>
      <c r="AV495" s="1"/>
      <c r="AW495" s="1"/>
    </row>
    <row r="496" spans="1:49">
      <c r="A496" s="17" t="s">
        <v>148</v>
      </c>
      <c r="B496" s="17" t="s">
        <v>2522</v>
      </c>
      <c r="C496" s="55" t="s">
        <v>2523</v>
      </c>
      <c r="D496" s="69" t="s">
        <v>2524</v>
      </c>
      <c r="E496" s="69" t="s">
        <v>1170</v>
      </c>
      <c r="F496" s="69" t="s">
        <v>1076</v>
      </c>
      <c r="G496" s="69"/>
      <c r="H496" s="70">
        <v>358787</v>
      </c>
      <c r="I496" s="70">
        <v>405933</v>
      </c>
      <c r="J496" s="69">
        <v>53.548403</v>
      </c>
      <c r="K496" s="69">
        <v>-2.6234739999999999</v>
      </c>
      <c r="L496" s="70" t="s">
        <v>33</v>
      </c>
      <c r="M496" s="95" t="s">
        <v>1078</v>
      </c>
      <c r="N496" s="95">
        <v>0</v>
      </c>
      <c r="O496" s="95">
        <v>1</v>
      </c>
      <c r="P496" s="95" t="s">
        <v>1078</v>
      </c>
      <c r="Q496" s="95">
        <v>2</v>
      </c>
      <c r="R496" s="13">
        <v>30</v>
      </c>
      <c r="S496" s="13"/>
      <c r="T496" s="13">
        <v>30.9</v>
      </c>
      <c r="U496" s="13"/>
      <c r="V496" s="13">
        <v>39.799999999999997</v>
      </c>
      <c r="W496" s="13"/>
      <c r="X496" s="7">
        <v>26</v>
      </c>
      <c r="Y496" s="7"/>
      <c r="Z496" s="28">
        <v>29.783999999999992</v>
      </c>
      <c r="AA496" s="37">
        <v>0.58333333333333337</v>
      </c>
      <c r="AB496" s="2">
        <v>29.949111111111112</v>
      </c>
      <c r="AC496" s="33">
        <v>0.75</v>
      </c>
      <c r="AD496" s="2">
        <v>29.071999999999996</v>
      </c>
      <c r="AE496" s="33">
        <v>0.91666666666666663</v>
      </c>
      <c r="AF496" s="62">
        <v>29.722363636363635</v>
      </c>
      <c r="AG496" s="63">
        <v>0.91666666666666663</v>
      </c>
      <c r="AH496" s="62">
        <v>31.675800000000002</v>
      </c>
      <c r="AI496" s="63">
        <v>0.83333333333333337</v>
      </c>
      <c r="AJ496" s="62">
        <v>20.697499999999998</v>
      </c>
      <c r="AK496" s="65">
        <v>1</v>
      </c>
      <c r="AL496" s="80" t="s">
        <v>36</v>
      </c>
      <c r="AM496" s="122"/>
      <c r="AN496" s="80" t="s">
        <v>36</v>
      </c>
      <c r="AO496" s="107" t="s">
        <v>36</v>
      </c>
      <c r="AP496" s="136" t="s">
        <v>36</v>
      </c>
      <c r="AQ496" s="1"/>
      <c r="AR496" s="1"/>
      <c r="AS496" s="1"/>
      <c r="AT496" s="159"/>
      <c r="AU496" s="1"/>
      <c r="AV496" s="1"/>
      <c r="AW496" s="1"/>
    </row>
    <row r="497" spans="1:49">
      <c r="A497" s="17" t="s">
        <v>148</v>
      </c>
      <c r="B497" s="17" t="s">
        <v>2525</v>
      </c>
      <c r="C497" s="55" t="s">
        <v>2526</v>
      </c>
      <c r="D497" s="55" t="s">
        <v>2527</v>
      </c>
      <c r="E497" s="58" t="s">
        <v>1170</v>
      </c>
      <c r="F497" s="55" t="s">
        <v>1076</v>
      </c>
      <c r="G497" s="55"/>
      <c r="H497" s="59">
        <v>358756</v>
      </c>
      <c r="I497" s="59">
        <v>406175</v>
      </c>
      <c r="J497" s="57">
        <v>53.550576</v>
      </c>
      <c r="K497" s="57">
        <v>-2.6239739000000002</v>
      </c>
      <c r="L497" s="56" t="s">
        <v>33</v>
      </c>
      <c r="M497" s="11" t="s">
        <v>1078</v>
      </c>
      <c r="N497" s="11">
        <v>38</v>
      </c>
      <c r="O497" s="11">
        <v>2</v>
      </c>
      <c r="P497" s="11" t="s">
        <v>1078</v>
      </c>
      <c r="Q497" s="11">
        <v>2</v>
      </c>
      <c r="R497" s="19" t="s">
        <v>36</v>
      </c>
      <c r="S497" s="19"/>
      <c r="T497" s="19" t="s">
        <v>36</v>
      </c>
      <c r="U497" s="19"/>
      <c r="V497" s="19" t="s">
        <v>36</v>
      </c>
      <c r="W497" s="19"/>
      <c r="X497" s="20" t="s">
        <v>36</v>
      </c>
      <c r="Y497" s="20"/>
      <c r="Z497" s="21" t="s">
        <v>36</v>
      </c>
      <c r="AA497" s="35" t="s">
        <v>1084</v>
      </c>
      <c r="AB497" s="2" t="s">
        <v>1084</v>
      </c>
      <c r="AC497" s="33" t="s">
        <v>1084</v>
      </c>
      <c r="AD497" s="2" t="s">
        <v>1084</v>
      </c>
      <c r="AE497" s="33" t="s">
        <v>1084</v>
      </c>
      <c r="AF497" s="62">
        <v>33.494999999999997</v>
      </c>
      <c r="AG497" s="63">
        <v>0.33333333333333331</v>
      </c>
      <c r="AH497" s="62">
        <v>28.821545454545454</v>
      </c>
      <c r="AI497" s="63">
        <v>0.91666666666666663</v>
      </c>
      <c r="AJ497" s="62">
        <v>21.381363636363634</v>
      </c>
      <c r="AK497" s="65">
        <v>0.91666666666666663</v>
      </c>
      <c r="AL497" s="80" t="s">
        <v>36</v>
      </c>
      <c r="AM497" s="122"/>
      <c r="AN497" s="80" t="s">
        <v>36</v>
      </c>
      <c r="AO497" s="107" t="s">
        <v>36</v>
      </c>
      <c r="AP497" s="136" t="s">
        <v>36</v>
      </c>
      <c r="AQ497" s="1"/>
      <c r="AR497" s="1"/>
      <c r="AS497" s="1"/>
      <c r="AT497" s="159"/>
      <c r="AU497" s="1"/>
      <c r="AV497" s="1"/>
      <c r="AW497" s="1"/>
    </row>
    <row r="498" spans="1:49">
      <c r="A498" s="17" t="s">
        <v>148</v>
      </c>
      <c r="B498" s="17" t="s">
        <v>2528</v>
      </c>
      <c r="C498" s="55" t="s">
        <v>2529</v>
      </c>
      <c r="D498" s="55" t="s">
        <v>2527</v>
      </c>
      <c r="E498" s="55" t="s">
        <v>1170</v>
      </c>
      <c r="F498" s="55" t="s">
        <v>1076</v>
      </c>
      <c r="G498" s="55"/>
      <c r="H498" s="59">
        <v>358611</v>
      </c>
      <c r="I498" s="59">
        <v>405994</v>
      </c>
      <c r="J498" s="57">
        <v>53.548938</v>
      </c>
      <c r="K498" s="57">
        <v>-2.6261382000000002</v>
      </c>
      <c r="L498" s="56" t="s">
        <v>33</v>
      </c>
      <c r="M498" s="11" t="s">
        <v>34</v>
      </c>
      <c r="N498" s="11">
        <v>54</v>
      </c>
      <c r="O498" s="11">
        <v>2</v>
      </c>
      <c r="P498" s="11" t="s">
        <v>1078</v>
      </c>
      <c r="Q498" s="11">
        <v>2</v>
      </c>
      <c r="R498" s="19" t="s">
        <v>36</v>
      </c>
      <c r="S498" s="19"/>
      <c r="T498" s="19" t="s">
        <v>36</v>
      </c>
      <c r="U498" s="19"/>
      <c r="V498" s="19" t="s">
        <v>36</v>
      </c>
      <c r="W498" s="19"/>
      <c r="X498" s="20" t="s">
        <v>36</v>
      </c>
      <c r="Y498" s="20"/>
      <c r="Z498" s="21" t="s">
        <v>36</v>
      </c>
      <c r="AA498" s="35" t="s">
        <v>1084</v>
      </c>
      <c r="AB498" s="2" t="s">
        <v>1084</v>
      </c>
      <c r="AC498" s="33" t="s">
        <v>1084</v>
      </c>
      <c r="AD498" s="2" t="s">
        <v>1084</v>
      </c>
      <c r="AE498" s="33" t="s">
        <v>1084</v>
      </c>
      <c r="AF498" s="62">
        <v>36.423854999999996</v>
      </c>
      <c r="AG498" s="63">
        <v>0.16666666666666666</v>
      </c>
      <c r="AH498" s="62" t="s">
        <v>1084</v>
      </c>
      <c r="AI498" s="63" t="s">
        <v>1084</v>
      </c>
      <c r="AJ498" s="62">
        <v>22.31636363636364</v>
      </c>
      <c r="AK498" s="65">
        <v>0.91666666666666663</v>
      </c>
      <c r="AL498" s="80" t="s">
        <v>36</v>
      </c>
      <c r="AM498" s="122"/>
      <c r="AN498" s="80" t="s">
        <v>36</v>
      </c>
      <c r="AO498" s="107" t="s">
        <v>36</v>
      </c>
      <c r="AP498" s="136" t="s">
        <v>36</v>
      </c>
      <c r="AQ498" s="1"/>
      <c r="AR498" s="1"/>
      <c r="AS498" s="1"/>
      <c r="AT498" s="159"/>
      <c r="AU498" s="1"/>
      <c r="AV498" s="1"/>
      <c r="AW498" s="1"/>
    </row>
    <row r="499" spans="1:49">
      <c r="A499" s="17" t="s">
        <v>148</v>
      </c>
      <c r="B499" s="17" t="s">
        <v>2530</v>
      </c>
      <c r="C499" s="55" t="s">
        <v>2531</v>
      </c>
      <c r="D499" s="55" t="s">
        <v>2532</v>
      </c>
      <c r="E499" s="58" t="s">
        <v>31</v>
      </c>
      <c r="F499" s="55" t="s">
        <v>1076</v>
      </c>
      <c r="G499" s="55"/>
      <c r="H499" s="59">
        <v>360528</v>
      </c>
      <c r="I499" s="59">
        <v>403020</v>
      </c>
      <c r="J499" s="57">
        <v>53.522356000000002</v>
      </c>
      <c r="K499" s="57">
        <v>-2.5968312999999998</v>
      </c>
      <c r="L499" s="56" t="s">
        <v>33</v>
      </c>
      <c r="M499" s="11" t="s">
        <v>1078</v>
      </c>
      <c r="N499" s="11">
        <v>6</v>
      </c>
      <c r="O499" s="11">
        <v>0</v>
      </c>
      <c r="P499" s="11" t="s">
        <v>1078</v>
      </c>
      <c r="Q499" s="11">
        <v>2</v>
      </c>
      <c r="R499" s="19" t="s">
        <v>36</v>
      </c>
      <c r="S499" s="19"/>
      <c r="T499" s="19" t="s">
        <v>36</v>
      </c>
      <c r="U499" s="19"/>
      <c r="V499" s="19" t="s">
        <v>36</v>
      </c>
      <c r="W499" s="19"/>
      <c r="X499" s="20" t="s">
        <v>36</v>
      </c>
      <c r="Y499" s="20"/>
      <c r="Z499" s="21" t="s">
        <v>36</v>
      </c>
      <c r="AA499" s="35" t="s">
        <v>1084</v>
      </c>
      <c r="AB499" s="2" t="s">
        <v>1084</v>
      </c>
      <c r="AC499" s="33" t="s">
        <v>1084</v>
      </c>
      <c r="AD499" s="2" t="s">
        <v>1084</v>
      </c>
      <c r="AE499" s="33" t="s">
        <v>1084</v>
      </c>
      <c r="AF499" s="62">
        <v>33.93</v>
      </c>
      <c r="AG499" s="63">
        <v>0.58333333333333337</v>
      </c>
      <c r="AH499" s="62">
        <v>31.171909090909089</v>
      </c>
      <c r="AI499" s="63">
        <v>0.91666666666666663</v>
      </c>
      <c r="AJ499" s="62">
        <v>22.369166666666672</v>
      </c>
      <c r="AK499" s="65">
        <v>1</v>
      </c>
      <c r="AL499" s="80" t="s">
        <v>36</v>
      </c>
      <c r="AM499" s="122"/>
      <c r="AN499" s="80" t="s">
        <v>36</v>
      </c>
      <c r="AO499" s="107" t="s">
        <v>36</v>
      </c>
      <c r="AP499" s="136" t="s">
        <v>36</v>
      </c>
      <c r="AQ499" s="1"/>
      <c r="AR499" s="1"/>
      <c r="AS499" s="1"/>
      <c r="AT499" s="159"/>
      <c r="AU499" s="1"/>
      <c r="AV499" s="1"/>
      <c r="AW499" s="1"/>
    </row>
    <row r="500" spans="1:49">
      <c r="A500" s="55" t="s">
        <v>37</v>
      </c>
      <c r="B500" s="55" t="s">
        <v>2533</v>
      </c>
      <c r="C500" s="68" t="s">
        <v>2534</v>
      </c>
      <c r="D500" s="55" t="s">
        <v>2535</v>
      </c>
      <c r="E500" s="55" t="s">
        <v>31</v>
      </c>
      <c r="F500" s="55" t="s">
        <v>1076</v>
      </c>
      <c r="G500" s="55" t="s">
        <v>1079</v>
      </c>
      <c r="H500" s="56">
        <v>392699</v>
      </c>
      <c r="I500" s="56">
        <v>395733</v>
      </c>
      <c r="J500" s="57">
        <v>53.458295999999997</v>
      </c>
      <c r="K500" s="57">
        <v>-2.1114228000000002</v>
      </c>
      <c r="L500" s="56" t="s">
        <v>33</v>
      </c>
      <c r="M500" s="4" t="s">
        <v>1078</v>
      </c>
      <c r="N500" s="7">
        <v>5</v>
      </c>
      <c r="O500" s="7">
        <v>75</v>
      </c>
      <c r="P500" s="4" t="s">
        <v>1078</v>
      </c>
      <c r="Q500" s="4">
        <v>3</v>
      </c>
      <c r="R500" s="13" t="s">
        <v>36</v>
      </c>
      <c r="S500" s="13" t="s">
        <v>1079</v>
      </c>
      <c r="T500" s="13" t="s">
        <v>36</v>
      </c>
      <c r="U500" s="13" t="s">
        <v>1079</v>
      </c>
      <c r="V500" s="13" t="s">
        <v>36</v>
      </c>
      <c r="W500" s="13" t="s">
        <v>1079</v>
      </c>
      <c r="X500" s="7" t="s">
        <v>36</v>
      </c>
      <c r="Y500" s="7" t="s">
        <v>1079</v>
      </c>
      <c r="Z500" s="27" t="s">
        <v>36</v>
      </c>
      <c r="AA500" s="36" t="s">
        <v>1084</v>
      </c>
      <c r="AB500" s="2">
        <v>30.071363636363639</v>
      </c>
      <c r="AC500" s="33">
        <v>0.91666666666666663</v>
      </c>
      <c r="AD500" s="2">
        <v>35.038666666666671</v>
      </c>
      <c r="AE500" s="33" t="s">
        <v>1084</v>
      </c>
      <c r="AF500" s="62">
        <v>30.319500000000001</v>
      </c>
      <c r="AG500" s="63">
        <v>1</v>
      </c>
      <c r="AH500" s="62">
        <v>32.845909090909089</v>
      </c>
      <c r="AI500" s="63">
        <v>0.91666666666666663</v>
      </c>
      <c r="AJ500" s="62">
        <v>24.217916666666664</v>
      </c>
      <c r="AK500" s="64">
        <v>1</v>
      </c>
      <c r="AL500" s="80" t="s">
        <v>36</v>
      </c>
      <c r="AM500" s="81" t="s">
        <v>1079</v>
      </c>
      <c r="AN500" s="80" t="s">
        <v>36</v>
      </c>
      <c r="AO500" s="105" t="s">
        <v>1079</v>
      </c>
      <c r="AP500" s="126" t="s">
        <v>1079</v>
      </c>
      <c r="AQ500" s="1"/>
      <c r="AR500" s="1"/>
      <c r="AS500" s="1"/>
      <c r="AT500" s="159"/>
      <c r="AU500" s="1"/>
      <c r="AV500" s="1"/>
      <c r="AW500" s="1"/>
    </row>
    <row r="501" spans="1:49">
      <c r="A501" s="17" t="s">
        <v>148</v>
      </c>
      <c r="B501" s="17" t="s">
        <v>2536</v>
      </c>
      <c r="C501" s="55" t="s">
        <v>2537</v>
      </c>
      <c r="D501" s="55" t="s">
        <v>2538</v>
      </c>
      <c r="E501" s="55" t="s">
        <v>1170</v>
      </c>
      <c r="F501" s="55" t="s">
        <v>1076</v>
      </c>
      <c r="G501" s="55"/>
      <c r="H501" s="56">
        <v>363081</v>
      </c>
      <c r="I501" s="56">
        <v>403512</v>
      </c>
      <c r="J501" s="57">
        <v>53.526964</v>
      </c>
      <c r="K501" s="57">
        <v>-2.5583843000000002</v>
      </c>
      <c r="L501" s="56" t="s">
        <v>33</v>
      </c>
      <c r="M501" s="4" t="s">
        <v>1078</v>
      </c>
      <c r="N501" s="4">
        <v>7</v>
      </c>
      <c r="O501" s="4">
        <v>1</v>
      </c>
      <c r="P501" s="4" t="s">
        <v>1078</v>
      </c>
      <c r="Q501" s="4">
        <v>2</v>
      </c>
      <c r="R501" s="19" t="s">
        <v>36</v>
      </c>
      <c r="S501" s="19"/>
      <c r="T501" s="19" t="s">
        <v>36</v>
      </c>
      <c r="U501" s="19"/>
      <c r="V501" s="19" t="s">
        <v>36</v>
      </c>
      <c r="W501" s="19"/>
      <c r="X501" s="20" t="s">
        <v>36</v>
      </c>
      <c r="Y501" s="20"/>
      <c r="Z501" s="21" t="s">
        <v>36</v>
      </c>
      <c r="AA501" s="35" t="s">
        <v>1084</v>
      </c>
      <c r="AB501" s="2" t="s">
        <v>1084</v>
      </c>
      <c r="AC501" s="33" t="s">
        <v>1084</v>
      </c>
      <c r="AD501" s="2" t="s">
        <v>1084</v>
      </c>
      <c r="AE501" s="33" t="s">
        <v>1084</v>
      </c>
      <c r="AF501" s="62">
        <v>32.905333333333331</v>
      </c>
      <c r="AG501" s="63">
        <v>0.75</v>
      </c>
      <c r="AH501" s="62">
        <v>35.657750000000007</v>
      </c>
      <c r="AI501" s="63">
        <v>1</v>
      </c>
      <c r="AJ501" s="62">
        <v>24.607499999999995</v>
      </c>
      <c r="AK501" s="64">
        <v>0.83333333333333337</v>
      </c>
      <c r="AL501" s="80" t="s">
        <v>36</v>
      </c>
      <c r="AM501" s="122"/>
      <c r="AN501" s="80" t="s">
        <v>36</v>
      </c>
      <c r="AO501" s="107" t="s">
        <v>36</v>
      </c>
      <c r="AP501" s="136" t="s">
        <v>36</v>
      </c>
      <c r="AQ501" s="1"/>
      <c r="AR501" s="1"/>
      <c r="AS501" s="1"/>
      <c r="AT501" s="159"/>
      <c r="AU501" s="1"/>
      <c r="AV501" s="1"/>
      <c r="AW501" s="1"/>
    </row>
    <row r="502" spans="1:49">
      <c r="A502" s="17" t="s">
        <v>148</v>
      </c>
      <c r="B502" s="17" t="s">
        <v>2539</v>
      </c>
      <c r="C502" s="55" t="s">
        <v>2540</v>
      </c>
      <c r="D502" s="55" t="s">
        <v>2541</v>
      </c>
      <c r="E502" s="55" t="s">
        <v>31</v>
      </c>
      <c r="F502" s="55" t="s">
        <v>1076</v>
      </c>
      <c r="G502" s="55"/>
      <c r="H502" s="59">
        <v>360470</v>
      </c>
      <c r="I502" s="59">
        <v>402400</v>
      </c>
      <c r="J502" s="57">
        <v>53.516779</v>
      </c>
      <c r="K502" s="57">
        <v>-2.5976276</v>
      </c>
      <c r="L502" s="56" t="s">
        <v>33</v>
      </c>
      <c r="M502" s="11" t="s">
        <v>34</v>
      </c>
      <c r="N502" s="11">
        <v>3</v>
      </c>
      <c r="O502" s="11">
        <v>2</v>
      </c>
      <c r="P502" s="11" t="s">
        <v>1078</v>
      </c>
      <c r="Q502" s="11">
        <v>2</v>
      </c>
      <c r="R502" s="19" t="s">
        <v>36</v>
      </c>
      <c r="S502" s="19"/>
      <c r="T502" s="19" t="s">
        <v>36</v>
      </c>
      <c r="U502" s="19"/>
      <c r="V502" s="19" t="s">
        <v>36</v>
      </c>
      <c r="W502" s="19"/>
      <c r="X502" s="20" t="s">
        <v>36</v>
      </c>
      <c r="Y502" s="20"/>
      <c r="Z502" s="21" t="s">
        <v>36</v>
      </c>
      <c r="AA502" s="35" t="s">
        <v>1084</v>
      </c>
      <c r="AB502" s="2" t="s">
        <v>1084</v>
      </c>
      <c r="AC502" s="33" t="s">
        <v>1084</v>
      </c>
      <c r="AD502" s="2" t="s">
        <v>1084</v>
      </c>
      <c r="AE502" s="33" t="s">
        <v>1084</v>
      </c>
      <c r="AF502" s="62">
        <v>34.172556</v>
      </c>
      <c r="AG502" s="63">
        <v>0.41666666666666669</v>
      </c>
      <c r="AH502" s="62">
        <v>36.533500000000004</v>
      </c>
      <c r="AI502" s="63">
        <v>1</v>
      </c>
      <c r="AJ502" s="62">
        <v>27.922499999999999</v>
      </c>
      <c r="AK502" s="65">
        <v>1</v>
      </c>
      <c r="AL502" s="80" t="s">
        <v>36</v>
      </c>
      <c r="AM502" s="122"/>
      <c r="AN502" s="80" t="s">
        <v>36</v>
      </c>
      <c r="AO502" s="107" t="s">
        <v>36</v>
      </c>
      <c r="AP502" s="136" t="s">
        <v>36</v>
      </c>
      <c r="AQ502" s="1"/>
      <c r="AR502" s="1"/>
      <c r="AT502"/>
    </row>
    <row r="503" spans="1:49">
      <c r="A503" s="55" t="s">
        <v>37</v>
      </c>
      <c r="B503" s="55" t="s">
        <v>2542</v>
      </c>
      <c r="C503" s="68" t="s">
        <v>2543</v>
      </c>
      <c r="D503" s="162" t="s">
        <v>2544</v>
      </c>
      <c r="E503" s="55" t="s">
        <v>31</v>
      </c>
      <c r="F503" s="55" t="s">
        <v>1076</v>
      </c>
      <c r="G503" s="55" t="s">
        <v>1079</v>
      </c>
      <c r="H503" s="56">
        <v>392516</v>
      </c>
      <c r="I503" s="56">
        <v>396748</v>
      </c>
      <c r="J503" s="57">
        <v>53.467416999999998</v>
      </c>
      <c r="K503" s="57">
        <v>-2.1142034000000001</v>
      </c>
      <c r="L503" s="56" t="s">
        <v>33</v>
      </c>
      <c r="M503" s="4" t="s">
        <v>34</v>
      </c>
      <c r="N503" s="7">
        <v>12</v>
      </c>
      <c r="O503" s="7">
        <v>1</v>
      </c>
      <c r="P503" s="4" t="s">
        <v>1078</v>
      </c>
      <c r="Q503" s="4">
        <v>3</v>
      </c>
      <c r="R503" s="13">
        <v>44.3</v>
      </c>
      <c r="S503" s="13" t="s">
        <v>1079</v>
      </c>
      <c r="T503" s="13">
        <v>42.6</v>
      </c>
      <c r="U503" s="13" t="s">
        <v>1079</v>
      </c>
      <c r="V503" s="13">
        <v>38.4</v>
      </c>
      <c r="W503" s="13" t="s">
        <v>1079</v>
      </c>
      <c r="X503" s="27">
        <v>33.6</v>
      </c>
      <c r="Y503" s="7" t="s">
        <v>1079</v>
      </c>
      <c r="Z503" s="7">
        <v>40</v>
      </c>
      <c r="AA503" s="36">
        <v>0.5</v>
      </c>
      <c r="AB503" s="2">
        <v>41.405000000000001</v>
      </c>
      <c r="AC503" s="33">
        <v>1</v>
      </c>
      <c r="AD503" s="2">
        <v>39.49733333333333</v>
      </c>
      <c r="AE503" s="33">
        <v>1</v>
      </c>
      <c r="AF503" s="62">
        <v>35.090000000000003</v>
      </c>
      <c r="AG503" s="63">
        <v>1</v>
      </c>
      <c r="AH503" s="62">
        <v>37.512818181818183</v>
      </c>
      <c r="AI503" s="63">
        <v>0.91666666666666663</v>
      </c>
      <c r="AJ503" s="62">
        <v>28.149166666666666</v>
      </c>
      <c r="AK503" s="64">
        <v>1</v>
      </c>
      <c r="AL503" s="80" t="s">
        <v>36</v>
      </c>
      <c r="AM503" s="81" t="s">
        <v>1079</v>
      </c>
      <c r="AN503" s="80" t="s">
        <v>36</v>
      </c>
      <c r="AO503" s="105" t="s">
        <v>1079</v>
      </c>
      <c r="AP503" s="126" t="s">
        <v>1079</v>
      </c>
      <c r="AQ503" s="1"/>
      <c r="AR503" s="1"/>
      <c r="AT503"/>
    </row>
    <row r="504" spans="1:49">
      <c r="A504" s="40" t="s">
        <v>114</v>
      </c>
      <c r="B504" s="40" t="s">
        <v>1838</v>
      </c>
      <c r="C504" s="41" t="s">
        <v>1839</v>
      </c>
      <c r="D504" s="41" t="s">
        <v>2545</v>
      </c>
      <c r="E504" s="53" t="s">
        <v>1083</v>
      </c>
      <c r="F504" s="53" t="s">
        <v>1076</v>
      </c>
      <c r="G504" s="53"/>
      <c r="H504" s="54">
        <v>388537</v>
      </c>
      <c r="I504" s="54">
        <v>409942</v>
      </c>
      <c r="J504" s="53">
        <v>53.585935999999997</v>
      </c>
      <c r="K504" s="53">
        <v>-2.1746289999999999</v>
      </c>
      <c r="L504" s="54" t="s">
        <v>33</v>
      </c>
      <c r="M504" s="53" t="s">
        <v>34</v>
      </c>
      <c r="N504" s="53">
        <v>0</v>
      </c>
      <c r="O504" s="53">
        <v>20</v>
      </c>
      <c r="P504" s="53" t="s">
        <v>1078</v>
      </c>
      <c r="Q504" s="53">
        <v>2</v>
      </c>
      <c r="R504" s="51">
        <v>46.6</v>
      </c>
      <c r="S504" s="51"/>
      <c r="T504" s="51">
        <v>38.9</v>
      </c>
      <c r="U504" s="51"/>
      <c r="V504" s="51">
        <v>37.1</v>
      </c>
      <c r="W504" s="51"/>
      <c r="X504" s="82">
        <v>40.700000000000003</v>
      </c>
      <c r="Y504" s="53"/>
      <c r="Z504" s="82">
        <v>35.783999999999999</v>
      </c>
      <c r="AA504" s="83">
        <v>0.91666666666666663</v>
      </c>
      <c r="AB504" s="44">
        <v>33.289454545454547</v>
      </c>
      <c r="AC504" s="45">
        <v>0.91666666666666663</v>
      </c>
      <c r="AD504" s="44">
        <v>34.962400000000002</v>
      </c>
      <c r="AE504" s="45">
        <v>0.83333333333333337</v>
      </c>
      <c r="AF504" s="44">
        <v>28.884000000000004</v>
      </c>
      <c r="AG504" s="45">
        <v>0.66666666666666663</v>
      </c>
      <c r="AH504" s="44">
        <v>32.652300000000004</v>
      </c>
      <c r="AI504" s="45">
        <v>0.83333333333333337</v>
      </c>
      <c r="AJ504" s="44">
        <v>21.7</v>
      </c>
      <c r="AK504" s="46">
        <v>0.33333333333333331</v>
      </c>
      <c r="AL504" s="78" t="s">
        <v>36</v>
      </c>
      <c r="AM504" s="123" t="s">
        <v>1079</v>
      </c>
      <c r="AN504" s="78" t="s">
        <v>1079</v>
      </c>
      <c r="AO504" s="104" t="s">
        <v>1079</v>
      </c>
      <c r="AP504" s="133" t="s">
        <v>1079</v>
      </c>
      <c r="AQ504" s="1"/>
      <c r="AR504" s="1"/>
      <c r="AS504" s="1"/>
      <c r="AT504" s="159"/>
      <c r="AU504" s="1"/>
      <c r="AV504" s="1"/>
      <c r="AW504" s="1"/>
    </row>
    <row r="505" spans="1:49">
      <c r="A505" s="55" t="s">
        <v>173</v>
      </c>
      <c r="B505" s="55" t="s">
        <v>2546</v>
      </c>
      <c r="C505" s="55" t="s">
        <v>2546</v>
      </c>
      <c r="D505" s="55" t="s">
        <v>2547</v>
      </c>
      <c r="E505" s="55" t="s">
        <v>1083</v>
      </c>
      <c r="F505" s="55" t="s">
        <v>1076</v>
      </c>
      <c r="G505" s="55"/>
      <c r="H505" s="56">
        <v>395225</v>
      </c>
      <c r="I505" s="56">
        <v>404648</v>
      </c>
      <c r="J505" s="57">
        <v>53.538457000000001</v>
      </c>
      <c r="K505" s="57">
        <v>-2.0735193999999999</v>
      </c>
      <c r="L505" s="56" t="s">
        <v>33</v>
      </c>
      <c r="M505" s="4" t="s">
        <v>1078</v>
      </c>
      <c r="N505" s="4">
        <v>2</v>
      </c>
      <c r="O505" s="4">
        <v>1.5</v>
      </c>
      <c r="P505" s="4" t="s">
        <v>1078</v>
      </c>
      <c r="Q505" s="4">
        <v>2</v>
      </c>
      <c r="R505" s="19" t="s">
        <v>36</v>
      </c>
      <c r="S505" s="19"/>
      <c r="T505" s="19" t="s">
        <v>36</v>
      </c>
      <c r="U505" s="19"/>
      <c r="V505" s="19" t="s">
        <v>36</v>
      </c>
      <c r="W505" s="19"/>
      <c r="X505" s="20" t="s">
        <v>36</v>
      </c>
      <c r="Y505" s="20"/>
      <c r="Z505" s="21" t="s">
        <v>36</v>
      </c>
      <c r="AA505" s="35" t="s">
        <v>1084</v>
      </c>
      <c r="AB505" s="2">
        <v>22.827999999999999</v>
      </c>
      <c r="AC505" s="33">
        <v>0.66666666666666663</v>
      </c>
      <c r="AD505" s="2">
        <v>23.3</v>
      </c>
      <c r="AE505" s="33">
        <v>0.41666666666666669</v>
      </c>
      <c r="AF505" s="62">
        <v>28.187999999999999</v>
      </c>
      <c r="AG505" s="63">
        <v>0.58333333333333337</v>
      </c>
      <c r="AH505" s="62">
        <v>20.662909090909096</v>
      </c>
      <c r="AI505" s="72">
        <v>0.91666666666666663</v>
      </c>
      <c r="AJ505" s="62">
        <v>14</v>
      </c>
      <c r="AK505" s="64">
        <v>0.5</v>
      </c>
      <c r="AL505" s="79" t="s">
        <v>1084</v>
      </c>
      <c r="AM505" s="79" t="s">
        <v>1084</v>
      </c>
      <c r="AN505" s="79" t="s">
        <v>1084</v>
      </c>
      <c r="AO505" s="106" t="s">
        <v>1084</v>
      </c>
      <c r="AP505" s="127" t="s">
        <v>1084</v>
      </c>
      <c r="AQ505" s="1"/>
      <c r="AR505" s="1"/>
      <c r="AS505" s="1"/>
      <c r="AT505" s="159"/>
      <c r="AU505" s="1"/>
      <c r="AV505" s="1"/>
      <c r="AW505" s="1"/>
    </row>
    <row r="506" spans="1:49">
      <c r="A506" s="55" t="s">
        <v>37</v>
      </c>
      <c r="B506" s="55" t="s">
        <v>2548</v>
      </c>
      <c r="C506" s="55" t="s">
        <v>2549</v>
      </c>
      <c r="D506" s="55" t="s">
        <v>2550</v>
      </c>
      <c r="E506" s="58" t="s">
        <v>1083</v>
      </c>
      <c r="F506" s="55" t="s">
        <v>1076</v>
      </c>
      <c r="G506" s="55"/>
      <c r="H506" s="59">
        <v>393249</v>
      </c>
      <c r="I506" s="59">
        <v>399159</v>
      </c>
      <c r="J506" s="57">
        <v>53.489097999999998</v>
      </c>
      <c r="K506" s="57">
        <v>-2.1032145999999998</v>
      </c>
      <c r="L506" s="56" t="s">
        <v>33</v>
      </c>
      <c r="M506" s="4" t="s">
        <v>1078</v>
      </c>
      <c r="N506" s="7">
        <v>20</v>
      </c>
      <c r="O506" s="7">
        <v>25</v>
      </c>
      <c r="P506" s="4" t="s">
        <v>1078</v>
      </c>
      <c r="Q506" s="4">
        <v>4</v>
      </c>
      <c r="R506" s="13">
        <v>25.2</v>
      </c>
      <c r="S506" s="13"/>
      <c r="T506" s="13">
        <v>25.8</v>
      </c>
      <c r="U506" s="13"/>
      <c r="V506" s="13">
        <v>21.7</v>
      </c>
      <c r="W506" s="13"/>
      <c r="X506" s="7">
        <v>22.8</v>
      </c>
      <c r="Y506" s="7"/>
      <c r="Z506" s="7">
        <v>20.5</v>
      </c>
      <c r="AA506" s="36">
        <v>1</v>
      </c>
      <c r="AB506" s="2">
        <v>24.8612</v>
      </c>
      <c r="AC506" s="33">
        <v>0.83333333333333337</v>
      </c>
      <c r="AD506" s="2">
        <v>22.366666666666667</v>
      </c>
      <c r="AE506" s="33">
        <v>1</v>
      </c>
      <c r="AF506" s="62">
        <v>20.0825</v>
      </c>
      <c r="AG506" s="63">
        <v>1</v>
      </c>
      <c r="AH506" s="62">
        <v>21.474545454545456</v>
      </c>
      <c r="AI506" s="63">
        <v>0.91666666666666663</v>
      </c>
      <c r="AJ506" s="62">
        <v>15.873749999999999</v>
      </c>
      <c r="AK506" s="64">
        <v>1</v>
      </c>
      <c r="AL506" s="80" t="s">
        <v>1084</v>
      </c>
      <c r="AM506" s="80" t="s">
        <v>1084</v>
      </c>
      <c r="AN506" s="80" t="s">
        <v>1084</v>
      </c>
      <c r="AO506" s="107" t="s">
        <v>1084</v>
      </c>
      <c r="AP506" s="126" t="s">
        <v>1079</v>
      </c>
      <c r="AQ506" s="1"/>
      <c r="AR506" s="1"/>
      <c r="AT506"/>
    </row>
    <row r="507" spans="1:49">
      <c r="A507" s="69" t="s">
        <v>37</v>
      </c>
      <c r="B507" s="55" t="s">
        <v>2551</v>
      </c>
      <c r="C507" s="68" t="s">
        <v>2552</v>
      </c>
      <c r="D507" s="55" t="s">
        <v>2553</v>
      </c>
      <c r="E507" s="74" t="s">
        <v>1083</v>
      </c>
      <c r="F507" s="55" t="s">
        <v>1076</v>
      </c>
      <c r="G507" s="55"/>
      <c r="H507" s="56">
        <v>393451</v>
      </c>
      <c r="I507" s="56">
        <v>394330</v>
      </c>
      <c r="J507" s="57">
        <v>53.445695000000001</v>
      </c>
      <c r="K507" s="57">
        <v>-2.1000678000000002</v>
      </c>
      <c r="L507" s="56" t="s">
        <v>33</v>
      </c>
      <c r="M507" s="8" t="s">
        <v>1078</v>
      </c>
      <c r="N507" s="10">
        <v>0</v>
      </c>
      <c r="O507" s="10">
        <v>53</v>
      </c>
      <c r="P507" s="8" t="s">
        <v>34</v>
      </c>
      <c r="Q507" s="8">
        <v>3</v>
      </c>
      <c r="R507" s="13">
        <v>19.8</v>
      </c>
      <c r="S507" s="13"/>
      <c r="T507" s="13">
        <v>19.600000000000001</v>
      </c>
      <c r="U507" s="13"/>
      <c r="V507" s="13">
        <v>18.899999999999999</v>
      </c>
      <c r="W507" s="13"/>
      <c r="X507" s="7">
        <v>17.3</v>
      </c>
      <c r="Y507" s="7"/>
      <c r="Z507" s="7">
        <v>16.7</v>
      </c>
      <c r="AA507" s="36">
        <v>0</v>
      </c>
      <c r="AB507" s="2">
        <v>19.540181818181818</v>
      </c>
      <c r="AC507" s="33">
        <v>0.91666666666666663</v>
      </c>
      <c r="AD507" s="2">
        <v>17.746666666666666</v>
      </c>
      <c r="AE507" s="33">
        <v>1</v>
      </c>
      <c r="AF507" s="62">
        <v>14.5725</v>
      </c>
      <c r="AG507" s="63">
        <v>1</v>
      </c>
      <c r="AH507" s="62">
        <v>16.19890909090909</v>
      </c>
      <c r="AI507" s="63">
        <v>0.91666666666666663</v>
      </c>
      <c r="AJ507" s="62">
        <v>16.362500000000001</v>
      </c>
      <c r="AK507" s="75">
        <v>0.16666666666666666</v>
      </c>
      <c r="AL507" s="80" t="s">
        <v>1084</v>
      </c>
      <c r="AM507" s="80" t="s">
        <v>1084</v>
      </c>
      <c r="AN507" s="80" t="s">
        <v>1084</v>
      </c>
      <c r="AO507" s="107" t="s">
        <v>1084</v>
      </c>
      <c r="AP507" s="126" t="s">
        <v>1079</v>
      </c>
      <c r="AQ507" s="1"/>
      <c r="AR507" s="1"/>
      <c r="AT507"/>
    </row>
    <row r="508" spans="1:49">
      <c r="A508" s="55" t="s">
        <v>37</v>
      </c>
      <c r="B508" s="55" t="s">
        <v>2554</v>
      </c>
      <c r="C508" s="6" t="s">
        <v>2555</v>
      </c>
      <c r="D508" s="4" t="s">
        <v>2556</v>
      </c>
      <c r="E508" s="8" t="s">
        <v>1083</v>
      </c>
      <c r="F508" s="4" t="s">
        <v>1076</v>
      </c>
      <c r="G508" s="4"/>
      <c r="H508" s="9">
        <v>393451</v>
      </c>
      <c r="I508" s="9">
        <v>394330</v>
      </c>
      <c r="J508" s="1">
        <v>53.445695000000001</v>
      </c>
      <c r="K508" s="1">
        <v>-2.1000678000000002</v>
      </c>
      <c r="L508" s="5" t="s">
        <v>33</v>
      </c>
      <c r="M508" s="8" t="s">
        <v>1078</v>
      </c>
      <c r="N508" s="10">
        <v>26</v>
      </c>
      <c r="O508" s="10">
        <v>53</v>
      </c>
      <c r="P508" s="8" t="s">
        <v>34</v>
      </c>
      <c r="Q508" s="8">
        <v>3</v>
      </c>
      <c r="R508" s="13" t="s">
        <v>36</v>
      </c>
      <c r="S508" s="13"/>
      <c r="T508" s="13" t="s">
        <v>36</v>
      </c>
      <c r="U508" s="13"/>
      <c r="V508" s="13" t="s">
        <v>36</v>
      </c>
      <c r="W508" s="13"/>
      <c r="X508" s="7" t="s">
        <v>36</v>
      </c>
      <c r="Y508" s="7"/>
      <c r="Z508" s="7" t="s">
        <v>36</v>
      </c>
      <c r="AA508" s="36" t="s">
        <v>1084</v>
      </c>
      <c r="AB508" s="2">
        <v>19.997249999999998</v>
      </c>
      <c r="AC508" s="33">
        <v>1</v>
      </c>
      <c r="AD508" s="2">
        <v>17.614666666666668</v>
      </c>
      <c r="AE508" s="33">
        <v>1</v>
      </c>
      <c r="AF508" s="2">
        <v>14.340499999999997</v>
      </c>
      <c r="AG508" s="33">
        <v>1</v>
      </c>
      <c r="AH508" s="2">
        <v>16.148181818181818</v>
      </c>
      <c r="AI508" s="33">
        <v>0.91666666666666663</v>
      </c>
      <c r="AJ508" s="2">
        <v>17.807499999999997</v>
      </c>
      <c r="AK508" s="32">
        <v>0.16666666666666666</v>
      </c>
      <c r="AL508" s="80" t="s">
        <v>1084</v>
      </c>
      <c r="AM508" s="80" t="s">
        <v>1084</v>
      </c>
      <c r="AN508" s="80" t="s">
        <v>1084</v>
      </c>
      <c r="AO508" s="107" t="s">
        <v>1084</v>
      </c>
      <c r="AP508" s="126" t="s">
        <v>1079</v>
      </c>
      <c r="AQ508" s="1"/>
      <c r="AR508" s="1"/>
      <c r="AT508"/>
    </row>
    <row r="509" spans="1:49">
      <c r="A509" s="69" t="s">
        <v>173</v>
      </c>
      <c r="B509" s="55" t="s">
        <v>2557</v>
      </c>
      <c r="C509" s="55" t="s">
        <v>2557</v>
      </c>
      <c r="D509" s="55" t="s">
        <v>2558</v>
      </c>
      <c r="E509" s="55" t="s">
        <v>1083</v>
      </c>
      <c r="F509" s="55" t="s">
        <v>1076</v>
      </c>
      <c r="G509" s="55"/>
      <c r="H509" s="56">
        <v>390125</v>
      </c>
      <c r="I509" s="56">
        <v>404833</v>
      </c>
      <c r="J509" s="57">
        <v>53.540047999999999</v>
      </c>
      <c r="K509" s="57">
        <v>-2.1504778999999998</v>
      </c>
      <c r="L509" s="56" t="s">
        <v>33</v>
      </c>
      <c r="M509" s="4" t="s">
        <v>1078</v>
      </c>
      <c r="N509" s="4">
        <v>16</v>
      </c>
      <c r="O509" s="4">
        <v>21</v>
      </c>
      <c r="P509" s="4" t="s">
        <v>1078</v>
      </c>
      <c r="Q509" s="4">
        <v>2</v>
      </c>
      <c r="R509" s="19" t="s">
        <v>36</v>
      </c>
      <c r="S509" s="19"/>
      <c r="T509" s="19" t="s">
        <v>36</v>
      </c>
      <c r="U509" s="19"/>
      <c r="V509" s="19" t="s">
        <v>36</v>
      </c>
      <c r="W509" s="19"/>
      <c r="X509" s="20" t="s">
        <v>36</v>
      </c>
      <c r="Y509" s="20"/>
      <c r="Z509" s="21">
        <v>25.1</v>
      </c>
      <c r="AA509" s="35">
        <v>0.91666666666666663</v>
      </c>
      <c r="AB509" s="2">
        <v>29.111727272727279</v>
      </c>
      <c r="AC509" s="33">
        <v>1</v>
      </c>
      <c r="AD509" s="2">
        <v>27.788444444444448</v>
      </c>
      <c r="AE509" s="33">
        <v>0.75</v>
      </c>
      <c r="AF509" s="62">
        <v>24.476000000000003</v>
      </c>
      <c r="AG509" s="63">
        <v>1</v>
      </c>
      <c r="AH509" s="62">
        <v>24.598500000000001</v>
      </c>
      <c r="AI509" s="72">
        <v>1</v>
      </c>
      <c r="AJ509" s="62">
        <v>18.02</v>
      </c>
      <c r="AK509" s="64">
        <v>0.91666666666666663</v>
      </c>
      <c r="AL509" s="79" t="s">
        <v>1084</v>
      </c>
      <c r="AM509" s="79" t="s">
        <v>1084</v>
      </c>
      <c r="AN509" s="79" t="s">
        <v>1084</v>
      </c>
      <c r="AO509" s="106" t="s">
        <v>1084</v>
      </c>
      <c r="AP509" s="127" t="s">
        <v>1084</v>
      </c>
      <c r="AQ509" s="1"/>
      <c r="AR509" s="1"/>
      <c r="AT509"/>
    </row>
    <row r="510" spans="1:49">
      <c r="A510" s="55" t="s">
        <v>173</v>
      </c>
      <c r="B510" s="55" t="s">
        <v>2559</v>
      </c>
      <c r="C510" s="55" t="s">
        <v>2559</v>
      </c>
      <c r="D510" s="55" t="s">
        <v>2560</v>
      </c>
      <c r="E510" s="55" t="s">
        <v>31</v>
      </c>
      <c r="F510" s="55" t="s">
        <v>1076</v>
      </c>
      <c r="G510" s="55"/>
      <c r="H510" s="56">
        <v>391863</v>
      </c>
      <c r="I510" s="56">
        <v>407968</v>
      </c>
      <c r="J510" s="57">
        <v>53.568255999999998</v>
      </c>
      <c r="K510" s="57">
        <v>-2.1243354000000001</v>
      </c>
      <c r="L510" s="56" t="s">
        <v>33</v>
      </c>
      <c r="M510" s="4" t="s">
        <v>1078</v>
      </c>
      <c r="N510" s="4">
        <v>3</v>
      </c>
      <c r="O510" s="4">
        <v>2</v>
      </c>
      <c r="P510" s="4" t="s">
        <v>1078</v>
      </c>
      <c r="Q510" s="4">
        <v>2</v>
      </c>
      <c r="R510" s="19" t="s">
        <v>36</v>
      </c>
      <c r="S510" s="19"/>
      <c r="T510" s="19" t="s">
        <v>36</v>
      </c>
      <c r="U510" s="19"/>
      <c r="V510" s="19" t="s">
        <v>36</v>
      </c>
      <c r="W510" s="19"/>
      <c r="X510" s="20" t="s">
        <v>36</v>
      </c>
      <c r="Y510" s="20"/>
      <c r="Z510" s="21" t="s">
        <v>36</v>
      </c>
      <c r="AA510" s="35" t="s">
        <v>1084</v>
      </c>
      <c r="AB510" s="2">
        <v>34.049166666666665</v>
      </c>
      <c r="AC510" s="33">
        <v>0.58333333333333337</v>
      </c>
      <c r="AD510" s="2">
        <v>31.386666666666663</v>
      </c>
      <c r="AE510" s="33">
        <v>0.75</v>
      </c>
      <c r="AF510" s="62">
        <v>26.835545454545457</v>
      </c>
      <c r="AG510" s="63">
        <v>0.91666666666666663</v>
      </c>
      <c r="AH510" s="62">
        <v>28.016249999999999</v>
      </c>
      <c r="AI510" s="72">
        <v>1</v>
      </c>
      <c r="AJ510" s="62">
        <v>20.353636363636362</v>
      </c>
      <c r="AK510" s="64">
        <v>0.91666666666666663</v>
      </c>
      <c r="AL510" s="79" t="s">
        <v>1084</v>
      </c>
      <c r="AM510" s="79" t="s">
        <v>1084</v>
      </c>
      <c r="AN510" s="79" t="s">
        <v>1084</v>
      </c>
      <c r="AO510" s="106" t="s">
        <v>1084</v>
      </c>
      <c r="AP510" s="127" t="s">
        <v>1084</v>
      </c>
      <c r="AQ510" s="1"/>
      <c r="AR510" s="1"/>
      <c r="AT510"/>
    </row>
    <row r="511" spans="1:49">
      <c r="A511" s="55" t="s">
        <v>37</v>
      </c>
      <c r="B511" s="55" t="s">
        <v>2561</v>
      </c>
      <c r="C511" s="68" t="s">
        <v>2562</v>
      </c>
      <c r="D511" s="55" t="s">
        <v>2133</v>
      </c>
      <c r="E511" s="58" t="s">
        <v>31</v>
      </c>
      <c r="F511" s="55" t="s">
        <v>1076</v>
      </c>
      <c r="G511" s="55"/>
      <c r="H511" s="59">
        <v>395371</v>
      </c>
      <c r="I511" s="59">
        <v>398736</v>
      </c>
      <c r="J511" s="57">
        <v>53.485318999999997</v>
      </c>
      <c r="K511" s="57">
        <v>-2.0712269999999999</v>
      </c>
      <c r="L511" s="56" t="s">
        <v>33</v>
      </c>
      <c r="M511" s="11" t="s">
        <v>34</v>
      </c>
      <c r="N511" s="13">
        <v>17</v>
      </c>
      <c r="O511" s="13">
        <v>12</v>
      </c>
      <c r="P511" s="11" t="s">
        <v>1078</v>
      </c>
      <c r="Q511" s="11">
        <v>3</v>
      </c>
      <c r="R511" s="13">
        <v>31</v>
      </c>
      <c r="S511" s="13"/>
      <c r="T511" s="13">
        <v>30.1</v>
      </c>
      <c r="U511" s="13"/>
      <c r="V511" s="13">
        <v>28.5</v>
      </c>
      <c r="W511" s="13"/>
      <c r="X511" s="7">
        <v>28.5</v>
      </c>
      <c r="Y511" s="7"/>
      <c r="Z511" s="7">
        <v>25.7</v>
      </c>
      <c r="AA511" s="36">
        <v>1</v>
      </c>
      <c r="AB511" s="2">
        <v>29.608090909090905</v>
      </c>
      <c r="AC511" s="33">
        <v>0.91666666666666663</v>
      </c>
      <c r="AD511" s="2">
        <v>28.460666666666668</v>
      </c>
      <c r="AE511" s="33">
        <v>1</v>
      </c>
      <c r="AF511" s="62">
        <v>24.620966552684447</v>
      </c>
      <c r="AG511" s="63">
        <v>0.58333333333333337</v>
      </c>
      <c r="AH511" s="62">
        <v>26.7</v>
      </c>
      <c r="AI511" s="63">
        <v>0.5</v>
      </c>
      <c r="AJ511" s="62">
        <v>20.68333333333333</v>
      </c>
      <c r="AK511" s="65">
        <v>1</v>
      </c>
      <c r="AL511" s="80" t="s">
        <v>1084</v>
      </c>
      <c r="AM511" s="80" t="s">
        <v>1084</v>
      </c>
      <c r="AN511" s="80" t="s">
        <v>1084</v>
      </c>
      <c r="AO511" s="107" t="s">
        <v>1084</v>
      </c>
      <c r="AP511" s="126" t="s">
        <v>1079</v>
      </c>
      <c r="AQ511" s="1"/>
      <c r="AR511" s="1"/>
      <c r="AT511"/>
    </row>
    <row r="512" spans="1:49">
      <c r="A512" s="17" t="s">
        <v>67</v>
      </c>
      <c r="B512" s="17" t="s">
        <v>2563</v>
      </c>
      <c r="C512" s="55" t="s">
        <v>2564</v>
      </c>
      <c r="D512" s="55" t="s">
        <v>1516</v>
      </c>
      <c r="E512" s="58" t="s">
        <v>1083</v>
      </c>
      <c r="F512" s="55" t="s">
        <v>1076</v>
      </c>
      <c r="G512" s="55"/>
      <c r="H512" s="59">
        <v>374901</v>
      </c>
      <c r="I512" s="59">
        <v>399981</v>
      </c>
      <c r="J512" s="57">
        <v>53.495927000000002</v>
      </c>
      <c r="K512" s="57">
        <v>-2.3798037000000001</v>
      </c>
      <c r="L512" s="56" t="s">
        <v>33</v>
      </c>
      <c r="M512" s="11" t="s">
        <v>1078</v>
      </c>
      <c r="N512" s="11">
        <v>4.5</v>
      </c>
      <c r="O512" s="11">
        <v>1.5</v>
      </c>
      <c r="P512" s="11" t="s">
        <v>1078</v>
      </c>
      <c r="Q512" s="11">
        <v>3</v>
      </c>
      <c r="R512" s="22" t="s">
        <v>36</v>
      </c>
      <c r="S512" s="22"/>
      <c r="T512" s="22" t="s">
        <v>36</v>
      </c>
      <c r="U512" s="22"/>
      <c r="V512" s="25" t="s">
        <v>36</v>
      </c>
      <c r="W512" s="25"/>
      <c r="X512" s="23">
        <v>30.6</v>
      </c>
      <c r="Y512" s="23"/>
      <c r="Z512" s="23">
        <v>28.3</v>
      </c>
      <c r="AA512" s="29">
        <v>1</v>
      </c>
      <c r="AB512" s="2">
        <v>30.947583333333341</v>
      </c>
      <c r="AC512" s="33">
        <v>1</v>
      </c>
      <c r="AD512" s="2">
        <v>29.494666666666667</v>
      </c>
      <c r="AE512" s="33">
        <v>1</v>
      </c>
      <c r="AF512" s="62">
        <v>27.025363636363636</v>
      </c>
      <c r="AG512" s="63">
        <v>0.91666666666666663</v>
      </c>
      <c r="AH512" s="62">
        <v>26.729750000000006</v>
      </c>
      <c r="AI512" s="63">
        <v>1</v>
      </c>
      <c r="AJ512" s="62">
        <v>20.894545454545451</v>
      </c>
      <c r="AK512" s="65">
        <v>0.91666666666666663</v>
      </c>
      <c r="AL512" s="79" t="s">
        <v>1084</v>
      </c>
      <c r="AM512" s="79" t="s">
        <v>1084</v>
      </c>
      <c r="AN512" s="79" t="s">
        <v>1084</v>
      </c>
      <c r="AO512" s="106" t="s">
        <v>1084</v>
      </c>
      <c r="AP512" s="127" t="s">
        <v>1079</v>
      </c>
      <c r="AQ512" s="1"/>
      <c r="AR512" s="1"/>
      <c r="AT512"/>
    </row>
    <row r="513" spans="1:49">
      <c r="A513" s="69" t="s">
        <v>173</v>
      </c>
      <c r="B513" s="55" t="s">
        <v>2565</v>
      </c>
      <c r="C513" s="55" t="s">
        <v>2565</v>
      </c>
      <c r="D513" s="55" t="s">
        <v>2566</v>
      </c>
      <c r="E513" s="55" t="s">
        <v>1083</v>
      </c>
      <c r="F513" s="55" t="s">
        <v>1076</v>
      </c>
      <c r="G513" s="55"/>
      <c r="H513" s="56">
        <v>391217</v>
      </c>
      <c r="I513" s="56">
        <v>403860</v>
      </c>
      <c r="J513" s="57">
        <v>53.531322000000003</v>
      </c>
      <c r="K513" s="57">
        <v>-2.1339727000000002</v>
      </c>
      <c r="L513" s="56" t="s">
        <v>33</v>
      </c>
      <c r="M513" s="4" t="s">
        <v>1078</v>
      </c>
      <c r="N513" s="4">
        <v>10</v>
      </c>
      <c r="O513" s="4">
        <v>20</v>
      </c>
      <c r="P513" s="4" t="s">
        <v>1078</v>
      </c>
      <c r="Q513" s="4">
        <v>2</v>
      </c>
      <c r="R513" s="19">
        <v>24.8</v>
      </c>
      <c r="S513" s="19"/>
      <c r="T513" s="19">
        <v>29.7</v>
      </c>
      <c r="U513" s="19"/>
      <c r="V513" s="19">
        <v>26.2</v>
      </c>
      <c r="W513" s="19"/>
      <c r="X513" s="20">
        <v>28.6</v>
      </c>
      <c r="Y513" s="20"/>
      <c r="Z513" s="21">
        <v>26</v>
      </c>
      <c r="AA513" s="35">
        <v>0.83333333333333337</v>
      </c>
      <c r="AB513" s="2">
        <v>32.840888888888891</v>
      </c>
      <c r="AC513" s="33">
        <v>0.83333333333333337</v>
      </c>
      <c r="AD513" s="2">
        <v>29.988444444444443</v>
      </c>
      <c r="AE513" s="33">
        <v>0.75</v>
      </c>
      <c r="AF513" s="62">
        <v>25.636000000000003</v>
      </c>
      <c r="AG513" s="63">
        <v>1</v>
      </c>
      <c r="AH513" s="62">
        <v>27.520250000000001</v>
      </c>
      <c r="AI513" s="72">
        <v>1</v>
      </c>
      <c r="AJ513" s="62">
        <v>20.917083333333334</v>
      </c>
      <c r="AK513" s="64">
        <v>1</v>
      </c>
      <c r="AL513" s="79" t="s">
        <v>1084</v>
      </c>
      <c r="AM513" s="79" t="s">
        <v>1084</v>
      </c>
      <c r="AN513" s="79" t="s">
        <v>1084</v>
      </c>
      <c r="AO513" s="106" t="s">
        <v>1084</v>
      </c>
      <c r="AP513" s="127" t="s">
        <v>1084</v>
      </c>
      <c r="AQ513" s="1"/>
      <c r="AR513" s="1"/>
      <c r="AT513"/>
    </row>
    <row r="514" spans="1:49">
      <c r="A514" s="17" t="s">
        <v>67</v>
      </c>
      <c r="B514" s="17" t="s">
        <v>2567</v>
      </c>
      <c r="C514" s="55" t="s">
        <v>2568</v>
      </c>
      <c r="D514" s="55" t="s">
        <v>2569</v>
      </c>
      <c r="E514" s="58" t="s">
        <v>1170</v>
      </c>
      <c r="F514" s="55" t="s">
        <v>1076</v>
      </c>
      <c r="G514" s="55"/>
      <c r="H514" s="59">
        <v>382833</v>
      </c>
      <c r="I514" s="59">
        <v>401035</v>
      </c>
      <c r="J514" s="57">
        <v>53.505721000000001</v>
      </c>
      <c r="K514" s="57">
        <v>-2.2602988000000002</v>
      </c>
      <c r="L514" s="56" t="s">
        <v>33</v>
      </c>
      <c r="M514" s="11" t="s">
        <v>1078</v>
      </c>
      <c r="N514" s="11">
        <v>36</v>
      </c>
      <c r="O514" s="11">
        <v>2</v>
      </c>
      <c r="P514" s="11" t="s">
        <v>1078</v>
      </c>
      <c r="Q514" s="11">
        <v>3</v>
      </c>
      <c r="R514" s="22">
        <v>39.299999999999997</v>
      </c>
      <c r="S514" s="22"/>
      <c r="T514" s="22">
        <v>33.299999999999997</v>
      </c>
      <c r="U514" s="22"/>
      <c r="V514" s="22">
        <v>31.1</v>
      </c>
      <c r="W514" s="22"/>
      <c r="X514" s="23">
        <v>31.8</v>
      </c>
      <c r="Y514" s="23"/>
      <c r="Z514" s="23">
        <v>31.9</v>
      </c>
      <c r="AA514" s="29">
        <v>1</v>
      </c>
      <c r="AB514" s="2">
        <v>35.535499999999999</v>
      </c>
      <c r="AC514" s="33">
        <v>1</v>
      </c>
      <c r="AD514" s="2">
        <v>35.97</v>
      </c>
      <c r="AE514" s="33">
        <v>1</v>
      </c>
      <c r="AF514" s="62">
        <v>31.566500000000005</v>
      </c>
      <c r="AG514" s="63">
        <v>1</v>
      </c>
      <c r="AH514" s="62">
        <v>31.582799999999995</v>
      </c>
      <c r="AI514" s="63">
        <v>0.83333333333333337</v>
      </c>
      <c r="AJ514" s="62">
        <v>21.17916666666666</v>
      </c>
      <c r="AK514" s="65">
        <v>1</v>
      </c>
      <c r="AL514" s="79" t="s">
        <v>1084</v>
      </c>
      <c r="AM514" s="79" t="s">
        <v>1084</v>
      </c>
      <c r="AN514" s="79" t="s">
        <v>1084</v>
      </c>
      <c r="AO514" s="106" t="s">
        <v>1084</v>
      </c>
      <c r="AP514" s="127" t="s">
        <v>1079</v>
      </c>
      <c r="AQ514" s="1"/>
      <c r="AR514" s="1"/>
      <c r="AT514"/>
    </row>
    <row r="515" spans="1:49">
      <c r="A515" s="55" t="s">
        <v>173</v>
      </c>
      <c r="B515" s="55" t="s">
        <v>2570</v>
      </c>
      <c r="C515" s="55" t="s">
        <v>2570</v>
      </c>
      <c r="D515" s="55" t="s">
        <v>2571</v>
      </c>
      <c r="E515" s="55" t="s">
        <v>31</v>
      </c>
      <c r="F515" s="55" t="s">
        <v>1076</v>
      </c>
      <c r="G515" s="55"/>
      <c r="H515" s="56">
        <v>390770</v>
      </c>
      <c r="I515" s="56">
        <v>404695</v>
      </c>
      <c r="J515" s="57">
        <v>53.538818999999997</v>
      </c>
      <c r="K515" s="57">
        <v>-2.1407411999999999</v>
      </c>
      <c r="L515" s="56" t="s">
        <v>33</v>
      </c>
      <c r="M515" s="4" t="s">
        <v>1078</v>
      </c>
      <c r="N515" s="4">
        <v>13</v>
      </c>
      <c r="O515" s="4">
        <v>4</v>
      </c>
      <c r="P515" s="4" t="s">
        <v>1078</v>
      </c>
      <c r="Q515" s="4">
        <v>2</v>
      </c>
      <c r="R515" s="19" t="s">
        <v>36</v>
      </c>
      <c r="S515" s="19"/>
      <c r="T515" s="19" t="s">
        <v>36</v>
      </c>
      <c r="U515" s="19"/>
      <c r="V515" s="19" t="s">
        <v>36</v>
      </c>
      <c r="W515" s="19"/>
      <c r="X515" s="20" t="s">
        <v>36</v>
      </c>
      <c r="Y515" s="20"/>
      <c r="Z515" s="21" t="s">
        <v>36</v>
      </c>
      <c r="AA515" s="35" t="s">
        <v>1084</v>
      </c>
      <c r="AB515" s="2" t="s">
        <v>1084</v>
      </c>
      <c r="AC515" s="33" t="s">
        <v>1084</v>
      </c>
      <c r="AD515" s="2" t="s">
        <v>1084</v>
      </c>
      <c r="AE515" s="33" t="s">
        <v>1084</v>
      </c>
      <c r="AF515" s="62" t="s">
        <v>1084</v>
      </c>
      <c r="AG515" s="63" t="s">
        <v>1084</v>
      </c>
      <c r="AH515" s="62">
        <v>26.7</v>
      </c>
      <c r="AI515" s="72">
        <v>0.91666666666666663</v>
      </c>
      <c r="AJ515" s="62">
        <v>21.257083333333334</v>
      </c>
      <c r="AK515" s="64">
        <v>1</v>
      </c>
      <c r="AL515" s="79" t="s">
        <v>1084</v>
      </c>
      <c r="AM515" s="79" t="s">
        <v>1084</v>
      </c>
      <c r="AN515" s="79" t="s">
        <v>1084</v>
      </c>
      <c r="AO515" s="106" t="s">
        <v>1084</v>
      </c>
      <c r="AP515" s="127" t="s">
        <v>1084</v>
      </c>
      <c r="AQ515" s="1"/>
      <c r="AR515" s="1"/>
      <c r="AT515"/>
    </row>
    <row r="516" spans="1:49">
      <c r="A516" s="55" t="s">
        <v>37</v>
      </c>
      <c r="B516" s="55" t="s">
        <v>2572</v>
      </c>
      <c r="C516" s="68" t="s">
        <v>2573</v>
      </c>
      <c r="D516" s="55" t="s">
        <v>2574</v>
      </c>
      <c r="E516" s="55" t="s">
        <v>31</v>
      </c>
      <c r="F516" s="55" t="s">
        <v>1076</v>
      </c>
      <c r="G516" s="55"/>
      <c r="H516" s="56">
        <v>394948</v>
      </c>
      <c r="I516" s="56">
        <v>401815</v>
      </c>
      <c r="J516" s="57">
        <v>53.512990000000002</v>
      </c>
      <c r="K516" s="57">
        <v>-2.0776523</v>
      </c>
      <c r="L516" s="56" t="s">
        <v>33</v>
      </c>
      <c r="M516" s="4" t="s">
        <v>1078</v>
      </c>
      <c r="N516" s="7">
        <v>150</v>
      </c>
      <c r="O516" s="7">
        <v>2</v>
      </c>
      <c r="P516" s="4" t="s">
        <v>1078</v>
      </c>
      <c r="Q516" s="4">
        <v>3</v>
      </c>
      <c r="R516" s="13">
        <v>28.1</v>
      </c>
      <c r="S516" s="13"/>
      <c r="T516" s="13">
        <v>27.4</v>
      </c>
      <c r="U516" s="13"/>
      <c r="V516" s="13">
        <v>23.1</v>
      </c>
      <c r="W516" s="13"/>
      <c r="X516" s="7">
        <v>24</v>
      </c>
      <c r="Y516" s="7"/>
      <c r="Z516" s="7">
        <v>22</v>
      </c>
      <c r="AA516" s="36">
        <v>0.83333333333333337</v>
      </c>
      <c r="AB516" s="2">
        <v>24.820250000000001</v>
      </c>
      <c r="AC516" s="33">
        <v>1</v>
      </c>
      <c r="AD516" s="2">
        <v>23.562000000000001</v>
      </c>
      <c r="AE516" s="33">
        <v>1</v>
      </c>
      <c r="AF516" s="62">
        <v>21.235250000000001</v>
      </c>
      <c r="AG516" s="63">
        <v>1</v>
      </c>
      <c r="AH516" s="62">
        <v>21.371400000000001</v>
      </c>
      <c r="AI516" s="63">
        <v>0.83333333333333337</v>
      </c>
      <c r="AJ516" s="62">
        <v>21.675000000000001</v>
      </c>
      <c r="AK516" s="64">
        <v>0.75</v>
      </c>
      <c r="AL516" s="80" t="s">
        <v>1084</v>
      </c>
      <c r="AM516" s="80" t="s">
        <v>1084</v>
      </c>
      <c r="AN516" s="80" t="s">
        <v>1084</v>
      </c>
      <c r="AO516" s="107" t="s">
        <v>1084</v>
      </c>
      <c r="AP516" s="126" t="s">
        <v>1079</v>
      </c>
      <c r="AQ516" s="1"/>
      <c r="AR516" s="1"/>
      <c r="AS516" s="1"/>
      <c r="AT516" s="159"/>
      <c r="AU516" s="1"/>
      <c r="AV516" s="1"/>
      <c r="AW516" s="1"/>
    </row>
    <row r="517" spans="1:49">
      <c r="A517" s="17" t="s">
        <v>67</v>
      </c>
      <c r="B517" s="17" t="s">
        <v>2575</v>
      </c>
      <c r="C517" s="55" t="s">
        <v>2576</v>
      </c>
      <c r="D517" s="55" t="s">
        <v>2577</v>
      </c>
      <c r="E517" s="58" t="s">
        <v>31</v>
      </c>
      <c r="F517" s="55" t="s">
        <v>1076</v>
      </c>
      <c r="G517" s="55"/>
      <c r="H517" s="59">
        <v>375149</v>
      </c>
      <c r="I517" s="59">
        <v>397587</v>
      </c>
      <c r="J517" s="57">
        <v>53.474421</v>
      </c>
      <c r="K517" s="57">
        <v>-2.3758751</v>
      </c>
      <c r="L517" s="56" t="s">
        <v>33</v>
      </c>
      <c r="M517" s="11" t="s">
        <v>34</v>
      </c>
      <c r="N517" s="11">
        <v>7</v>
      </c>
      <c r="O517" s="11">
        <v>6</v>
      </c>
      <c r="P517" s="11" t="s">
        <v>1078</v>
      </c>
      <c r="Q517" s="11">
        <v>2.5</v>
      </c>
      <c r="R517" s="22" t="s">
        <v>36</v>
      </c>
      <c r="S517" s="22"/>
      <c r="T517" s="22" t="s">
        <v>36</v>
      </c>
      <c r="U517" s="22"/>
      <c r="V517" s="25" t="s">
        <v>36</v>
      </c>
      <c r="W517" s="25"/>
      <c r="X517" s="23">
        <v>35.1</v>
      </c>
      <c r="Y517" s="23"/>
      <c r="Z517" s="23">
        <v>32.4</v>
      </c>
      <c r="AA517" s="29">
        <v>0.91666666666666663</v>
      </c>
      <c r="AB517" s="2">
        <v>35.209416666666662</v>
      </c>
      <c r="AC517" s="33">
        <v>1</v>
      </c>
      <c r="AD517" s="2">
        <v>31.203333333333337</v>
      </c>
      <c r="AE517" s="33">
        <v>1</v>
      </c>
      <c r="AF517" s="62">
        <v>29.4495</v>
      </c>
      <c r="AG517" s="63">
        <v>1</v>
      </c>
      <c r="AH517" s="62">
        <v>29.605</v>
      </c>
      <c r="AI517" s="63">
        <v>1</v>
      </c>
      <c r="AJ517" s="62">
        <v>21.816666666666666</v>
      </c>
      <c r="AK517" s="65">
        <v>1</v>
      </c>
      <c r="AL517" s="79" t="s">
        <v>1084</v>
      </c>
      <c r="AM517" s="79" t="s">
        <v>1084</v>
      </c>
      <c r="AN517" s="79" t="s">
        <v>1084</v>
      </c>
      <c r="AO517" s="106" t="s">
        <v>1084</v>
      </c>
      <c r="AP517" s="127" t="s">
        <v>1079</v>
      </c>
      <c r="AQ517" s="1"/>
      <c r="AR517" s="1"/>
      <c r="AS517" s="1"/>
      <c r="AT517" s="159"/>
      <c r="AU517" s="1"/>
      <c r="AV517" s="1"/>
      <c r="AW517" s="1"/>
    </row>
    <row r="518" spans="1:49">
      <c r="A518" s="17" t="s">
        <v>67</v>
      </c>
      <c r="B518" s="17" t="s">
        <v>2578</v>
      </c>
      <c r="C518" s="55" t="s">
        <v>2579</v>
      </c>
      <c r="D518" s="55" t="s">
        <v>2580</v>
      </c>
      <c r="E518" s="58" t="s">
        <v>31</v>
      </c>
      <c r="F518" s="55" t="s">
        <v>1076</v>
      </c>
      <c r="G518" s="55"/>
      <c r="H518" s="59">
        <v>372600</v>
      </c>
      <c r="I518" s="59">
        <v>400721</v>
      </c>
      <c r="J518" s="57">
        <v>53.502462999999999</v>
      </c>
      <c r="K518" s="57">
        <v>-2.4145523</v>
      </c>
      <c r="L518" s="56" t="s">
        <v>33</v>
      </c>
      <c r="M518" s="11" t="s">
        <v>1078</v>
      </c>
      <c r="N518" s="11">
        <v>4.7</v>
      </c>
      <c r="O518" s="11">
        <v>4.5</v>
      </c>
      <c r="P518" s="11" t="s">
        <v>1078</v>
      </c>
      <c r="Q518" s="11">
        <v>2.5</v>
      </c>
      <c r="R518" s="22">
        <v>33.4</v>
      </c>
      <c r="S518" s="22"/>
      <c r="T518" s="22">
        <v>32.299999999999997</v>
      </c>
      <c r="U518" s="22"/>
      <c r="V518" s="22">
        <v>31.3</v>
      </c>
      <c r="W518" s="22"/>
      <c r="X518" s="23">
        <v>30.7</v>
      </c>
      <c r="Y518" s="23"/>
      <c r="Z518" s="23">
        <v>29.1</v>
      </c>
      <c r="AA518" s="29">
        <v>0.91666666666666663</v>
      </c>
      <c r="AB518" s="2">
        <v>31.463249999999999</v>
      </c>
      <c r="AC518" s="33">
        <v>1</v>
      </c>
      <c r="AD518" s="2">
        <v>30.391999999999996</v>
      </c>
      <c r="AE518" s="33">
        <v>0.91666666666666663</v>
      </c>
      <c r="AF518" s="62">
        <v>30.196250000000003</v>
      </c>
      <c r="AG518" s="63">
        <v>1</v>
      </c>
      <c r="AH518" s="62">
        <v>30.527250000000006</v>
      </c>
      <c r="AI518" s="63">
        <v>1</v>
      </c>
      <c r="AJ518" s="62">
        <v>22.475416666666664</v>
      </c>
      <c r="AK518" s="65">
        <v>1</v>
      </c>
      <c r="AL518" s="79" t="s">
        <v>1084</v>
      </c>
      <c r="AM518" s="79" t="s">
        <v>1084</v>
      </c>
      <c r="AN518" s="79" t="s">
        <v>1084</v>
      </c>
      <c r="AO518" s="79" t="s">
        <v>1084</v>
      </c>
      <c r="AP518" s="127" t="s">
        <v>1079</v>
      </c>
      <c r="AQ518" s="1"/>
      <c r="AR518" s="1"/>
      <c r="AT518"/>
    </row>
    <row r="519" spans="1:49">
      <c r="A519" s="55" t="s">
        <v>173</v>
      </c>
      <c r="B519" s="55" t="s">
        <v>2581</v>
      </c>
      <c r="C519" s="55" t="s">
        <v>2581</v>
      </c>
      <c r="D519" s="55" t="s">
        <v>2582</v>
      </c>
      <c r="E519" s="55" t="s">
        <v>1083</v>
      </c>
      <c r="F519" s="55" t="s">
        <v>1076</v>
      </c>
      <c r="G519" s="55"/>
      <c r="H519" s="56">
        <v>392748</v>
      </c>
      <c r="I519" s="56">
        <v>405294</v>
      </c>
      <c r="J519" s="57">
        <v>53.544235</v>
      </c>
      <c r="K519" s="57">
        <v>-2.1109095</v>
      </c>
      <c r="L519" s="56" t="s">
        <v>33</v>
      </c>
      <c r="M519" s="4" t="s">
        <v>1078</v>
      </c>
      <c r="N519" s="4">
        <v>8</v>
      </c>
      <c r="O519" s="4">
        <v>21</v>
      </c>
      <c r="P519" s="4" t="s">
        <v>1078</v>
      </c>
      <c r="Q519" s="4">
        <v>2</v>
      </c>
      <c r="R519" s="19" t="s">
        <v>36</v>
      </c>
      <c r="S519" s="19"/>
      <c r="T519" s="19" t="s">
        <v>36</v>
      </c>
      <c r="U519" s="19"/>
      <c r="V519" s="19" t="s">
        <v>36</v>
      </c>
      <c r="W519" s="19"/>
      <c r="X519" s="20" t="s">
        <v>36</v>
      </c>
      <c r="Y519" s="20"/>
      <c r="Z519" s="21" t="s">
        <v>36</v>
      </c>
      <c r="AA519" s="35" t="s">
        <v>1084</v>
      </c>
      <c r="AB519" s="2">
        <v>34.773375000000001</v>
      </c>
      <c r="AC519" s="33">
        <v>0.75</v>
      </c>
      <c r="AD519" s="2">
        <v>31.4</v>
      </c>
      <c r="AE519" s="33">
        <v>0.33333333333333331</v>
      </c>
      <c r="AF519" s="62">
        <v>29.405999999999999</v>
      </c>
      <c r="AG519" s="63">
        <v>0.16666666666666666</v>
      </c>
      <c r="AH519" s="62">
        <v>30.860499999999998</v>
      </c>
      <c r="AI519" s="72">
        <v>1</v>
      </c>
      <c r="AJ519" s="62">
        <v>23.081363636363633</v>
      </c>
      <c r="AK519" s="64">
        <v>0.91666666666666663</v>
      </c>
      <c r="AL519" s="79" t="s">
        <v>1084</v>
      </c>
      <c r="AM519" s="79" t="s">
        <v>1084</v>
      </c>
      <c r="AN519" s="79" t="s">
        <v>1084</v>
      </c>
      <c r="AO519" s="79" t="s">
        <v>1084</v>
      </c>
      <c r="AP519" s="127" t="s">
        <v>1084</v>
      </c>
      <c r="AQ519" s="1"/>
      <c r="AR519" s="1"/>
      <c r="AS519" s="1"/>
      <c r="AT519" s="159"/>
      <c r="AU519" s="1"/>
      <c r="AV519" s="1"/>
      <c r="AW519" s="1"/>
    </row>
    <row r="520" spans="1:49">
      <c r="A520" s="69" t="s">
        <v>173</v>
      </c>
      <c r="B520" s="55" t="s">
        <v>2583</v>
      </c>
      <c r="C520" s="55" t="s">
        <v>2583</v>
      </c>
      <c r="D520" s="55" t="s">
        <v>2584</v>
      </c>
      <c r="E520" s="55" t="s">
        <v>1083</v>
      </c>
      <c r="F520" s="55" t="s">
        <v>1076</v>
      </c>
      <c r="G520" s="55"/>
      <c r="H520" s="56">
        <v>388871</v>
      </c>
      <c r="I520" s="56">
        <v>400997</v>
      </c>
      <c r="J520" s="57">
        <v>53.505543000000003</v>
      </c>
      <c r="K520" s="57">
        <v>-2.1692621000000001</v>
      </c>
      <c r="L520" s="56" t="s">
        <v>33</v>
      </c>
      <c r="M520" s="4" t="s">
        <v>1078</v>
      </c>
      <c r="N520" s="4">
        <v>1.6</v>
      </c>
      <c r="O520" s="4">
        <v>1.6</v>
      </c>
      <c r="P520" s="4" t="s">
        <v>1078</v>
      </c>
      <c r="Q520" s="4">
        <v>2</v>
      </c>
      <c r="R520" s="19">
        <v>26.3</v>
      </c>
      <c r="S520" s="19"/>
      <c r="T520" s="19">
        <v>31.8</v>
      </c>
      <c r="U520" s="19"/>
      <c r="V520" s="19">
        <v>27.9</v>
      </c>
      <c r="W520" s="19"/>
      <c r="X520" s="20">
        <v>31</v>
      </c>
      <c r="Y520" s="20"/>
      <c r="Z520" s="21">
        <v>33.1</v>
      </c>
      <c r="AA520" s="35">
        <v>0.83333333333333337</v>
      </c>
      <c r="AB520" s="2">
        <v>31.536555555555552</v>
      </c>
      <c r="AC520" s="33">
        <v>0.83333333333333337</v>
      </c>
      <c r="AD520" s="2">
        <v>38.9</v>
      </c>
      <c r="AE520" s="33">
        <v>0.58333333333333337</v>
      </c>
      <c r="AF520" s="62">
        <v>23.663999999999998</v>
      </c>
      <c r="AG520" s="63">
        <v>0.66666666666666663</v>
      </c>
      <c r="AH520" s="62">
        <v>27.822500000000005</v>
      </c>
      <c r="AI520" s="72">
        <v>1</v>
      </c>
      <c r="AJ520" s="62">
        <v>23.910500000000003</v>
      </c>
      <c r="AK520" s="64">
        <v>0.83333333333333337</v>
      </c>
      <c r="AL520" s="79" t="s">
        <v>1084</v>
      </c>
      <c r="AM520" s="79" t="s">
        <v>1084</v>
      </c>
      <c r="AN520" s="79" t="s">
        <v>1084</v>
      </c>
      <c r="AO520" s="79" t="s">
        <v>1084</v>
      </c>
      <c r="AP520" s="127" t="s">
        <v>1084</v>
      </c>
      <c r="AQ520" s="1"/>
      <c r="AR520" s="1"/>
      <c r="AS520" s="1"/>
      <c r="AT520" s="159"/>
      <c r="AU520" s="1"/>
      <c r="AV520" s="1"/>
      <c r="AW520" s="1"/>
    </row>
    <row r="521" spans="1:49">
      <c r="A521" s="69" t="s">
        <v>173</v>
      </c>
      <c r="B521" s="55" t="s">
        <v>2585</v>
      </c>
      <c r="C521" s="55" t="s">
        <v>2585</v>
      </c>
      <c r="D521" s="55" t="s">
        <v>2586</v>
      </c>
      <c r="E521" s="55" t="s">
        <v>31</v>
      </c>
      <c r="F521" s="55" t="s">
        <v>1076</v>
      </c>
      <c r="G521" s="55"/>
      <c r="H521" s="56">
        <v>393782</v>
      </c>
      <c r="I521" s="56">
        <v>405093</v>
      </c>
      <c r="J521" s="57">
        <v>53.542440999999997</v>
      </c>
      <c r="K521" s="57">
        <v>-2.0953015000000001</v>
      </c>
      <c r="L521" s="56" t="s">
        <v>33</v>
      </c>
      <c r="M521" s="4" t="s">
        <v>34</v>
      </c>
      <c r="N521" s="4">
        <v>26</v>
      </c>
      <c r="O521" s="4">
        <v>12</v>
      </c>
      <c r="P521" s="4" t="s">
        <v>1078</v>
      </c>
      <c r="Q521" s="4">
        <v>2</v>
      </c>
      <c r="R521" s="19">
        <v>29.4</v>
      </c>
      <c r="S521" s="19"/>
      <c r="T521" s="19">
        <v>30</v>
      </c>
      <c r="U521" s="19"/>
      <c r="V521" s="19">
        <v>25</v>
      </c>
      <c r="W521" s="19"/>
      <c r="X521" s="20">
        <v>28.5</v>
      </c>
      <c r="Y521" s="20"/>
      <c r="Z521" s="21">
        <v>25.5</v>
      </c>
      <c r="AA521" s="35">
        <v>0.83333333333333337</v>
      </c>
      <c r="AB521" s="2">
        <v>34.058818181818182</v>
      </c>
      <c r="AC521" s="33">
        <v>1</v>
      </c>
      <c r="AD521" s="2" t="s">
        <v>1084</v>
      </c>
      <c r="AE521" s="33" t="s">
        <v>1084</v>
      </c>
      <c r="AF521" s="62">
        <v>29.026363636363634</v>
      </c>
      <c r="AG521" s="63">
        <v>0.91666666666666663</v>
      </c>
      <c r="AH521" s="62">
        <v>33.344727272727276</v>
      </c>
      <c r="AI521" s="72">
        <v>0.91666666666666663</v>
      </c>
      <c r="AJ521" s="62">
        <v>24.518636363636364</v>
      </c>
      <c r="AK521" s="64">
        <v>0.91666666666666663</v>
      </c>
      <c r="AL521" s="79" t="s">
        <v>1084</v>
      </c>
      <c r="AM521" s="79" t="s">
        <v>1084</v>
      </c>
      <c r="AN521" s="79" t="s">
        <v>1084</v>
      </c>
      <c r="AO521" s="79" t="s">
        <v>1084</v>
      </c>
      <c r="AP521" s="127" t="s">
        <v>1084</v>
      </c>
      <c r="AQ521" s="1"/>
      <c r="AR521" s="1"/>
      <c r="AS521" s="1"/>
      <c r="AT521" s="159"/>
      <c r="AU521" s="1"/>
      <c r="AV521" s="1"/>
      <c r="AW521" s="1"/>
    </row>
    <row r="522" spans="1:49">
      <c r="A522" s="17" t="s">
        <v>67</v>
      </c>
      <c r="B522" s="17" t="s">
        <v>2587</v>
      </c>
      <c r="C522" s="55" t="s">
        <v>2588</v>
      </c>
      <c r="D522" s="55" t="s">
        <v>1589</v>
      </c>
      <c r="E522" s="58" t="s">
        <v>1170</v>
      </c>
      <c r="F522" s="55" t="s">
        <v>1076</v>
      </c>
      <c r="G522" s="55"/>
      <c r="H522" s="59">
        <v>380742</v>
      </c>
      <c r="I522" s="59">
        <v>400862</v>
      </c>
      <c r="J522" s="57">
        <v>53.504092999999997</v>
      </c>
      <c r="K522" s="57">
        <v>-2.2918140999999999</v>
      </c>
      <c r="L522" s="56" t="s">
        <v>33</v>
      </c>
      <c r="M522" s="4" t="s">
        <v>1078</v>
      </c>
      <c r="N522" s="11">
        <v>12.5</v>
      </c>
      <c r="O522" s="11">
        <v>2.5</v>
      </c>
      <c r="P522" s="11" t="s">
        <v>1078</v>
      </c>
      <c r="Q522" s="11">
        <v>3</v>
      </c>
      <c r="R522" s="22">
        <v>38</v>
      </c>
      <c r="S522" s="22"/>
      <c r="T522" s="22">
        <v>36.299999999999997</v>
      </c>
      <c r="U522" s="22"/>
      <c r="V522" s="22">
        <v>33.299999999999997</v>
      </c>
      <c r="W522" s="22"/>
      <c r="X522" s="23">
        <v>34.9</v>
      </c>
      <c r="Y522" s="23"/>
      <c r="Z522" s="23">
        <v>35.5</v>
      </c>
      <c r="AA522" s="29">
        <v>1</v>
      </c>
      <c r="AB522" s="2">
        <v>38.075916666666664</v>
      </c>
      <c r="AC522" s="33">
        <v>1</v>
      </c>
      <c r="AD522" s="2">
        <v>36.813333333333333</v>
      </c>
      <c r="AE522" s="33">
        <v>1</v>
      </c>
      <c r="AF522" s="62">
        <v>35.100545454545454</v>
      </c>
      <c r="AG522" s="63">
        <v>0.91666666666666663</v>
      </c>
      <c r="AH522" s="62">
        <v>38.850749999999998</v>
      </c>
      <c r="AI522" s="63">
        <v>1</v>
      </c>
      <c r="AJ522" s="62">
        <v>25.337083333333332</v>
      </c>
      <c r="AK522" s="65">
        <v>1</v>
      </c>
      <c r="AL522" s="79" t="s">
        <v>1084</v>
      </c>
      <c r="AM522" s="79" t="s">
        <v>1084</v>
      </c>
      <c r="AN522" s="79" t="s">
        <v>1084</v>
      </c>
      <c r="AO522" s="79" t="s">
        <v>1084</v>
      </c>
      <c r="AP522" s="127" t="s">
        <v>1079</v>
      </c>
      <c r="AQ522" s="1"/>
      <c r="AR522" s="1"/>
      <c r="AS522" s="1"/>
      <c r="AT522" s="159"/>
      <c r="AU522" s="1"/>
      <c r="AV522" s="1"/>
      <c r="AW522" s="1"/>
    </row>
    <row r="523" spans="1:49">
      <c r="A523" s="17" t="s">
        <v>67</v>
      </c>
      <c r="B523" s="17" t="s">
        <v>2589</v>
      </c>
      <c r="C523" s="55" t="s">
        <v>2590</v>
      </c>
      <c r="D523" s="55" t="s">
        <v>2591</v>
      </c>
      <c r="E523" s="58" t="s">
        <v>31</v>
      </c>
      <c r="F523" s="55" t="s">
        <v>1076</v>
      </c>
      <c r="G523" s="55"/>
      <c r="H523" s="59">
        <v>380412</v>
      </c>
      <c r="I523" s="59">
        <v>398439</v>
      </c>
      <c r="J523" s="57">
        <v>53.482301999999997</v>
      </c>
      <c r="K523" s="57">
        <v>-2.2966370999999999</v>
      </c>
      <c r="L523" s="56" t="s">
        <v>33</v>
      </c>
      <c r="M523" s="11" t="s">
        <v>34</v>
      </c>
      <c r="N523" s="11">
        <v>2.5</v>
      </c>
      <c r="O523" s="11">
        <v>13.5</v>
      </c>
      <c r="P523" s="11" t="s">
        <v>1078</v>
      </c>
      <c r="Q523" s="11">
        <v>3</v>
      </c>
      <c r="R523" s="22">
        <v>43.5</v>
      </c>
      <c r="S523" s="22"/>
      <c r="T523" s="22">
        <v>40.5</v>
      </c>
      <c r="U523" s="22"/>
      <c r="V523" s="22">
        <v>36.200000000000003</v>
      </c>
      <c r="W523" s="22"/>
      <c r="X523" s="23">
        <v>37.9</v>
      </c>
      <c r="Y523" s="23"/>
      <c r="Z523" s="23">
        <v>38.6</v>
      </c>
      <c r="AA523" s="29">
        <v>0.91666666666666663</v>
      </c>
      <c r="AB523" s="2">
        <v>40.707333333333345</v>
      </c>
      <c r="AC523" s="33">
        <v>1</v>
      </c>
      <c r="AD523" s="2">
        <v>40.223999999999997</v>
      </c>
      <c r="AE523" s="33">
        <v>0.91666666666666663</v>
      </c>
      <c r="AF523" s="62">
        <v>35.300250000000005</v>
      </c>
      <c r="AG523" s="63">
        <v>1</v>
      </c>
      <c r="AH523" s="62">
        <v>35.595749999999995</v>
      </c>
      <c r="AI523" s="63">
        <v>1</v>
      </c>
      <c r="AJ523" s="62">
        <v>25.407916666666665</v>
      </c>
      <c r="AK523" s="65">
        <v>1</v>
      </c>
      <c r="AL523" s="79" t="s">
        <v>1084</v>
      </c>
      <c r="AM523" s="79" t="s">
        <v>1084</v>
      </c>
      <c r="AN523" s="79" t="s">
        <v>1084</v>
      </c>
      <c r="AO523" s="79" t="s">
        <v>1084</v>
      </c>
      <c r="AP523" s="127" t="s">
        <v>1079</v>
      </c>
      <c r="AQ523" s="1"/>
      <c r="AR523" s="1"/>
      <c r="AS523" s="1"/>
      <c r="AT523" s="159"/>
      <c r="AU523" s="1"/>
      <c r="AV523" s="1"/>
      <c r="AW523" s="1"/>
    </row>
    <row r="524" spans="1:49">
      <c r="A524" s="48" t="s">
        <v>46</v>
      </c>
      <c r="B524" s="40" t="s">
        <v>2592</v>
      </c>
      <c r="C524" s="49" t="s">
        <v>2593</v>
      </c>
      <c r="D524" s="49" t="s">
        <v>2594</v>
      </c>
      <c r="E524" s="49" t="s">
        <v>31</v>
      </c>
      <c r="F524" s="41" t="s">
        <v>1076</v>
      </c>
      <c r="G524" s="41"/>
      <c r="H524" s="49">
        <v>383716</v>
      </c>
      <c r="I524" s="49">
        <v>398434</v>
      </c>
      <c r="J524" s="43">
        <v>53.482370000000003</v>
      </c>
      <c r="K524" s="43">
        <v>-2.2468499</v>
      </c>
      <c r="L524" s="42" t="s">
        <v>33</v>
      </c>
      <c r="M524" s="49" t="s">
        <v>34</v>
      </c>
      <c r="N524" s="49">
        <v>10</v>
      </c>
      <c r="O524" s="49">
        <v>1</v>
      </c>
      <c r="P524" s="49" t="s">
        <v>1078</v>
      </c>
      <c r="Q524" s="49">
        <v>3</v>
      </c>
      <c r="R524" s="51" t="s">
        <v>1084</v>
      </c>
      <c r="S524" s="51" t="s">
        <v>1084</v>
      </c>
      <c r="T524" s="51" t="s">
        <v>1084</v>
      </c>
      <c r="U524" s="51" t="s">
        <v>1084</v>
      </c>
      <c r="V524" s="51" t="s">
        <v>1084</v>
      </c>
      <c r="W524" s="51" t="s">
        <v>1084</v>
      </c>
      <c r="X524" s="51" t="s">
        <v>1084</v>
      </c>
      <c r="Y524" s="51" t="s">
        <v>1084</v>
      </c>
      <c r="Z524" s="51" t="s">
        <v>1084</v>
      </c>
      <c r="AA524" s="51" t="s">
        <v>1084</v>
      </c>
      <c r="AB524" s="51" t="s">
        <v>1084</v>
      </c>
      <c r="AC524" s="51" t="s">
        <v>1084</v>
      </c>
      <c r="AD524" s="51" t="s">
        <v>1084</v>
      </c>
      <c r="AE524" s="51" t="s">
        <v>1084</v>
      </c>
      <c r="AF524" s="51" t="s">
        <v>1084</v>
      </c>
      <c r="AG524" s="51" t="s">
        <v>1084</v>
      </c>
      <c r="AH524" s="51" t="s">
        <v>1084</v>
      </c>
      <c r="AI524" s="51" t="s">
        <v>1084</v>
      </c>
      <c r="AJ524" s="44">
        <v>31.1</v>
      </c>
      <c r="AK524" s="50">
        <v>1</v>
      </c>
      <c r="AL524" s="78" t="s">
        <v>1084</v>
      </c>
      <c r="AM524" s="78" t="s">
        <v>1084</v>
      </c>
      <c r="AN524" s="78" t="s">
        <v>1084</v>
      </c>
      <c r="AO524" s="78" t="s">
        <v>1084</v>
      </c>
      <c r="AP524" s="125" t="s">
        <v>1079</v>
      </c>
      <c r="AQ524" s="1"/>
      <c r="AR524" s="87"/>
      <c r="AS524" s="1"/>
      <c r="AT524" s="159"/>
      <c r="AU524" s="1"/>
      <c r="AV524" s="1"/>
      <c r="AW524" s="1"/>
    </row>
    <row r="525" spans="1:49">
      <c r="A525" s="77" t="s">
        <v>53</v>
      </c>
      <c r="B525" s="17" t="s">
        <v>2595</v>
      </c>
      <c r="C525" s="4" t="s">
        <v>2596</v>
      </c>
      <c r="D525" s="4" t="s">
        <v>2597</v>
      </c>
      <c r="E525" s="3" t="s">
        <v>31</v>
      </c>
      <c r="F525" s="4" t="s">
        <v>1076</v>
      </c>
      <c r="G525" s="4"/>
      <c r="H525" s="5">
        <v>381984</v>
      </c>
      <c r="I525" s="5">
        <v>411866</v>
      </c>
      <c r="J525" s="1">
        <v>53.603043999999997</v>
      </c>
      <c r="K525" s="1">
        <v>-2.2737273999999998</v>
      </c>
      <c r="L525" s="5" t="s">
        <v>33</v>
      </c>
      <c r="M525" s="4" t="s">
        <v>34</v>
      </c>
      <c r="N525" s="4">
        <v>5</v>
      </c>
      <c r="O525" s="4">
        <v>6</v>
      </c>
      <c r="P525" s="4" t="s">
        <v>1078</v>
      </c>
      <c r="Q525" s="4">
        <v>2.7</v>
      </c>
      <c r="R525" s="19">
        <v>31</v>
      </c>
      <c r="S525" s="19"/>
      <c r="T525" s="19">
        <v>27.3</v>
      </c>
      <c r="U525" s="19"/>
      <c r="V525" s="19">
        <v>25.8</v>
      </c>
      <c r="W525" s="19"/>
      <c r="X525" s="21">
        <v>26.7</v>
      </c>
      <c r="Y525" s="20"/>
      <c r="Z525" s="21">
        <v>24.661000000000001</v>
      </c>
      <c r="AA525" s="35">
        <v>1</v>
      </c>
      <c r="AB525" s="2">
        <v>28.5</v>
      </c>
      <c r="AC525" s="33">
        <v>1</v>
      </c>
      <c r="AD525" s="2">
        <v>24</v>
      </c>
      <c r="AE525" s="33">
        <v>0.91666666666666663</v>
      </c>
      <c r="AF525" s="2">
        <v>25.135749999999998</v>
      </c>
      <c r="AG525" s="33">
        <v>1</v>
      </c>
      <c r="AH525" s="2" t="s">
        <v>1084</v>
      </c>
      <c r="AI525" s="33" t="s">
        <v>1084</v>
      </c>
      <c r="AJ525" s="2" t="s">
        <v>1084</v>
      </c>
      <c r="AK525" s="33" t="s">
        <v>1084</v>
      </c>
      <c r="AL525" s="2" t="s">
        <v>1084</v>
      </c>
      <c r="AM525" s="2" t="s">
        <v>1084</v>
      </c>
      <c r="AN525" s="2" t="s">
        <v>1084</v>
      </c>
      <c r="AO525" s="2" t="s">
        <v>1084</v>
      </c>
      <c r="AP525" s="128" t="s">
        <v>1084</v>
      </c>
      <c r="AQ525" s="1"/>
      <c r="AR525" s="87"/>
      <c r="AT525"/>
    </row>
    <row r="526" spans="1:49">
      <c r="A526" s="77" t="s">
        <v>53</v>
      </c>
      <c r="B526" s="17" t="s">
        <v>2598</v>
      </c>
      <c r="C526" s="4" t="s">
        <v>2599</v>
      </c>
      <c r="D526" s="4" t="s">
        <v>2600</v>
      </c>
      <c r="E526" s="3" t="s">
        <v>1170</v>
      </c>
      <c r="F526" s="4" t="s">
        <v>1076</v>
      </c>
      <c r="G526" s="4"/>
      <c r="H526" s="5">
        <v>380754</v>
      </c>
      <c r="I526" s="5">
        <v>412615</v>
      </c>
      <c r="J526" s="1">
        <v>53.609732000000001</v>
      </c>
      <c r="K526" s="1">
        <v>-2.2923612000000002</v>
      </c>
      <c r="L526" s="5" t="s">
        <v>33</v>
      </c>
      <c r="M526" s="4" t="s">
        <v>1078</v>
      </c>
      <c r="N526" s="4">
        <v>6</v>
      </c>
      <c r="O526" s="4">
        <v>0.3</v>
      </c>
      <c r="P526" s="4" t="s">
        <v>1078</v>
      </c>
      <c r="Q526" s="4">
        <v>2.6</v>
      </c>
      <c r="R526" s="19">
        <v>34</v>
      </c>
      <c r="S526" s="19"/>
      <c r="T526" s="19">
        <v>33.4</v>
      </c>
      <c r="U526" s="19"/>
      <c r="V526" s="19">
        <v>30.9</v>
      </c>
      <c r="W526" s="19"/>
      <c r="X526" s="21">
        <v>30.7</v>
      </c>
      <c r="Y526" s="20"/>
      <c r="Z526" s="21">
        <v>28.292727272727269</v>
      </c>
      <c r="AA526" s="35">
        <v>0.91666666666666663</v>
      </c>
      <c r="AB526" s="2">
        <v>32</v>
      </c>
      <c r="AC526" s="33">
        <v>1</v>
      </c>
      <c r="AD526" s="2">
        <v>28.4</v>
      </c>
      <c r="AE526" s="33">
        <v>1</v>
      </c>
      <c r="AF526" s="2">
        <v>28.195909090909087</v>
      </c>
      <c r="AG526" s="33">
        <v>0.91666666666666663</v>
      </c>
      <c r="AH526" s="2" t="s">
        <v>1084</v>
      </c>
      <c r="AI526" s="33" t="s">
        <v>1084</v>
      </c>
      <c r="AJ526" s="2" t="s">
        <v>1084</v>
      </c>
      <c r="AK526" s="33" t="s">
        <v>1084</v>
      </c>
      <c r="AL526" s="2" t="s">
        <v>1084</v>
      </c>
      <c r="AM526" s="2" t="s">
        <v>1084</v>
      </c>
      <c r="AN526" s="2" t="s">
        <v>1084</v>
      </c>
      <c r="AO526" s="2" t="s">
        <v>1084</v>
      </c>
      <c r="AP526" s="128" t="s">
        <v>1084</v>
      </c>
      <c r="AQ526" s="1"/>
      <c r="AR526" s="87"/>
      <c r="AT526"/>
    </row>
  </sheetData>
  <autoFilter ref="A1:AR526" xr:uid="{0EF5C4B1-0815-4618-B53D-289DE50DA43C}"/>
  <sortState xmlns:xlrd2="http://schemas.microsoft.com/office/spreadsheetml/2017/richdata2" ref="A2:AW526">
    <sortCondition ref="AS1:AS526"/>
  </sortState>
  <phoneticPr fontId="9" type="noConversion"/>
  <conditionalFormatting sqref="H527:I1048576 H1:I2">
    <cfRule type="duplicateValues" dxfId="2" priority="17"/>
  </conditionalFormatting>
  <conditionalFormatting sqref="AF527">
    <cfRule type="cellIs" dxfId="1" priority="13" operator="greaterThan">
      <formula>40.4</formula>
    </cfRule>
  </conditionalFormatting>
  <conditionalFormatting sqref="AN1:AN72 AL1:AL509 R1:R1048576 T1:T1048576 V1:V1048576 X1:X1048576 Z1:Z1048576 AB1:AB1048576 AD1:AD1048576 AF1:AF1048576 AH1:AH1048576 AJ1:AJ1048576 AM28 AP56:AP80 AM73:AO73 AN74:AN76 AM77:AO77 AN78 AM79:AO79 AN80:AN85 AM86:AO86 AN87:AN128 AM129:AO129 AN130:AN136 AM137:AO137 AN138:AN141 AM142:AO142 AN143:AN151 AN152:AO154 AN155:AN159 AN160:AO161 AN162:AN197 AM198:AO198 AN199 AM200:AO200 AN201:AN211 AM212:AO212 AN213:AN216 AM217:AO217 AN218 AM219:AO219 AN220 AM221:AO221 AN222:AN294 AM295:AO295 AN296:AN297 AM298:AO298 AN299:AN305 AM306:AO306 AN307:AN309 AM310:AO310 AN311:AN353 AM354:AO354 AN355:AN402 AN404:AN517 AK510:AL512 AL513:AL1048576 AN518:AP526 AN527:AN1048576">
    <cfRule type="cellIs" dxfId="0" priority="4" operator="greaterThanOrEqual">
      <formula>40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9F71-38F9-46DB-BC6A-6FFCBB0AD615}">
  <dimension ref="C2:Q21"/>
  <sheetViews>
    <sheetView workbookViewId="0">
      <selection activeCell="N3" sqref="N3:N4"/>
    </sheetView>
  </sheetViews>
  <sheetFormatPr defaultRowHeight="14.45"/>
  <cols>
    <col min="3" max="3" width="22.28515625" customWidth="1"/>
    <col min="10" max="10" width="48.5703125" customWidth="1"/>
    <col min="12" max="12" width="16.85546875" customWidth="1"/>
  </cols>
  <sheetData>
    <row r="2" spans="3:17" ht="15" thickBot="1"/>
    <row r="3" spans="3:17" ht="81.599999999999994" customHeight="1" thickBot="1">
      <c r="C3" s="171" t="s">
        <v>2601</v>
      </c>
      <c r="D3" s="173" t="s">
        <v>2602</v>
      </c>
      <c r="E3" s="175" t="s">
        <v>2603</v>
      </c>
      <c r="F3" s="96" t="s">
        <v>2604</v>
      </c>
      <c r="G3" s="177" t="s">
        <v>2605</v>
      </c>
      <c r="H3" s="178"/>
      <c r="I3" s="169" t="s">
        <v>2606</v>
      </c>
      <c r="J3" s="110" t="s">
        <v>2607</v>
      </c>
      <c r="L3" s="165" t="s">
        <v>2601</v>
      </c>
      <c r="M3" s="179" t="s">
        <v>2608</v>
      </c>
      <c r="N3" s="165" t="s">
        <v>2603</v>
      </c>
      <c r="O3" s="101" t="s">
        <v>2604</v>
      </c>
      <c r="P3" s="167" t="s">
        <v>2605</v>
      </c>
      <c r="Q3" s="168"/>
    </row>
    <row r="4" spans="3:17" ht="26.45" thickBot="1">
      <c r="C4" s="172"/>
      <c r="D4" s="174"/>
      <c r="E4" s="176"/>
      <c r="F4" s="97" t="s">
        <v>2609</v>
      </c>
      <c r="G4" s="97" t="s">
        <v>2610</v>
      </c>
      <c r="H4" s="108" t="s">
        <v>2611</v>
      </c>
      <c r="I4" s="170"/>
      <c r="J4" s="111"/>
      <c r="L4" s="166"/>
      <c r="M4" s="180"/>
      <c r="N4" s="166"/>
      <c r="O4" s="102" t="s">
        <v>2609</v>
      </c>
      <c r="P4" s="102" t="s">
        <v>2610</v>
      </c>
      <c r="Q4" s="102" t="s">
        <v>2611</v>
      </c>
    </row>
    <row r="5" spans="3:17" ht="26.1" thickBot="1">
      <c r="C5" s="98" t="s">
        <v>2612</v>
      </c>
      <c r="D5" s="99">
        <v>1</v>
      </c>
      <c r="E5" s="99">
        <v>47</v>
      </c>
      <c r="F5" s="99" t="s">
        <v>2613</v>
      </c>
      <c r="G5" s="99" t="s">
        <v>1079</v>
      </c>
      <c r="H5" s="109" t="s">
        <v>1079</v>
      </c>
      <c r="I5" s="114">
        <v>-1</v>
      </c>
      <c r="J5" s="112"/>
      <c r="K5" s="113"/>
      <c r="L5" s="103" t="s">
        <v>2612</v>
      </c>
      <c r="M5" s="115">
        <v>1</v>
      </c>
      <c r="N5" s="115">
        <v>48</v>
      </c>
      <c r="O5" s="116" t="s">
        <v>2614</v>
      </c>
      <c r="P5" s="115">
        <v>1</v>
      </c>
      <c r="Q5" s="115" t="s">
        <v>36</v>
      </c>
    </row>
    <row r="6" spans="3:17" ht="26.1" thickBot="1">
      <c r="C6" s="98" t="s">
        <v>2615</v>
      </c>
      <c r="D6" s="99">
        <v>3</v>
      </c>
      <c r="E6" s="99">
        <v>20</v>
      </c>
      <c r="F6" s="99" t="s">
        <v>2616</v>
      </c>
      <c r="G6" s="99">
        <v>1</v>
      </c>
      <c r="H6" s="109" t="s">
        <v>1079</v>
      </c>
      <c r="I6" s="114">
        <v>0</v>
      </c>
      <c r="J6" s="112"/>
      <c r="K6" s="113"/>
      <c r="L6" s="103" t="s">
        <v>2615</v>
      </c>
      <c r="M6" s="115">
        <v>3</v>
      </c>
      <c r="N6" s="115">
        <v>20</v>
      </c>
      <c r="O6" s="116" t="s">
        <v>2617</v>
      </c>
      <c r="P6" s="115">
        <v>1</v>
      </c>
      <c r="Q6" s="115" t="s">
        <v>1084</v>
      </c>
    </row>
    <row r="7" spans="3:17" ht="31.5" thickBot="1">
      <c r="C7" s="98" t="s">
        <v>2618</v>
      </c>
      <c r="D7" s="99">
        <v>4</v>
      </c>
      <c r="E7" s="99">
        <v>40</v>
      </c>
      <c r="F7" s="99" t="s">
        <v>2619</v>
      </c>
      <c r="G7" s="99">
        <v>4</v>
      </c>
      <c r="H7" s="109" t="s">
        <v>36</v>
      </c>
      <c r="I7" s="114">
        <v>1</v>
      </c>
      <c r="J7" s="112" t="s">
        <v>2620</v>
      </c>
      <c r="K7" s="113"/>
      <c r="L7" s="103" t="s">
        <v>2618</v>
      </c>
      <c r="M7" s="115">
        <v>3</v>
      </c>
      <c r="N7" s="115">
        <v>40</v>
      </c>
      <c r="O7" s="116" t="s">
        <v>2621</v>
      </c>
      <c r="P7" s="115">
        <v>3</v>
      </c>
      <c r="Q7" s="115" t="s">
        <v>36</v>
      </c>
    </row>
    <row r="8" spans="3:17" ht="29.45" thickBot="1">
      <c r="C8" s="98" t="s">
        <v>2622</v>
      </c>
      <c r="D8" s="99">
        <v>1</v>
      </c>
      <c r="E8" s="99">
        <v>27</v>
      </c>
      <c r="F8" s="99" t="s">
        <v>2623</v>
      </c>
      <c r="G8" s="99">
        <v>3</v>
      </c>
      <c r="H8" s="109" t="s">
        <v>1079</v>
      </c>
      <c r="I8" s="114">
        <v>1</v>
      </c>
      <c r="J8" s="112" t="s">
        <v>2624</v>
      </c>
      <c r="K8" s="113"/>
      <c r="L8" s="103" t="s">
        <v>2622</v>
      </c>
      <c r="M8" s="115">
        <v>1</v>
      </c>
      <c r="N8" s="115">
        <v>27</v>
      </c>
      <c r="O8" s="116" t="s">
        <v>2625</v>
      </c>
      <c r="P8" s="115">
        <v>2</v>
      </c>
      <c r="Q8" s="115" t="s">
        <v>36</v>
      </c>
    </row>
    <row r="9" spans="3:17" ht="25.5" thickBot="1">
      <c r="C9" s="98" t="s">
        <v>2626</v>
      </c>
      <c r="D9" s="99">
        <v>1</v>
      </c>
      <c r="E9" s="99">
        <v>26</v>
      </c>
      <c r="F9" s="99" t="s">
        <v>2627</v>
      </c>
      <c r="G9" s="99" t="s">
        <v>1079</v>
      </c>
      <c r="H9" s="109" t="s">
        <v>1079</v>
      </c>
      <c r="I9" s="114">
        <v>0</v>
      </c>
      <c r="J9" s="112"/>
      <c r="K9" s="113"/>
      <c r="L9" s="103" t="s">
        <v>2626</v>
      </c>
      <c r="M9" s="115">
        <v>1</v>
      </c>
      <c r="N9" s="115">
        <v>27</v>
      </c>
      <c r="O9" s="115" t="s">
        <v>2628</v>
      </c>
      <c r="P9" s="115" t="s">
        <v>36</v>
      </c>
      <c r="Q9" s="115" t="s">
        <v>36</v>
      </c>
    </row>
    <row r="10" spans="3:17" ht="44.1" thickBot="1">
      <c r="C10" s="98" t="s">
        <v>2629</v>
      </c>
      <c r="D10" s="99">
        <v>3</v>
      </c>
      <c r="E10" s="99">
        <v>49</v>
      </c>
      <c r="F10" s="99" t="s">
        <v>2630</v>
      </c>
      <c r="G10" s="99">
        <v>3</v>
      </c>
      <c r="H10" s="109">
        <v>1</v>
      </c>
      <c r="I10" s="114">
        <v>1</v>
      </c>
      <c r="J10" s="112" t="s">
        <v>2631</v>
      </c>
      <c r="K10" s="113"/>
      <c r="L10" s="103" t="s">
        <v>2629</v>
      </c>
      <c r="M10" s="115">
        <v>3</v>
      </c>
      <c r="N10" s="115">
        <v>47</v>
      </c>
      <c r="O10" s="116" t="s">
        <v>2632</v>
      </c>
      <c r="P10" s="115">
        <v>2</v>
      </c>
      <c r="Q10" s="115">
        <v>1</v>
      </c>
    </row>
    <row r="11" spans="3:17" ht="31.5" thickBot="1">
      <c r="C11" s="98" t="s">
        <v>2633</v>
      </c>
      <c r="D11" s="99">
        <v>2</v>
      </c>
      <c r="E11" s="99">
        <v>30</v>
      </c>
      <c r="F11" s="99" t="s">
        <v>2634</v>
      </c>
      <c r="G11" s="99" t="s">
        <v>1079</v>
      </c>
      <c r="H11" s="109" t="s">
        <v>1079</v>
      </c>
      <c r="I11" s="114">
        <v>0</v>
      </c>
      <c r="J11" s="112"/>
      <c r="K11" s="113"/>
      <c r="L11" s="103" t="s">
        <v>2633</v>
      </c>
      <c r="M11" s="115">
        <v>2</v>
      </c>
      <c r="N11" s="115">
        <v>29</v>
      </c>
      <c r="O11" s="115" t="s">
        <v>2635</v>
      </c>
      <c r="P11" s="115" t="s">
        <v>36</v>
      </c>
      <c r="Q11" s="115" t="s">
        <v>36</v>
      </c>
    </row>
    <row r="12" spans="3:17" ht="29.45" thickBot="1">
      <c r="C12" s="98" t="s">
        <v>2636</v>
      </c>
      <c r="D12" s="99">
        <v>2</v>
      </c>
      <c r="E12" s="99">
        <v>52</v>
      </c>
      <c r="F12" s="99" t="s">
        <v>2637</v>
      </c>
      <c r="G12" s="99">
        <v>3</v>
      </c>
      <c r="H12" s="109" t="s">
        <v>1079</v>
      </c>
      <c r="I12" s="114">
        <v>1</v>
      </c>
      <c r="J12" s="112" t="s">
        <v>2638</v>
      </c>
      <c r="K12" s="113"/>
      <c r="L12" s="103" t="s">
        <v>2636</v>
      </c>
      <c r="M12" s="115">
        <v>2</v>
      </c>
      <c r="N12" s="115">
        <v>53</v>
      </c>
      <c r="O12" s="116" t="s">
        <v>2639</v>
      </c>
      <c r="P12" s="115">
        <v>2</v>
      </c>
      <c r="Q12" s="115" t="s">
        <v>36</v>
      </c>
    </row>
    <row r="13" spans="3:17" ht="25.5" thickBot="1">
      <c r="C13" s="98" t="s">
        <v>2640</v>
      </c>
      <c r="D13" s="99">
        <v>3</v>
      </c>
      <c r="E13" s="99">
        <v>18</v>
      </c>
      <c r="F13" s="99" t="s">
        <v>2641</v>
      </c>
      <c r="G13" s="99" t="s">
        <v>1079</v>
      </c>
      <c r="H13" s="109" t="s">
        <v>1079</v>
      </c>
      <c r="I13" s="114">
        <v>0</v>
      </c>
      <c r="J13" s="112"/>
      <c r="K13" s="113"/>
      <c r="L13" s="103" t="s">
        <v>2640</v>
      </c>
      <c r="M13" s="115">
        <v>3</v>
      </c>
      <c r="N13" s="115">
        <v>20</v>
      </c>
      <c r="O13" s="115" t="s">
        <v>2642</v>
      </c>
      <c r="P13" s="115" t="s">
        <v>36</v>
      </c>
      <c r="Q13" s="115" t="s">
        <v>36</v>
      </c>
    </row>
    <row r="14" spans="3:17" ht="29.45" thickBot="1">
      <c r="C14" s="98" t="s">
        <v>2643</v>
      </c>
      <c r="D14" s="99">
        <v>2</v>
      </c>
      <c r="E14" s="99">
        <v>127</v>
      </c>
      <c r="F14" s="99" t="s">
        <v>2644</v>
      </c>
      <c r="G14" s="99" t="s">
        <v>1079</v>
      </c>
      <c r="H14" s="109">
        <v>1</v>
      </c>
      <c r="I14" s="114">
        <v>0</v>
      </c>
      <c r="J14" s="112" t="s">
        <v>2645</v>
      </c>
      <c r="K14" s="113"/>
      <c r="L14" s="103" t="s">
        <v>2643</v>
      </c>
      <c r="M14" s="115">
        <v>2</v>
      </c>
      <c r="N14" s="115">
        <v>125</v>
      </c>
      <c r="O14" s="116" t="s">
        <v>2646</v>
      </c>
      <c r="P14" s="115" t="s">
        <v>36</v>
      </c>
      <c r="Q14" s="115">
        <v>1</v>
      </c>
    </row>
    <row r="15" spans="3:17" ht="26.1" thickBot="1">
      <c r="C15" s="98" t="s">
        <v>2647</v>
      </c>
      <c r="D15" s="99">
        <f>SUM(D5:D14)</f>
        <v>22</v>
      </c>
      <c r="E15" s="99">
        <f>SUM(E5:E14)</f>
        <v>436</v>
      </c>
      <c r="F15" s="99" t="s">
        <v>2648</v>
      </c>
      <c r="G15" s="99">
        <v>14</v>
      </c>
      <c r="H15" s="109">
        <v>2</v>
      </c>
      <c r="I15" s="114">
        <f>SUM(I5:I14)</f>
        <v>3</v>
      </c>
      <c r="J15" s="112"/>
      <c r="K15" s="113"/>
      <c r="L15" s="103" t="s">
        <v>2647</v>
      </c>
      <c r="M15" s="115">
        <v>21</v>
      </c>
      <c r="N15" s="115">
        <v>436</v>
      </c>
      <c r="O15" s="116" t="s">
        <v>2649</v>
      </c>
      <c r="P15" s="115">
        <v>11</v>
      </c>
      <c r="Q15" s="115">
        <v>2</v>
      </c>
    </row>
    <row r="18" spans="3:12">
      <c r="C18" s="100" t="s">
        <v>2650</v>
      </c>
      <c r="L18" s="100" t="s">
        <v>2650</v>
      </c>
    </row>
    <row r="20" spans="3:12">
      <c r="C20" t="s">
        <v>2651</v>
      </c>
    </row>
    <row r="21" spans="3:12">
      <c r="C21" t="s">
        <v>2652</v>
      </c>
    </row>
  </sheetData>
  <mergeCells count="9">
    <mergeCell ref="N3:N4"/>
    <mergeCell ref="P3:Q3"/>
    <mergeCell ref="I3:I4"/>
    <mergeCell ref="C3:C4"/>
    <mergeCell ref="D3:D4"/>
    <mergeCell ref="E3:E4"/>
    <mergeCell ref="G3:H3"/>
    <mergeCell ref="L3:L4"/>
    <mergeCell ref="M3:M4"/>
  </mergeCells>
  <hyperlinks>
    <hyperlink ref="C18" location="_ftnref1" display="_ftnref1" xr:uid="{192D8A7A-BCC3-4D09-BB6E-027B7B281614}"/>
    <hyperlink ref="M3" location="_ftn1" display="_ftn1" xr:uid="{99BCBB66-B928-4A68-B333-8608BAEAC5D9}"/>
    <hyperlink ref="L18" location="_ftnref1" display="_ftnref1" xr:uid="{6D43BFB5-1462-4B76-A8B6-2DCFC065A80C}"/>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CF842D92C3037E40AB73700EE93EDD03" ma:contentTypeVersion="17" ma:contentTypeDescription="Create a new document." ma:contentTypeScope="" ma:versionID="68114d318644d27cc4ade0d99e17c946">
  <xsd:schema xmlns:xsd="http://www.w3.org/2001/XMLSchema" xmlns:xs="http://www.w3.org/2001/XMLSchema" xmlns:p="http://schemas.microsoft.com/office/2006/metadata/properties" xmlns:ns2="b749c988-720a-4621-89a4-19f7ccad86a8" xmlns:ns3="aa653725-388f-44c1-9c74-9846819edb20" xmlns:ns4="f02da20a-3c51-4230-93eb-726fad462cea" xmlns:ns5="b6102394-2b73-472d-8e47-1cedbe27c4a2" targetNamespace="http://schemas.microsoft.com/office/2006/metadata/properties" ma:root="true" ma:fieldsID="328120a14eacaf9904cef06e673396e3" ns2:_="" ns3:_="" ns4:_="" ns5:_="">
    <xsd:import namespace="b749c988-720a-4621-89a4-19f7ccad86a8"/>
    <xsd:import namespace="aa653725-388f-44c1-9c74-9846819edb20"/>
    <xsd:import namespace="f02da20a-3c51-4230-93eb-726fad462cea"/>
    <xsd:import namespace="b6102394-2b73-472d-8e47-1cedbe27c4a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lcf76f155ced4ddcb4097134ff3c332f" minOccurs="0"/>
                <xsd:element ref="ns5:TaxCatchAll" minOccurs="0"/>
                <xsd:element ref="ns3:MediaServiceDateTaken"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9c988-720a-4621-89a4-19f7ccad86a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a653725-388f-44c1-9c74-9846819edb2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77f2d43-4c51-4591-8d14-b2c54a7918c5"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2da20a-3c51-4230-93eb-726fad462ce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102394-2b73-472d-8e47-1cedbe27c4a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8c19989-7eea-4b4c-ae4c-27339bcfd901}" ma:internalName="TaxCatchAll" ma:showField="CatchAllData" ma:web="b6102394-2b73-472d-8e47-1cedbe27c4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a653725-388f-44c1-9c74-9846819edb20">
      <Terms xmlns="http://schemas.microsoft.com/office/infopath/2007/PartnerControls"/>
    </lcf76f155ced4ddcb4097134ff3c332f>
    <TaxCatchAll xmlns="b6102394-2b73-472d-8e47-1cedbe27c4a2" xsi:nil="true"/>
    <SharedWithUsers xmlns="f02da20a-3c51-4230-93eb-726fad462cea">
      <UserInfo>
        <DisplayName>15927 - GM Clean Air Plan Steering Group (Part A)</DisplayName>
        <AccountId>114</AccountId>
        <AccountType/>
      </UserInfo>
      <UserInfo>
        <DisplayName>Lynda Stefek</DisplayName>
        <AccountId>1389</AccountId>
        <AccountType/>
      </UserInfo>
      <UserInfo>
        <DisplayName>Nigel Bellamy</DisplayName>
        <AccountId>1374</AccountId>
        <AccountType/>
      </UserInfo>
      <UserInfo>
        <DisplayName>Adrian Fisher</DisplayName>
        <AccountId>2217</AccountId>
        <AccountType/>
      </UserInfo>
      <UserInfo>
        <DisplayName>C.Horth</DisplayName>
        <AccountId>2220</AccountId>
        <AccountType/>
      </UserInfo>
      <UserInfo>
        <DisplayName>Greenen, Caroline</DisplayName>
        <AccountId>2177</AccountId>
        <AccountType/>
      </UserInfo>
      <UserInfo>
        <DisplayName>Danielle Doyle</DisplayName>
        <AccountId>2828</AccountId>
        <AccountType/>
      </UserInfo>
      <UserInfo>
        <DisplayName>Emily Brough</DisplayName>
        <AccountId>1160</AccountId>
        <AccountType/>
      </UserInfo>
      <UserInfo>
        <DisplayName>emma.varnam</DisplayName>
        <AccountId>6698</AccountId>
        <AccountType/>
      </UserInfo>
      <UserInfo>
        <DisplayName>Gary Parkinson-Fraser</DisplayName>
        <AccountId>7503</AccountId>
        <AccountType/>
      </UserInfo>
      <UserInfo>
        <DisplayName>Middlehurst, Julie</DisplayName>
        <AccountId>2222</AccountId>
        <AccountType/>
      </UserInfo>
      <UserInfo>
        <DisplayName>Searing, Julie</DisplayName>
        <AccountId>2185</AccountId>
        <AccountType/>
      </UserInfo>
      <UserInfo>
        <DisplayName>James Tate</DisplayName>
        <AccountId>7719</AccountId>
        <AccountType/>
      </UserInfo>
      <UserInfo>
        <DisplayName>King, Katherine</DisplayName>
        <AccountId>2223</AccountId>
        <AccountType/>
      </UserInfo>
      <UserInfo>
        <DisplayName>Swann, Laura</DisplayName>
        <AccountId>6647</AccountId>
        <AccountType/>
      </UserInfo>
      <UserInfo>
        <DisplayName>Mark Widdup A</DisplayName>
        <AccountId>2225</AccountId>
        <AccountType/>
      </UserInfo>
      <UserInfo>
        <DisplayName>Guest, Michaela</DisplayName>
        <AccountId>5640</AccountId>
        <AccountType/>
      </UserInfo>
      <UserInfo>
        <DisplayName>Neil Crabtree</DisplayName>
        <AccountId>2226</AccountId>
        <AccountType/>
      </UserInfo>
      <UserInfo>
        <DisplayName>Nicola Rogers</DisplayName>
        <AccountId>2154</AccountId>
        <AccountType/>
      </UserInfo>
      <UserInfo>
        <DisplayName>nigel.smith</DisplayName>
        <AccountId>2228</AccountId>
        <AccountType/>
      </UserInfo>
      <UserInfo>
        <DisplayName>Rizwana Karim</DisplayName>
        <AccountId>6596</AccountId>
        <AccountType/>
      </UserInfo>
      <UserInfo>
        <DisplayName>Richard Pollitt</DisplayName>
        <AccountId>2229</AccountId>
        <AccountType/>
      </UserInfo>
      <UserInfo>
        <DisplayName>Robert Scott</DisplayName>
        <AccountId>2720</AccountId>
        <AccountType/>
      </UserInfo>
      <UserInfo>
        <DisplayName>Owen, Robert</DisplayName>
        <AccountId>2722</AccountId>
        <AccountType/>
      </UserInfo>
      <UserInfo>
        <DisplayName>sharon.smith</DisplayName>
        <AccountId>2204</AccountId>
        <AccountType/>
      </UserInfo>
      <UserInfo>
        <DisplayName>Sue Stevenson</DisplayName>
        <AccountId>898</AccountId>
        <AccountType/>
      </UserInfo>
      <UserInfo>
        <DisplayName>Suzanne Whittaker</DisplayName>
        <AccountId>2230</AccountId>
        <AccountType/>
      </UserInfo>
      <UserInfo>
        <DisplayName>Stuart Blackadder</DisplayName>
        <AccountId>1402</AccountId>
        <AccountType/>
      </UserInfo>
      <UserInfo>
        <DisplayName>Rose, Benjamin</DisplayName>
        <AccountId>1947</AccountId>
        <AccountType/>
      </UserInfo>
      <UserInfo>
        <DisplayName>Gary Mongan</DisplayName>
        <AccountId>6699</AccountId>
        <AccountType/>
      </UserInfo>
      <UserInfo>
        <DisplayName>Judith Scott</DisplayName>
        <AccountId>7740</AccountId>
        <AccountType/>
      </UserInfo>
      <UserInfo>
        <DisplayName>Laura Elliott</DisplayName>
        <AccountId>7742</AccountId>
        <AccountType/>
      </UserInfo>
      <UserInfo>
        <DisplayName>Paul Bailey</DisplayName>
        <AccountId>7743</AccountId>
        <AccountType/>
      </UserInfo>
      <UserInfo>
        <DisplayName>Rebecca Twigg</DisplayName>
        <AccountId>5635</AccountId>
        <AccountType/>
      </UserInfo>
      <UserInfo>
        <DisplayName>Jones, Rebecca</DisplayName>
        <AccountId>7744</AccountId>
        <AccountType/>
      </UserInfo>
      <UserInfo>
        <DisplayName>Stephen Brown (EED)</DisplayName>
        <AccountId>7745</AccountId>
        <AccountType/>
      </UserInfo>
      <UserInfo>
        <DisplayName>Tesson-Fell, Stephen</DisplayName>
        <AccountId>5682</AccountId>
        <AccountType/>
      </UserInfo>
    </SharedWithUsers>
    <_dlc_DocId xmlns="b749c988-720a-4621-89a4-19f7ccad86a8">YKQPWCRNEUXM-1869078657-2054</_dlc_DocId>
    <_dlc_DocIdUrl xmlns="b749c988-720a-4621-89a4-19f7ccad86a8">
      <Url>https://tfgmserverteamoutlook.sharepoint.com/sites/ceo/caf/Client/_layouts/15/DocIdRedir.aspx?ID=YKQPWCRNEUXM-1869078657-2054</Url>
      <Description>YKQPWCRNEUXM-1869078657-2054</Description>
    </_dlc_DocIdUrl>
  </documentManagement>
</p:properties>
</file>

<file path=customXml/itemProps1.xml><?xml version="1.0" encoding="utf-8"?>
<ds:datastoreItem xmlns:ds="http://schemas.openxmlformats.org/officeDocument/2006/customXml" ds:itemID="{B2421905-2B09-4B4E-A444-9B77FC8576AB}"/>
</file>

<file path=customXml/itemProps2.xml><?xml version="1.0" encoding="utf-8"?>
<ds:datastoreItem xmlns:ds="http://schemas.openxmlformats.org/officeDocument/2006/customXml" ds:itemID="{22DA6A3F-626B-443D-B923-E2AB0C601A4F}"/>
</file>

<file path=customXml/itemProps3.xml><?xml version="1.0" encoding="utf-8"?>
<ds:datastoreItem xmlns:ds="http://schemas.openxmlformats.org/officeDocument/2006/customXml" ds:itemID="{5381CA2B-CBD9-4620-95B8-4F372EC1C84A}"/>
</file>

<file path=customXml/itemProps4.xml><?xml version="1.0" encoding="utf-8"?>
<ds:datastoreItem xmlns:ds="http://schemas.openxmlformats.org/officeDocument/2006/customXml" ds:itemID="{7565C046-D671-49D8-B5E2-70AC00D402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Stuart Blackadder</dc:creator>
  <cp:keywords/>
  <dc:description/>
  <cp:lastModifiedBy/>
  <cp:revision/>
  <dcterms:created xsi:type="dcterms:W3CDTF">2021-07-21T07:33:50Z</dcterms:created>
  <dcterms:modified xsi:type="dcterms:W3CDTF">2024-09-18T09:16:24Z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0x010100CF842D92C3037E40AB73700EE93EDD03</vt:lpwstr>
  </property>
  <property fmtid="{D5CDD505-2E9C-101B-9397-08002B2CF9AE}" pid="3" name="MediaServiceImageTags">
    <vt:lpwstr/>
  </property>
  <property fmtid="{D5CDD505-2E9C-101B-9397-08002B2CF9AE}" pid="4" name="_dlc_DocIdItemGuid">
    <vt:lpwstr>2cc69248-b294-4675-b69d-825fcc11570b</vt:lpwstr>
  </property>
  <property fmtid="{D5CDD505-2E9C-101B-9397-08002B2CF9AE}" pid="5" name="mc7ec1735b6e4b5591a399082bb2d4dc">
    <vt:lpwstr/>
  </property>
  <property fmtid="{D5CDD505-2E9C-101B-9397-08002B2CF9AE}" pid="6" name="fd34b4d4bc454738a2d81cab6c696f02">
    <vt:lpwstr/>
  </property>
  <property fmtid="{D5CDD505-2E9C-101B-9397-08002B2CF9AE}" pid="7" name="PMSProjectNumber">
    <vt:lpwstr/>
  </property>
  <property fmtid="{D5CDD505-2E9C-101B-9397-08002B2CF9AE}" pid="8" name="PMSProgram">
    <vt:lpwstr/>
  </property>
</Properties>
</file>