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Users\Dell\OneDrive - Local Government Authority\General - Procurement\2025\BID\anbule fanno\"/>
    </mc:Choice>
  </mc:AlternateContent>
  <xr:revisionPtr revIDLastSave="10" documentId="8_{42EF1008-5F22-4135-A590-A919F91586DD}" xr6:coauthVersionLast="36" xr6:coauthVersionMax="47" xr10:uidLastSave="{51DFE1FB-5EE5-4F68-A54E-F89AECAE265F}"/>
  <bookViews>
    <workbookView xWindow="-120" yWindow="-120" windowWidth="29040" windowHeight="15840" tabRatio="820" activeTab="1" xr2:uid="{00000000-000D-0000-FFFF-FFFF00000000}"/>
  </bookViews>
  <sheets>
    <sheet name="Summary SM" sheetId="41" r:id="rId1"/>
    <sheet name="Anbul" sheetId="34" r:id="rId2"/>
    <sheet name="Sheet7" sheetId="26" state="hidden" r:id="rId3"/>
    <sheet name="Sheet1" sheetId="20" state="hidden" r:id="rId4"/>
    <sheet name="Sheet2" sheetId="21" state="hidden" r:id="rId5"/>
    <sheet name="Sheet3" sheetId="22" state="hidden" r:id="rId6"/>
    <sheet name="Sheet4" sheetId="23" state="hidden" r:id="rId7"/>
    <sheet name="Sheet5" sheetId="24" state="hidden" r:id="rId8"/>
    <sheet name="Sheet6" sheetId="25" state="hidden" r:id="rId9"/>
  </sheets>
  <definedNames>
    <definedName name="_xlnm.Print_Area" localSheetId="1">Anbul!$A$1:$H$453</definedName>
    <definedName name="_xlnm.Print_Area" localSheetId="0">'Summary SM'!#REF!</definedName>
    <definedName name="_xlnm.Print_Titles" localSheetId="1">Anbul!$1:$2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34" l="1"/>
  <c r="H6" i="34"/>
  <c r="F9" i="34"/>
  <c r="H9" i="34"/>
  <c r="F12" i="34"/>
  <c r="H12" i="34"/>
  <c r="F21" i="34"/>
  <c r="H21" i="34"/>
  <c r="F22" i="34"/>
  <c r="H22" i="34"/>
  <c r="F27" i="34"/>
  <c r="H27" i="34"/>
  <c r="F28" i="34"/>
  <c r="H28" i="34"/>
  <c r="F30" i="34"/>
  <c r="H30" i="34"/>
  <c r="F34" i="34"/>
  <c r="H34" i="34"/>
  <c r="F35" i="34"/>
  <c r="H35" i="34"/>
  <c r="F37" i="34"/>
  <c r="H37" i="34"/>
  <c r="F38" i="34"/>
  <c r="H38" i="34"/>
  <c r="F39" i="34"/>
  <c r="H39" i="34"/>
  <c r="F40" i="34"/>
  <c r="H40" i="34"/>
  <c r="F41" i="34"/>
  <c r="H41" i="34"/>
  <c r="F42" i="34"/>
  <c r="H42" i="34"/>
  <c r="F43" i="34"/>
  <c r="H43" i="34"/>
  <c r="F44" i="34"/>
  <c r="H44" i="34"/>
  <c r="F45" i="34"/>
  <c r="H45" i="34"/>
  <c r="F46" i="34"/>
  <c r="H46" i="34"/>
  <c r="F47" i="34"/>
  <c r="H47" i="34"/>
  <c r="F48" i="34"/>
  <c r="H48" i="34"/>
  <c r="F49" i="34"/>
  <c r="H49" i="34"/>
  <c r="F50" i="34"/>
  <c r="H50" i="34"/>
  <c r="F51" i="34"/>
  <c r="H51" i="34"/>
  <c r="F52" i="34"/>
  <c r="H52" i="34"/>
  <c r="F53" i="34"/>
  <c r="H53" i="34"/>
  <c r="F54" i="34"/>
  <c r="H54" i="34"/>
  <c r="F55" i="34"/>
  <c r="H55" i="34"/>
  <c r="F56" i="34"/>
  <c r="H56" i="34"/>
  <c r="F57" i="34"/>
  <c r="H57" i="34"/>
  <c r="F58" i="34"/>
  <c r="H58" i="34"/>
  <c r="F59" i="34"/>
  <c r="H59" i="34"/>
  <c r="F60" i="34"/>
  <c r="H60" i="34"/>
  <c r="F61" i="34"/>
  <c r="H61" i="34"/>
  <c r="F62" i="34"/>
  <c r="H62" i="34"/>
  <c r="F63" i="34"/>
  <c r="H63" i="34"/>
  <c r="F64" i="34"/>
  <c r="H64" i="34"/>
  <c r="F65" i="34"/>
  <c r="H65" i="34"/>
  <c r="F66" i="34"/>
  <c r="H66" i="34"/>
  <c r="F67" i="34"/>
  <c r="H67" i="34"/>
  <c r="F68" i="34"/>
  <c r="H68" i="34"/>
  <c r="F69" i="34"/>
  <c r="H69" i="34"/>
  <c r="F70" i="34"/>
  <c r="H70" i="34"/>
  <c r="F71" i="34"/>
  <c r="H71" i="34"/>
  <c r="F72" i="34"/>
  <c r="H72" i="34"/>
  <c r="F73" i="34"/>
  <c r="H73" i="34"/>
  <c r="F74" i="34"/>
  <c r="H74" i="34"/>
  <c r="F75" i="34"/>
  <c r="H75" i="34"/>
  <c r="F76" i="34"/>
  <c r="H76" i="34"/>
  <c r="F77" i="34"/>
  <c r="H77" i="34"/>
  <c r="F78" i="34"/>
  <c r="H78" i="34"/>
  <c r="F79" i="34"/>
  <c r="H79" i="34"/>
  <c r="F80" i="34"/>
  <c r="H80" i="34"/>
  <c r="F81" i="34"/>
  <c r="H81" i="34"/>
  <c r="F82" i="34"/>
  <c r="H82" i="34"/>
  <c r="F83" i="34"/>
  <c r="H83" i="34"/>
  <c r="F84" i="34"/>
  <c r="H84" i="34"/>
  <c r="F85" i="34"/>
  <c r="H85" i="34"/>
  <c r="F86" i="34"/>
  <c r="H86" i="34"/>
  <c r="E13" i="41"/>
  <c r="D13" i="41"/>
  <c r="F234" i="34"/>
  <c r="H234" i="34"/>
  <c r="D399" i="34"/>
  <c r="D402" i="34" s="1"/>
  <c r="D403" i="34" s="1"/>
  <c r="D384" i="34"/>
  <c r="F384" i="34" s="1"/>
  <c r="D383" i="34"/>
  <c r="H383" i="34" s="1"/>
  <c r="H394" i="34"/>
  <c r="F394" i="34"/>
  <c r="H393" i="34"/>
  <c r="F393" i="34"/>
  <c r="H392" i="34"/>
  <c r="F392" i="34"/>
  <c r="H391" i="34"/>
  <c r="F391" i="34"/>
  <c r="H390" i="34"/>
  <c r="F390" i="34"/>
  <c r="D330" i="34"/>
  <c r="D333" i="34" s="1"/>
  <c r="D334" i="34" s="1"/>
  <c r="H404" i="34"/>
  <c r="F404" i="34"/>
  <c r="F399" i="34"/>
  <c r="H398" i="34"/>
  <c r="F398" i="34"/>
  <c r="H397" i="34"/>
  <c r="F397" i="34"/>
  <c r="H387" i="34"/>
  <c r="F387" i="34"/>
  <c r="H386" i="34"/>
  <c r="F386" i="34"/>
  <c r="H385" i="34"/>
  <c r="F385" i="34"/>
  <c r="D270" i="34"/>
  <c r="D271" i="34"/>
  <c r="D177" i="34"/>
  <c r="H384" i="34" l="1"/>
  <c r="H399" i="34"/>
  <c r="F383" i="34"/>
  <c r="F405" i="34" s="1"/>
  <c r="D15" i="41" s="1"/>
  <c r="H405" i="34"/>
  <c r="E15" i="41" s="1"/>
  <c r="F172" i="34"/>
  <c r="H247" i="34"/>
  <c r="H248" i="34"/>
  <c r="H249" i="34"/>
  <c r="H251" i="34"/>
  <c r="H252" i="34"/>
  <c r="H253" i="34"/>
  <c r="H254" i="34"/>
  <c r="H255" i="34"/>
  <c r="H256" i="34"/>
  <c r="H257" i="34"/>
  <c r="H258" i="34"/>
  <c r="H259" i="34"/>
  <c r="H260" i="34"/>
  <c r="H261" i="34"/>
  <c r="H262" i="34"/>
  <c r="H263" i="34"/>
  <c r="H264" i="34"/>
  <c r="H265" i="34"/>
  <c r="H266" i="34"/>
  <c r="H267" i="34"/>
  <c r="F245" i="34"/>
  <c r="F246" i="34"/>
  <c r="F247" i="34"/>
  <c r="F248" i="34"/>
  <c r="F249" i="34"/>
  <c r="F251" i="34"/>
  <c r="F252" i="34"/>
  <c r="F253" i="34"/>
  <c r="F254" i="34"/>
  <c r="F255" i="34"/>
  <c r="F256" i="34"/>
  <c r="F257" i="34"/>
  <c r="F258" i="34"/>
  <c r="F259" i="34"/>
  <c r="F260" i="34"/>
  <c r="F261" i="34"/>
  <c r="F262" i="34"/>
  <c r="F263" i="34"/>
  <c r="F264" i="34"/>
  <c r="F265" i="34"/>
  <c r="F266" i="34"/>
  <c r="F267" i="34"/>
  <c r="H243" i="34"/>
  <c r="F243" i="34"/>
  <c r="F229" i="34"/>
  <c r="D228" i="34"/>
  <c r="H228" i="34" s="1"/>
  <c r="H197" i="34"/>
  <c r="H198" i="34"/>
  <c r="H199" i="34"/>
  <c r="H200" i="34"/>
  <c r="H201" i="34"/>
  <c r="H202" i="34"/>
  <c r="H203" i="34"/>
  <c r="H204" i="34"/>
  <c r="H205" i="34"/>
  <c r="H206" i="34"/>
  <c r="H207" i="34"/>
  <c r="H208" i="34"/>
  <c r="H209" i="34"/>
  <c r="H210" i="34"/>
  <c r="H211" i="34"/>
  <c r="H212" i="34"/>
  <c r="H213" i="34"/>
  <c r="H214" i="34"/>
  <c r="H215" i="34"/>
  <c r="H216" i="34"/>
  <c r="H217" i="34"/>
  <c r="H218" i="34"/>
  <c r="H219" i="34"/>
  <c r="H220" i="34"/>
  <c r="H221" i="34"/>
  <c r="H222" i="34"/>
  <c r="H223" i="34"/>
  <c r="H224" i="34"/>
  <c r="H225" i="34"/>
  <c r="H226" i="34"/>
  <c r="H227" i="34"/>
  <c r="H229" i="34"/>
  <c r="H230" i="34"/>
  <c r="H231" i="34"/>
  <c r="H232" i="34"/>
  <c r="H233" i="34"/>
  <c r="F197" i="34"/>
  <c r="F198" i="34"/>
  <c r="F199" i="34"/>
  <c r="F200" i="34"/>
  <c r="F201" i="34"/>
  <c r="F202" i="34"/>
  <c r="F203" i="34"/>
  <c r="F204" i="34"/>
  <c r="F205" i="34"/>
  <c r="F206" i="34"/>
  <c r="F207" i="34"/>
  <c r="F208" i="34"/>
  <c r="F209" i="34"/>
  <c r="F210" i="34"/>
  <c r="F211" i="34"/>
  <c r="F212" i="34"/>
  <c r="F213" i="34"/>
  <c r="F214" i="34"/>
  <c r="F215" i="34"/>
  <c r="F216" i="34"/>
  <c r="F217" i="34"/>
  <c r="F218" i="34"/>
  <c r="F219" i="34"/>
  <c r="F220" i="34"/>
  <c r="F221" i="34"/>
  <c r="F222" i="34"/>
  <c r="F223" i="34"/>
  <c r="F224" i="34"/>
  <c r="F225" i="34"/>
  <c r="F226" i="34"/>
  <c r="F227" i="34"/>
  <c r="F230" i="34"/>
  <c r="F231" i="34"/>
  <c r="F232" i="34"/>
  <c r="F233" i="34"/>
  <c r="H155" i="34"/>
  <c r="H156" i="34"/>
  <c r="H157" i="34"/>
  <c r="H158" i="34"/>
  <c r="H159" i="34"/>
  <c r="H163" i="34"/>
  <c r="H165" i="34"/>
  <c r="H166" i="34"/>
  <c r="H167" i="34"/>
  <c r="H168" i="34"/>
  <c r="H169" i="34"/>
  <c r="H170" i="34"/>
  <c r="H171" i="34"/>
  <c r="H172" i="34"/>
  <c r="H178" i="34"/>
  <c r="H179" i="34"/>
  <c r="H180" i="34"/>
  <c r="H181" i="34"/>
  <c r="H182" i="34"/>
  <c r="H183" i="34"/>
  <c r="H184" i="34"/>
  <c r="H187" i="34"/>
  <c r="F155" i="34"/>
  <c r="F156" i="34"/>
  <c r="F157" i="34"/>
  <c r="F158" i="34"/>
  <c r="F159" i="34"/>
  <c r="F163" i="34"/>
  <c r="F165" i="34"/>
  <c r="F166" i="34"/>
  <c r="F167" i="34"/>
  <c r="F168" i="34"/>
  <c r="F169" i="34"/>
  <c r="F170" i="34"/>
  <c r="F171" i="34"/>
  <c r="F178" i="34"/>
  <c r="F179" i="34"/>
  <c r="F180" i="34"/>
  <c r="F181" i="34"/>
  <c r="F182" i="34"/>
  <c r="F183" i="34"/>
  <c r="F184" i="34"/>
  <c r="F187" i="34"/>
  <c r="H154" i="34"/>
  <c r="F154" i="34"/>
  <c r="H99" i="34"/>
  <c r="H100" i="34"/>
  <c r="H101" i="34"/>
  <c r="H102" i="34"/>
  <c r="H103" i="34"/>
  <c r="H104" i="34"/>
  <c r="H105" i="34"/>
  <c r="H106" i="34"/>
  <c r="H107" i="34"/>
  <c r="H108" i="34"/>
  <c r="H109" i="34"/>
  <c r="H110" i="34"/>
  <c r="H111" i="34"/>
  <c r="H112" i="34"/>
  <c r="H113" i="34"/>
  <c r="H114" i="34"/>
  <c r="H115" i="34"/>
  <c r="H116" i="34"/>
  <c r="H117" i="34"/>
  <c r="H118" i="34"/>
  <c r="H119" i="34"/>
  <c r="H120" i="34"/>
  <c r="H121" i="34"/>
  <c r="H122" i="34"/>
  <c r="H123" i="34"/>
  <c r="H124" i="34"/>
  <c r="H125" i="34"/>
  <c r="H126" i="34"/>
  <c r="H127" i="34"/>
  <c r="H128" i="34"/>
  <c r="H129" i="34"/>
  <c r="H130" i="34"/>
  <c r="H131" i="34"/>
  <c r="H132" i="34"/>
  <c r="H133" i="34"/>
  <c r="H134" i="34"/>
  <c r="H135" i="34"/>
  <c r="H136" i="34"/>
  <c r="H137" i="34"/>
  <c r="H138" i="34"/>
  <c r="H139" i="34"/>
  <c r="H140" i="34"/>
  <c r="H141" i="34"/>
  <c r="H143" i="34"/>
  <c r="H144" i="34"/>
  <c r="F99" i="34"/>
  <c r="F100" i="34"/>
  <c r="F101" i="34"/>
  <c r="F102" i="34"/>
  <c r="F103" i="34"/>
  <c r="F104" i="34"/>
  <c r="F105" i="34"/>
  <c r="F106" i="34"/>
  <c r="F107" i="34"/>
  <c r="F108" i="34"/>
  <c r="F109" i="34"/>
  <c r="F110" i="34"/>
  <c r="F111" i="34"/>
  <c r="F112" i="34"/>
  <c r="F113" i="34"/>
  <c r="F114" i="34"/>
  <c r="F115" i="34"/>
  <c r="F116" i="34"/>
  <c r="F117" i="34"/>
  <c r="F118" i="34"/>
  <c r="F119" i="34"/>
  <c r="F120" i="34"/>
  <c r="F121" i="34"/>
  <c r="F122" i="34"/>
  <c r="F123" i="34"/>
  <c r="F124" i="34"/>
  <c r="F125" i="34"/>
  <c r="F126" i="34"/>
  <c r="F127" i="34"/>
  <c r="F128" i="34"/>
  <c r="F129" i="34"/>
  <c r="F130" i="34"/>
  <c r="F131" i="34"/>
  <c r="F132" i="34"/>
  <c r="F133" i="34"/>
  <c r="F134" i="34"/>
  <c r="F135" i="34"/>
  <c r="F136" i="34"/>
  <c r="F137" i="34"/>
  <c r="F138" i="34"/>
  <c r="F139" i="34"/>
  <c r="F140" i="34"/>
  <c r="F141" i="34"/>
  <c r="F143" i="34"/>
  <c r="F144" i="34"/>
  <c r="D374" i="34"/>
  <c r="H347" i="34"/>
  <c r="F347" i="34"/>
  <c r="H345" i="34"/>
  <c r="F345" i="34"/>
  <c r="F311" i="34"/>
  <c r="H311" i="34"/>
  <c r="F312" i="34"/>
  <c r="H312" i="34"/>
  <c r="H284" i="34"/>
  <c r="F284" i="34"/>
  <c r="H282" i="34"/>
  <c r="F282" i="34"/>
  <c r="F228" i="34" l="1"/>
  <c r="F376" i="34"/>
  <c r="D14" i="41" s="1"/>
  <c r="H376" i="34"/>
  <c r="E14" i="41" s="1"/>
  <c r="F305" i="34"/>
  <c r="D12" i="41" s="1"/>
  <c r="H305" i="34"/>
  <c r="E12" i="41" s="1"/>
  <c r="H441" i="34"/>
  <c r="F441" i="34"/>
  <c r="H440" i="34"/>
  <c r="F440" i="34"/>
  <c r="H436" i="34"/>
  <c r="F436" i="34"/>
  <c r="H431" i="34"/>
  <c r="F431" i="34"/>
  <c r="H427" i="34"/>
  <c r="F427" i="34"/>
  <c r="H426" i="34"/>
  <c r="F426" i="34"/>
  <c r="H425" i="34"/>
  <c r="F425" i="34"/>
  <c r="H420" i="34"/>
  <c r="F420" i="34"/>
  <c r="D85" i="34"/>
  <c r="H246" i="34"/>
  <c r="H244" i="34"/>
  <c r="F244" i="34"/>
  <c r="H196" i="34"/>
  <c r="F196" i="34"/>
  <c r="H195" i="34"/>
  <c r="F195" i="34"/>
  <c r="D145" i="34"/>
  <c r="H145" i="34" l="1"/>
  <c r="F145" i="34"/>
  <c r="F337" i="34"/>
  <c r="H337" i="34"/>
  <c r="H443" i="34"/>
  <c r="E16" i="41" s="1"/>
  <c r="F443" i="34"/>
  <c r="D16" i="41" s="1"/>
  <c r="H274" i="34"/>
  <c r="E11" i="41" s="1"/>
  <c r="F274" i="34"/>
  <c r="D11" i="41" s="1"/>
  <c r="F236" i="34"/>
  <c r="D10" i="41" s="1"/>
  <c r="H236" i="34"/>
  <c r="E10" i="41" s="1"/>
  <c r="F16" i="41" l="1"/>
  <c r="F13" i="41"/>
  <c r="H451" i="34" l="1"/>
  <c r="F451" i="34"/>
  <c r="H450" i="34"/>
  <c r="F450" i="34"/>
  <c r="H188" i="34" l="1"/>
  <c r="E9" i="41" s="1"/>
  <c r="H147" i="34"/>
  <c r="E8" i="41" s="1"/>
  <c r="F14" i="34"/>
  <c r="D6" i="41" s="1"/>
  <c r="F147" i="34"/>
  <c r="D8" i="41" s="1"/>
  <c r="H14" i="34"/>
  <c r="E6" i="41" s="1"/>
  <c r="F453" i="34"/>
  <c r="D17" i="41" s="1"/>
  <c r="H453" i="34"/>
  <c r="E17" i="41" s="1"/>
  <c r="F188" i="34"/>
  <c r="D9" i="41" s="1"/>
  <c r="H88" i="34"/>
  <c r="E7" i="41" s="1"/>
  <c r="F88" i="34"/>
  <c r="D7" i="41" s="1"/>
  <c r="F17" i="41" l="1"/>
  <c r="F11" i="41"/>
  <c r="F10" i="41"/>
  <c r="D18" i="41"/>
  <c r="F6" i="41"/>
  <c r="F12" i="41"/>
  <c r="E18" i="41"/>
  <c r="F8" i="41"/>
  <c r="F9" i="41"/>
  <c r="F7" i="41"/>
  <c r="F18" i="41" l="1"/>
  <c r="F19" i="41" s="1"/>
  <c r="F20" i="41" l="1"/>
</calcChain>
</file>

<file path=xl/sharedStrings.xml><?xml version="1.0" encoding="utf-8"?>
<sst xmlns="http://schemas.openxmlformats.org/spreadsheetml/2006/main" count="835" uniqueCount="485">
  <si>
    <t>LIGHT AND SWITCHES AND SOCKET OUTLETS</t>
  </si>
  <si>
    <t xml:space="preserve">SUMMARY OF BILLS </t>
  </si>
  <si>
    <t>BILL No. 02</t>
  </si>
  <si>
    <t>BILL No. 03</t>
  </si>
  <si>
    <t>BILL No. 04</t>
  </si>
  <si>
    <t>BILL No. 06</t>
  </si>
  <si>
    <t>BILL No. 07</t>
  </si>
  <si>
    <t xml:space="preserve">TOTAL OF SUMMARY OF  BILLS </t>
  </si>
  <si>
    <t>BILL No: 07</t>
  </si>
  <si>
    <t>BILL No. 01</t>
  </si>
  <si>
    <t>WORK DESCRIPTION</t>
  </si>
  <si>
    <t>ITEM</t>
  </si>
  <si>
    <t>DESCRIPTION</t>
  </si>
  <si>
    <t>TOTAL</t>
  </si>
  <si>
    <t>UNIT</t>
  </si>
  <si>
    <t>QTY</t>
  </si>
  <si>
    <t>RATE</t>
  </si>
  <si>
    <t>BILL No: 01</t>
  </si>
  <si>
    <t>PRELIMINRIES</t>
  </si>
  <si>
    <t>LS</t>
  </si>
  <si>
    <t>SITE MANAGEMENT COSTS</t>
  </si>
  <si>
    <t>SERVICES AND FACILITIES</t>
  </si>
  <si>
    <t>SITE CLEANING</t>
  </si>
  <si>
    <t>TOTAL OF BILL No:01 - Carried over to summary</t>
  </si>
  <si>
    <t>GENERAL</t>
  </si>
  <si>
    <t>BILL No: 03</t>
  </si>
  <si>
    <t>TOTAL OF BILL No:03 - Carried over to summary</t>
  </si>
  <si>
    <t>BILL No: 04</t>
  </si>
  <si>
    <t>Rates shall include for : placing in position; making good after removal of formwork and casting in all required items; additional concrete required to conform to structural and excavated tolerances.</t>
  </si>
  <si>
    <t>Grade 15 for blinding Grade 25-30, w/c ratio &lt; 0.60, cement  OPC to BS 12 for all structural concrete unless otherwise stated</t>
  </si>
  <si>
    <t xml:space="preserve">REINFORCED CONCRETE </t>
  </si>
  <si>
    <t>Rates shall include: Formwork and Reinforcement as required</t>
  </si>
  <si>
    <t>nos</t>
  </si>
  <si>
    <t>(a) Rates shll include for: screws, nails, bolts, nuts, standard cable fixing or supporting clips, brackates, straps, rivets, plugs and all incidental accessories</t>
  </si>
  <si>
    <t>(c) Rates for electrical isolators, conduits, fittings, equipment and similar items shall include for: all fixings to various building surfaces</t>
  </si>
  <si>
    <t>(d) A light fixtures is measured as one point; switches end of wire is not included in the quantity.</t>
  </si>
  <si>
    <t>ELECTRICAL BOARDS</t>
  </si>
  <si>
    <t>Complete installation, including for all cabling, wiring, connections, earthing, painting, testing and similar of:</t>
  </si>
  <si>
    <t>Complete wiring with copper conductors cable in conductor cable in conduits in walls and in casing on soffits of slab as similar of:</t>
  </si>
  <si>
    <t>points</t>
  </si>
  <si>
    <t>ELECTRICAL WIRING</t>
  </si>
  <si>
    <t>Wiring to power points</t>
  </si>
  <si>
    <t xml:space="preserve"> </t>
  </si>
  <si>
    <t>Quantities are measured to the edges of concrete members. (mix ratio; 1:2:3)</t>
  </si>
  <si>
    <t>MATERIAL</t>
  </si>
  <si>
    <t>LABOUR</t>
  </si>
  <si>
    <r>
      <t>m</t>
    </r>
    <r>
      <rPr>
        <vertAlign val="superscript"/>
        <sz val="10"/>
        <rFont val="Times New Roman"/>
        <family val="1"/>
      </rPr>
      <t>2</t>
    </r>
  </si>
  <si>
    <r>
      <t>m</t>
    </r>
    <r>
      <rPr>
        <vertAlign val="superscript"/>
        <sz val="10"/>
        <rFont val="Times New Roman"/>
        <family val="1"/>
      </rPr>
      <t>3</t>
    </r>
  </si>
  <si>
    <t>Allow for all on and off site management cost including Mobilization and Demobilization upon completion of the project</t>
  </si>
  <si>
    <t>1.2.1</t>
  </si>
  <si>
    <t>1.3.1</t>
  </si>
  <si>
    <t>Bars 10mm</t>
  </si>
  <si>
    <t>Bars 06mm</t>
  </si>
  <si>
    <t xml:space="preserve">Cleaning site before handing over </t>
  </si>
  <si>
    <t>BILL No. 05</t>
  </si>
  <si>
    <t>Distribution board with all necessary accessories to complete the job.</t>
  </si>
  <si>
    <t>Concrete</t>
  </si>
  <si>
    <t>Form work</t>
  </si>
  <si>
    <t>Reinforcement</t>
  </si>
  <si>
    <t>Allow  provision for   such as scaffolding, props, and fuel required till the completion of the project,  (water, power supply, lighting  provided by Client )and fuel required till the completion of the project</t>
  </si>
  <si>
    <t>BILL No.</t>
  </si>
  <si>
    <t>AMOUNT</t>
  </si>
  <si>
    <t>TOTAL AMOUNT (RF)</t>
  </si>
  <si>
    <t xml:space="preserve">TOTAL AMOUNT </t>
  </si>
  <si>
    <t>COLUMNS</t>
  </si>
  <si>
    <t>(e) A fan is measured as one point; fan controller end of wire is not included in the quantity.</t>
  </si>
  <si>
    <t>(f) A point wiring for power points is measured (regardless of 1 gang, 2 gang ect) as one point for each socket outlet; other end of wire is not included in the quantity</t>
  </si>
  <si>
    <t>(g) Rates shall include for supply and complete installation</t>
  </si>
  <si>
    <t>(h) Contractor shall provide all cabling, wiring, conduites, etc. outside the site boundries are not included under this Contract.</t>
  </si>
  <si>
    <t>Cabling to Distribution boards</t>
  </si>
  <si>
    <t xml:space="preserve">GST 8% </t>
  </si>
  <si>
    <t>MASONRY AND PLASTERING</t>
  </si>
  <si>
    <t xml:space="preserve">ELECTRICAL INSTALLATION </t>
  </si>
  <si>
    <t>Wall sealer</t>
  </si>
  <si>
    <t>Wiring to light fixtures</t>
  </si>
  <si>
    <t>(a) Rates shll include for:Preparation of subgrade, compaction, laying and leveling of sand bedding layer, cutting of blocks to fit edges, edge restraints, joint filling with sand, compacting of laid blocks, cleaning, all necessary tools, labour, and materials required for complete installation of paving blocks with all incidental accessories.</t>
  </si>
  <si>
    <t>PAVING AND LEVELING</t>
  </si>
  <si>
    <t>Installing curb stone</t>
  </si>
  <si>
    <t>Paving blocks (900mm x 900mm x 60mm)</t>
  </si>
  <si>
    <t>Paint (double coat)</t>
  </si>
  <si>
    <t>(b) Rates for work in trench shall include for: excavation, maintaining faces of excavations, backfilling, compaction, appropriate cable covers, warning tape and disposal of surplus soil</t>
  </si>
  <si>
    <t>Waterproofing the distribution board</t>
  </si>
  <si>
    <t>3.2.2</t>
  </si>
  <si>
    <t>4.2.1</t>
  </si>
  <si>
    <t>4.1.1</t>
  </si>
  <si>
    <t>BILL No: 05</t>
  </si>
  <si>
    <t>5.1.1</t>
  </si>
  <si>
    <t>5.1.2</t>
  </si>
  <si>
    <t>BILL No: 06</t>
  </si>
  <si>
    <t>6.1.1</t>
  </si>
  <si>
    <t>6.2.1</t>
  </si>
  <si>
    <t>6.3.1</t>
  </si>
  <si>
    <t>6.3.2</t>
  </si>
  <si>
    <t>7.2.1</t>
  </si>
  <si>
    <t>7.2.2</t>
  </si>
  <si>
    <t>TOTAL OF BILL No: 05 - Carried over to summary</t>
  </si>
  <si>
    <t>TOTAL OF BILL No: 06 - Carried over to summary</t>
  </si>
  <si>
    <t>7.3.1</t>
  </si>
  <si>
    <t>7.3.2</t>
  </si>
  <si>
    <t>TOTAL OF BILL No: 07 - Carried over to summary</t>
  </si>
  <si>
    <t>7.3.3</t>
  </si>
  <si>
    <t>SHOWER AREA</t>
  </si>
  <si>
    <t>Footing</t>
  </si>
  <si>
    <t>Lean Concrete</t>
  </si>
  <si>
    <t>Concrete Ground Slab</t>
  </si>
  <si>
    <t>CONCRETE STRUCTURES</t>
  </si>
  <si>
    <t>Shower heads</t>
  </si>
  <si>
    <t>shower valve</t>
  </si>
  <si>
    <t>Elbow (65mm)</t>
  </si>
  <si>
    <t>Drain pipes (PVC) (65mm)</t>
  </si>
  <si>
    <t>PVC pipe - high pressure 13.5 (35mm)</t>
  </si>
  <si>
    <t>PVC pipe - high pressure 13.5 (25mm)</t>
  </si>
  <si>
    <t>PVC pipe - high pressure 13.5 (18mm)</t>
  </si>
  <si>
    <t>Elbow (35mm)</t>
  </si>
  <si>
    <t>Elbow (25mm)</t>
  </si>
  <si>
    <t>Elbow (18mm)</t>
  </si>
  <si>
    <t>Tee (18mm)</t>
  </si>
  <si>
    <t>Reducers (35mm to 25mm)</t>
  </si>
  <si>
    <t>Ball valves (35mm)</t>
  </si>
  <si>
    <t>Ball valves (18mm)</t>
  </si>
  <si>
    <t>Joint socket (35mm)</t>
  </si>
  <si>
    <t>Joint socket (25mm)</t>
  </si>
  <si>
    <t>Joint socket (18mm)</t>
  </si>
  <si>
    <t>Finishing</t>
  </si>
  <si>
    <t>pvc faucet socket with brass thread (18mm)</t>
  </si>
  <si>
    <t>Tee (65mm)</t>
  </si>
  <si>
    <t>Joint socket (65mm)</t>
  </si>
  <si>
    <t>m</t>
  </si>
  <si>
    <t>Gutter trench coverd with grate grill (100mm)</t>
  </si>
  <si>
    <t>Light Colored non skid ceramic tiles (300x300mm)</t>
  </si>
  <si>
    <t>Dark colored non skid ceramic tiles (300x300mm)</t>
  </si>
  <si>
    <t>Ground beam</t>
  </si>
  <si>
    <t>Concrete (15mm)</t>
  </si>
  <si>
    <t>Concrete (100mm)</t>
  </si>
  <si>
    <t>Laminated Timber Beam (75x150x2000mm)</t>
  </si>
  <si>
    <t>Laminated Timber Pergolas (50x125x2000mm)</t>
  </si>
  <si>
    <t>Planter pots (diameter 300mm)</t>
  </si>
  <si>
    <t xml:space="preserve">UMBBRELLA SEATING AREA </t>
  </si>
  <si>
    <t>Rates shall include for: all excavation and foundation works, casting of concrete column, fixing of timber structure and thatched roof, all necessary cutting, jointing, drilling, and fixing of structural parts, provision of bolts, nuts, nails, screws and other fixings; all timber and plywood shall be applied with two coats of Solignum wood protection; all bolts, nuts, nails, and screws shall be of SS304 grade or galvanized; alignment and levelling, and all necessary making good and cleaning upon completion.</t>
  </si>
  <si>
    <t>Bars 12mm</t>
  </si>
  <si>
    <t>Concrete (600x600x300mm)</t>
  </si>
  <si>
    <t>Reinforcement T12@150</t>
  </si>
  <si>
    <t>Concrete (350x350mm)</t>
  </si>
  <si>
    <t>FOOTING</t>
  </si>
  <si>
    <t>Timber (90x50mm)</t>
  </si>
  <si>
    <t>Plywood (6mm)</t>
  </si>
  <si>
    <t>ROOFING</t>
  </si>
  <si>
    <t>Polyester netting</t>
  </si>
  <si>
    <t>SS bolt (12mm)</t>
  </si>
  <si>
    <t>Artificial thatch roofing (200 mm center-to-center)</t>
  </si>
  <si>
    <t>Panel Overlap (Vertical Courses): 200 mm overlap per layer</t>
  </si>
  <si>
    <t xml:space="preserve">Horizontal Panel Overlap: 30 mm to 50 mm </t>
  </si>
  <si>
    <t>Number of Layers: 2 layers</t>
  </si>
  <si>
    <t>UMBRELLA HUT SEATING</t>
  </si>
  <si>
    <t>Timber (50x150x2700mm)</t>
  </si>
  <si>
    <t>Timber (50x35mm)</t>
  </si>
  <si>
    <t>Timber Facia (20x150mm)</t>
  </si>
  <si>
    <t>Rates shall include for: all setting out, excavation and base preparation where required; supply and installation of concrete bench bases including forming, compacting, curing, and finishing to exposed surfaces; all embedded items or reinforcement as required; supply and fixing of timber seat planks, including all necessary cutting, drilling, sanding, and finishing; application of two coats of wood preservative (e.g., Solignum) to all timber surfaces; all bolts, screws, and fittings to be stainless steel (SS304) or hot-dip galvanized; ensuring proper alignment, fixing, and making good to surrounding surfaces, and final cleaning upon completion.</t>
  </si>
  <si>
    <t>BENCHES AND TABLES</t>
  </si>
  <si>
    <t>SEATING A</t>
  </si>
  <si>
    <t>Reinforcement T10@150</t>
  </si>
  <si>
    <t>Reinforcement T12x4 R6@200</t>
  </si>
  <si>
    <t>Sealer</t>
  </si>
  <si>
    <t>Paint (double coat) Nippon Mushroom Brown NP N 1882 T</t>
  </si>
  <si>
    <t>Tiles</t>
  </si>
  <si>
    <t>PAINTING AND FINISHING</t>
  </si>
  <si>
    <t>SEATING B</t>
  </si>
  <si>
    <t>TABLE</t>
  </si>
  <si>
    <t>BARBECUE SMOKE GRILL</t>
  </si>
  <si>
    <t>(a) Rates shll include for: All setting out, excavation, compacted base, and casting of concrete for BBQ pit, seating, and basin; formwork and reinforcement; fixing of embedded components; all finishing works including smooth trowel finish or specified render; forming openings or recesses for drainage, ventilation, and utility lines; building in pipes, sleeves, or fittings as required; protection of surfaces during construction; cleaning of all work on completion.
All exposed concrete surfaces shall be finished neatly, and edges chamfered where shown. The BBQ pit shall include all metal components such as grates, racks, vents, and covers, in stainless steel grade SS304 or equivalent corrosion-resistant finish. The basin shall include a water outlet, stainless steel drain, and provision for plumbing connections.</t>
  </si>
  <si>
    <t>BARBECUE PIT</t>
  </si>
  <si>
    <t>Bar (10mm)</t>
  </si>
  <si>
    <t>BENCH</t>
  </si>
  <si>
    <t>Formwork</t>
  </si>
  <si>
    <t>Bar 10mm</t>
  </si>
  <si>
    <t>CONCRETE WASH BASIN</t>
  </si>
  <si>
    <t xml:space="preserve">Concrete  </t>
  </si>
  <si>
    <t>Basin tap (plastic)</t>
  </si>
  <si>
    <t>DRAIN PIT</t>
  </si>
  <si>
    <t>Masonary wall (150x150x300mm)</t>
  </si>
  <si>
    <t>Gravel</t>
  </si>
  <si>
    <t>Concrete top</t>
  </si>
  <si>
    <t>MAIN HUT</t>
  </si>
  <si>
    <t xml:space="preserve">Reinforcement </t>
  </si>
  <si>
    <t>Painting</t>
  </si>
  <si>
    <t>Plastering</t>
  </si>
  <si>
    <t>Masonry and plastering</t>
  </si>
  <si>
    <t xml:space="preserve">Masonry wall </t>
  </si>
  <si>
    <t>Bars 6mm</t>
  </si>
  <si>
    <t>WPC blocks (dark brown) (Seating tops)</t>
  </si>
  <si>
    <t>SHARK MONUMENT</t>
  </si>
  <si>
    <t>Bar 6mm</t>
  </si>
  <si>
    <t>Masonry wall</t>
  </si>
  <si>
    <t>Rates shall include for: all necessary setting out, excavation, foundation works, backfilling and compaction; casting of reinforced concrete base, columns, and floor slab to required dimensions and finishes; fabrication and installation of treated timber or WPC framing for roof structure as per design drawings; cutting, shaping, treating, and fixing of all timber members; supply and installation of artificial thatch roofing with correct overlap, alignment, and proper weatherproofing membrane underneath; installation of roof support netting (where specified); application of two coats of approved wood preservative (e.g. Solignum) to all exposed timber surfaces; provision and fixing of stainless steel (SS304 grade) or hot-dip galvanized bolts, screws, anchors, and other fasteners; surface preparation and painting or staining of timber members as specified; and inclusion of all necessary scaffolding, tools, temporary works, protection of finished works, waste disposal, and making good after completion of other trades.</t>
  </si>
  <si>
    <t>PVC pipe 18mm</t>
  </si>
  <si>
    <t>Faucet elbow 18mm</t>
  </si>
  <si>
    <t>Elbow 18mm</t>
  </si>
  <si>
    <t>PVC pipe 65mm</t>
  </si>
  <si>
    <t>Elbow 65mm</t>
  </si>
  <si>
    <t>Tee 65mm</t>
  </si>
  <si>
    <t>Joint 65mm</t>
  </si>
  <si>
    <t>LIFEGUARD STATION</t>
  </si>
  <si>
    <t>Setting out the structure; excavation and casting of 4 isolated reinforced concrete footings; casting and curing of 4 reinforced concrete columns; casting of the elevated reinforced concrete slab; supply and installation of access ladder made of galvanized steel or aluminum (as specified); fabrication and fixing of perimeter safety railing using SS G316 grade stainless steel with appropriate anchoring, welding, and surface finish; application of two coats of weather-resistant paint or protective treatment to all exposed concrete elements; provision of all necessary scaffolding, tools, and temporary works; protection of completed works, site clearance, waste disposal, and making good after other trades.</t>
  </si>
  <si>
    <t>1.1.1</t>
  </si>
  <si>
    <t>BILL No: 02</t>
  </si>
  <si>
    <t>2.2.1</t>
  </si>
  <si>
    <t>2.2.1.1</t>
  </si>
  <si>
    <t>2.2.1.2</t>
  </si>
  <si>
    <t>2.2.1.3</t>
  </si>
  <si>
    <t>2.2.2</t>
  </si>
  <si>
    <t>2.2.2.1</t>
  </si>
  <si>
    <t>2.2.2.2</t>
  </si>
  <si>
    <t>2.2.2.3</t>
  </si>
  <si>
    <t>2.2.2.4</t>
  </si>
  <si>
    <t>WOOD WORK</t>
  </si>
  <si>
    <t>PLUMBING</t>
  </si>
  <si>
    <t>FINISHING</t>
  </si>
  <si>
    <t>2.3.1</t>
  </si>
  <si>
    <t>2.3.2</t>
  </si>
  <si>
    <t>2.3.3</t>
  </si>
  <si>
    <t>2.4.1</t>
  </si>
  <si>
    <t>2.4.2</t>
  </si>
  <si>
    <t>2.5.1</t>
  </si>
  <si>
    <t>2.5.2</t>
  </si>
  <si>
    <t>2.5.3</t>
  </si>
  <si>
    <t>2.5.4</t>
  </si>
  <si>
    <t>2.5.5</t>
  </si>
  <si>
    <t>2.5.6</t>
  </si>
  <si>
    <t>2.5.7</t>
  </si>
  <si>
    <t>2.5.8</t>
  </si>
  <si>
    <t>2.5.9</t>
  </si>
  <si>
    <t>2.5.10</t>
  </si>
  <si>
    <t>2.5.11</t>
  </si>
  <si>
    <t>2.5.12</t>
  </si>
  <si>
    <t>2.5.13</t>
  </si>
  <si>
    <t>2.5.14</t>
  </si>
  <si>
    <t>2.5.15</t>
  </si>
  <si>
    <t>2.5.16</t>
  </si>
  <si>
    <t>2.5.17</t>
  </si>
  <si>
    <t>2.5.18</t>
  </si>
  <si>
    <t>2.5.19</t>
  </si>
  <si>
    <t>2.5.20</t>
  </si>
  <si>
    <t>2.5.21</t>
  </si>
  <si>
    <t>2.6.1</t>
  </si>
  <si>
    <t>2.6.2</t>
  </si>
  <si>
    <t>2.6.3</t>
  </si>
  <si>
    <t>2.6.4</t>
  </si>
  <si>
    <t>2.6.5</t>
  </si>
  <si>
    <t>2.6.6</t>
  </si>
  <si>
    <t>3.1.1</t>
  </si>
  <si>
    <t>3.1.2</t>
  </si>
  <si>
    <t>3.2.1</t>
  </si>
  <si>
    <t>3.1.1.1</t>
  </si>
  <si>
    <t>3.1.1.2</t>
  </si>
  <si>
    <t>3.1.1.3</t>
  </si>
  <si>
    <t>Columns</t>
  </si>
  <si>
    <t>3.1.2.1</t>
  </si>
  <si>
    <t>3.1.2.2</t>
  </si>
  <si>
    <t>3.1.2.3</t>
  </si>
  <si>
    <t>3.1.2.4</t>
  </si>
  <si>
    <t>3.2.3</t>
  </si>
  <si>
    <t>3.2.4</t>
  </si>
  <si>
    <t>3.2.5</t>
  </si>
  <si>
    <t>3.2.6</t>
  </si>
  <si>
    <t>3.2.7</t>
  </si>
  <si>
    <t>3.2.8</t>
  </si>
  <si>
    <t>3.2.8.1</t>
  </si>
  <si>
    <t>3.2.8.2</t>
  </si>
  <si>
    <t>3.2.8.3</t>
  </si>
  <si>
    <t>3.3.1</t>
  </si>
  <si>
    <t>3.3.1.1</t>
  </si>
  <si>
    <t>3.3.1.2</t>
  </si>
  <si>
    <t>3.3.1.3</t>
  </si>
  <si>
    <t>3.3.2</t>
  </si>
  <si>
    <t>3.3.2.1</t>
  </si>
  <si>
    <t>3.3.2.2</t>
  </si>
  <si>
    <t>3.3.2.3</t>
  </si>
  <si>
    <t>3.3.2.4</t>
  </si>
  <si>
    <t>3.3.3</t>
  </si>
  <si>
    <t>3.3.3.1</t>
  </si>
  <si>
    <t>3.4.1</t>
  </si>
  <si>
    <t>3.4.2</t>
  </si>
  <si>
    <t>TOTAL OF BILL No:02 - Carried over to summary</t>
  </si>
  <si>
    <t>4.1.2</t>
  </si>
  <si>
    <t>4.1.3</t>
  </si>
  <si>
    <t>4.1.4</t>
  </si>
  <si>
    <t>4.1.5</t>
  </si>
  <si>
    <t>4.2.2</t>
  </si>
  <si>
    <t>4.2.3</t>
  </si>
  <si>
    <t>4.2.4</t>
  </si>
  <si>
    <t>4.2.5</t>
  </si>
  <si>
    <t>4.2.6</t>
  </si>
  <si>
    <t>4.4.1</t>
  </si>
  <si>
    <t>4.4.2</t>
  </si>
  <si>
    <t>4.4.3</t>
  </si>
  <si>
    <t>4.4.4</t>
  </si>
  <si>
    <t>TOTAL OF BILL No: 04 - Carried over to summary</t>
  </si>
  <si>
    <t>5.1.3</t>
  </si>
  <si>
    <t>5.2.1</t>
  </si>
  <si>
    <t>5.2.2</t>
  </si>
  <si>
    <t>5.2.3</t>
  </si>
  <si>
    <t>5.2.4</t>
  </si>
  <si>
    <t>5.3.1</t>
  </si>
  <si>
    <t>5.3.2</t>
  </si>
  <si>
    <t>5.3.3</t>
  </si>
  <si>
    <t>5.3.4</t>
  </si>
  <si>
    <t>5.4.1</t>
  </si>
  <si>
    <t>5.4.6</t>
  </si>
  <si>
    <t>5.4.2</t>
  </si>
  <si>
    <t>5.4.3</t>
  </si>
  <si>
    <t>5.4.4</t>
  </si>
  <si>
    <t>5.4.5</t>
  </si>
  <si>
    <t>5.4.7</t>
  </si>
  <si>
    <t>5.4.8</t>
  </si>
  <si>
    <t>5.4.9</t>
  </si>
  <si>
    <t>5.5.1</t>
  </si>
  <si>
    <t>5.5.2</t>
  </si>
  <si>
    <t>5.5.3</t>
  </si>
  <si>
    <t>5.5.4</t>
  </si>
  <si>
    <t>5.5.5</t>
  </si>
  <si>
    <t>6.1.2</t>
  </si>
  <si>
    <t>6.1.3</t>
  </si>
  <si>
    <t>6.1.4</t>
  </si>
  <si>
    <t>FOUNDATION</t>
  </si>
  <si>
    <t>COLUMN</t>
  </si>
  <si>
    <t>6.4.1</t>
  </si>
  <si>
    <t>6.4.5</t>
  </si>
  <si>
    <t>6.4.3</t>
  </si>
  <si>
    <t>6.4.2</t>
  </si>
  <si>
    <t>6.4.4</t>
  </si>
  <si>
    <t>6.4.6</t>
  </si>
  <si>
    <t>6.4.7</t>
  </si>
  <si>
    <t>6.4.7.1</t>
  </si>
  <si>
    <t>6.4.7.2</t>
  </si>
  <si>
    <t>6.4.7.3</t>
  </si>
  <si>
    <t>7.1.1</t>
  </si>
  <si>
    <t>7.1.2</t>
  </si>
  <si>
    <t>7.1.3</t>
  </si>
  <si>
    <t>7.2.3</t>
  </si>
  <si>
    <t>7.2.4</t>
  </si>
  <si>
    <t>SLAB</t>
  </si>
  <si>
    <t>7.4.1</t>
  </si>
  <si>
    <t>7.4.2</t>
  </si>
  <si>
    <t>BILL No: 08</t>
  </si>
  <si>
    <t>Rates shall include for:
All necessary setting out and site preparation; excavation and casting of reinforced concrete footing/foundation base; fabrication and casting of the monument structure in reinforced concrete, including formwork and surface detailing as per design; smooth finishing and surface treatment of concrete (e.g., fair-faced or textured finish); application of weather-resistant sealer or protective coating suitable for marine environments; allowance for stainless steel or galvanized internal supports (if applicable); all lifting, placing, and fixing works; curing of concrete; provision of access, scaffolding, tools, equipment, and temporary works; waste management, cleaning, and protection of completed monument until handover; and making good after trades.</t>
  </si>
  <si>
    <t>TOTAL OF BILL No: 08 - Carried over to summary</t>
  </si>
  <si>
    <t>BILL No: 09</t>
  </si>
  <si>
    <t>BILL No: 10</t>
  </si>
  <si>
    <t>10.1.1</t>
  </si>
  <si>
    <t>10.1.2</t>
  </si>
  <si>
    <t>WALKWAY</t>
  </si>
  <si>
    <t>TOTAL OF BILL No: 10 - Carried over to summary</t>
  </si>
  <si>
    <t>ANBUL</t>
  </si>
  <si>
    <t>BILL No. 08</t>
  </si>
  <si>
    <t>BILL No. 09</t>
  </si>
  <si>
    <t>BILL No. 10</t>
  </si>
  <si>
    <t>PUMP HOUSE</t>
  </si>
  <si>
    <t>GALVANIZED PIPE WALL</t>
  </si>
  <si>
    <t>Galvanized SCH 40 pipe 3/4 inch</t>
  </si>
  <si>
    <t xml:space="preserve">m </t>
  </si>
  <si>
    <t>hinges</t>
  </si>
  <si>
    <t>lock</t>
  </si>
  <si>
    <t>DOOR</t>
  </si>
  <si>
    <t>Aluminium door (800x600mm)</t>
  </si>
  <si>
    <t>Redoxide</t>
  </si>
  <si>
    <t>Nippon Sealer</t>
  </si>
  <si>
    <t>9.1.1</t>
  </si>
  <si>
    <t>9.1.2</t>
  </si>
  <si>
    <t>9.1.3</t>
  </si>
  <si>
    <t>9.1.4</t>
  </si>
  <si>
    <t>l</t>
  </si>
  <si>
    <t>Exterior paint (double layer)</t>
  </si>
  <si>
    <t>9.2.1</t>
  </si>
  <si>
    <t>9.2.2</t>
  </si>
  <si>
    <t>9.2.3</t>
  </si>
  <si>
    <t>9.3.1</t>
  </si>
  <si>
    <t>9.3.2</t>
  </si>
  <si>
    <t>9.4.1</t>
  </si>
  <si>
    <t>9.4.2</t>
  </si>
  <si>
    <t>9.4.3</t>
  </si>
  <si>
    <t>9.5.1</t>
  </si>
  <si>
    <t>9.5.2</t>
  </si>
  <si>
    <t>9.5.3</t>
  </si>
  <si>
    <t>9.6.1</t>
  </si>
  <si>
    <t>9.6.2</t>
  </si>
  <si>
    <t>9.6.3</t>
  </si>
  <si>
    <t>10.2.1</t>
  </si>
  <si>
    <t>10.2.2</t>
  </si>
  <si>
    <t>10.2.3</t>
  </si>
  <si>
    <t xml:space="preserve">Lights </t>
  </si>
  <si>
    <t>10.3.1</t>
  </si>
  <si>
    <t>10.3.2</t>
  </si>
  <si>
    <t>switches</t>
  </si>
  <si>
    <t>Socket Outlets -  Clipsal or Equivalent</t>
  </si>
  <si>
    <t>BILL No: 11</t>
  </si>
  <si>
    <t>11.1.1</t>
  </si>
  <si>
    <t>11.1.2</t>
  </si>
  <si>
    <t>5.5.6</t>
  </si>
  <si>
    <t>SHARK SCULPTURE</t>
  </si>
  <si>
    <t>Foundation</t>
  </si>
  <si>
    <t>Masonry and Plastering</t>
  </si>
  <si>
    <t>Structure</t>
  </si>
  <si>
    <t>Timber (50x200mm)</t>
  </si>
  <si>
    <t>Exterior fiber cement board  (12x150mm)</t>
  </si>
  <si>
    <t>Reinforcement T10x2 R6@150</t>
  </si>
  <si>
    <t>Paint (double coat) exterior Nippon paint (Grey)</t>
  </si>
  <si>
    <t>50mm thick chemically treated outdoor-grade timber, smooth surface finish with applied wood dye, fixed to concrete bench structure using stainless steel / hot-dip galvanized anchor bolts and washers,</t>
  </si>
  <si>
    <t>Seat</t>
  </si>
  <si>
    <t>Screed</t>
  </si>
  <si>
    <t>Finishing with outdoor-grade tiles (300x300mm) on top, including surface preparation, supply and laying of tiles, grouting, and cleaning.</t>
  </si>
  <si>
    <t>Finishing with outdoor-grade tiles (600x600mm) on top, including surface preparation, supply and laying of tiles, grouting, and cleaning.</t>
  </si>
  <si>
    <t>Railing (SS G316) 1000mm</t>
  </si>
  <si>
    <t>Ladder (SS G316) (Height 2100mm)</t>
  </si>
  <si>
    <t>STUMP</t>
  </si>
  <si>
    <t>Timber (50x100mm)</t>
  </si>
  <si>
    <t>Timber (40x35mm)</t>
  </si>
  <si>
    <t>Reuse existing structural columns of the existing hut for the new hut construction</t>
  </si>
  <si>
    <t>Bar 10mm (2T10 @ 150 mm c/c)</t>
  </si>
  <si>
    <t>Exterior Paint (Grey) - double coat</t>
  </si>
  <si>
    <t>Surface-mounted outdoor LED spotlight, 20–30W, 3000K, 20°–40° beam angle, IP65, die-cast aluminium housing with adjustable stainless steel bracket (for monument)</t>
  </si>
  <si>
    <t>Supply and installation of shark head sculpture for monument (picture will be provided), size approximately 5 feet height, designed as per approved  drawings. (Includes structural support, fixing bolts/anchors). Sculpture to be made of fiberglass</t>
  </si>
  <si>
    <t>Street light with post, 80W LED (warm white), including mounting and accessories, as per provided picture</t>
  </si>
  <si>
    <t>Outdoor LED filament string lights, 5–8W per bulb, warm white, including fixing accessories and wiring, as per site requirements. (For main hut)</t>
  </si>
  <si>
    <t>Weatherproof outdoor timer switch, suitable for controlling 23 street lights (total 1840W), including fixing and connection to lighting circuit.</t>
  </si>
  <si>
    <t>Weatherproof 2-gang switch for outdoor lights, including fixing and connection to lighting circuit</t>
  </si>
  <si>
    <t>Two 13A outdoor socket outlets, weatherproof, including fixing and wiring connection</t>
  </si>
  <si>
    <t>One 15A outdoor socket outlets, weatherproof, including fixing and wiring connection</t>
  </si>
  <si>
    <t>TREE PITS</t>
  </si>
  <si>
    <t>MONUMENT WALL</t>
  </si>
  <si>
    <t>Reinforcement (2T10 @150 c/c)</t>
  </si>
  <si>
    <t>Exterior painting, 2 coats, color as approved by council</t>
  </si>
  <si>
    <t>BEAM</t>
  </si>
  <si>
    <t>Circular monument area: supply and fill with clean white sand, including spreading and leveling, depth 100 mm</t>
  </si>
  <si>
    <t>4.1.6</t>
  </si>
  <si>
    <t>4.2.7</t>
  </si>
  <si>
    <t>4.2.8</t>
  </si>
  <si>
    <t>4.2.9</t>
  </si>
  <si>
    <t>4.2.10</t>
  </si>
  <si>
    <t>4.4.5</t>
  </si>
  <si>
    <t>6.5.1</t>
  </si>
  <si>
    <t>6.5.2</t>
  </si>
  <si>
    <t>6.5.3</t>
  </si>
  <si>
    <t>8.1.1</t>
  </si>
  <si>
    <t>8.1.2</t>
  </si>
  <si>
    <t>8.1.3</t>
  </si>
  <si>
    <t>Reinforcement (10T10 @ 150 x 150 mm c/c)</t>
  </si>
  <si>
    <t>8.2.1</t>
  </si>
  <si>
    <t>8.3.1</t>
  </si>
  <si>
    <t>8.3.1.1</t>
  </si>
  <si>
    <t>8.3.1.2</t>
  </si>
  <si>
    <t>8.3.1.3</t>
  </si>
  <si>
    <t>8.3.1.4</t>
  </si>
  <si>
    <t>8.3.2</t>
  </si>
  <si>
    <t>8.3.2.1</t>
  </si>
  <si>
    <t>8.3.2.2</t>
  </si>
  <si>
    <t>8.4.1</t>
  </si>
  <si>
    <t>8.4.2</t>
  </si>
  <si>
    <t>8.4.3</t>
  </si>
  <si>
    <t>10.1.4</t>
  </si>
  <si>
    <t>10.1.5</t>
  </si>
  <si>
    <t>10.2.4</t>
  </si>
  <si>
    <t>10.4.1</t>
  </si>
  <si>
    <t>10.4.2</t>
  </si>
  <si>
    <t>11.2.1</t>
  </si>
  <si>
    <t>11.2.2</t>
  </si>
  <si>
    <t>11.2.3</t>
  </si>
  <si>
    <t>11.3.1</t>
  </si>
  <si>
    <t>11.3.1.1</t>
  </si>
  <si>
    <t>11.3.1.2</t>
  </si>
  <si>
    <t>11.3.1.3</t>
  </si>
  <si>
    <t>11.3.2</t>
  </si>
  <si>
    <t>11.3.2.1</t>
  </si>
  <si>
    <t>11.3.2.2</t>
  </si>
  <si>
    <t>11.3.3</t>
  </si>
  <si>
    <t>11.3.3.1</t>
  </si>
  <si>
    <t>11.3.3.2</t>
  </si>
  <si>
    <t>BILL No: 12</t>
  </si>
  <si>
    <t>12.1.1</t>
  </si>
  <si>
    <t>12.1.2</t>
  </si>
  <si>
    <t>TOTAL OF BILL No: 09 - Carried over to summary</t>
  </si>
  <si>
    <t>TOTAL OF BILL No: 11 - Carried over to summary</t>
  </si>
  <si>
    <t>TOTAL OF BILL No: 12 - Carried over to summary</t>
  </si>
  <si>
    <t>BILL No. 11</t>
  </si>
  <si>
    <t>TREEPIT</t>
  </si>
  <si>
    <t>BILL No.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</si>
</sst>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00_);_(* \(#,##0.00\);_(* &quot;&quot;??_);_(@_)"/>
  </numFmts>
  <fonts count="18">
    <font>
      <sz val="10"/>
      <name val="Arial"/>
    </font>
    <font>
      <sz val="10"/>
      <name val="Arial"/>
      <family val="2"/>
    </font>
    <font>
      <sz val="8"/>
      <name val="Arial"/>
      <family val="2"/>
    </font>
    <font>
      <b/>
      <sz val="12"/>
      <name val="Times New Roman"/>
      <family val="1"/>
    </font>
    <font>
      <b/>
      <sz val="10"/>
      <name val="Times New Roman"/>
      <family val="1"/>
    </font>
    <font>
      <sz val="10"/>
      <name val="Times New Roman"/>
      <family val="1"/>
    </font>
    <font>
      <vertAlign val="superscript"/>
      <sz val="10"/>
      <name val="Times New Roman"/>
      <family val="1"/>
    </font>
    <font>
      <b/>
      <u/>
      <sz val="10"/>
      <name val="Times New Roman"/>
      <family val="1"/>
    </font>
    <font>
      <sz val="10"/>
      <name val="Arial"/>
      <family val="2"/>
    </font>
    <font>
      <sz val="12"/>
      <name val="Times New Roman"/>
      <family val="1"/>
    </font>
    <font>
      <b/>
      <u/>
      <sz val="12"/>
      <name val="Times New Roman"/>
      <family val="1"/>
    </font>
    <font>
      <sz val="12"/>
      <name val="宋体"/>
      <charset val="134"/>
    </font>
    <font>
      <sz val="11"/>
      <color indexed="8"/>
      <name val="宋体"/>
      <charset val="134"/>
    </font>
    <font>
      <sz val="12"/>
      <name val="Arial"/>
      <family val="2"/>
    </font>
    <font>
      <b/>
      <sz val="12"/>
      <name val="Arial"/>
      <family val="2"/>
    </font>
    <font>
      <sz val="10"/>
      <color theme="1"/>
      <name val="Times New Roman"/>
      <family val="1"/>
    </font>
    <font>
      <b/>
      <sz val="10"/>
      <color theme="1"/>
      <name val="Times New Roman"/>
      <family val="1"/>
    </font>
    <font>
      <b/>
      <u/>
      <sz val="10"/>
      <color theme="1"/>
      <name val="Times New Roman"/>
      <family val="1"/>
    </font>
  </fonts>
  <fills count="3">
    <fill>
      <patternFill patternType="none"/>
    </fill>
    <fill>
      <patternFill patternType="gray125"/>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7">
    <xf numFmtId="0" fontId="0" fillId="0" borderId="0"/>
    <xf numFmtId="43" fontId="1" fillId="0" borderId="0" applyFont="0" applyFill="0" applyBorder="0" applyAlignment="0" applyProtection="0"/>
    <xf numFmtId="0" fontId="11"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cellStyleXfs>
  <cellXfs count="163">
    <xf numFmtId="0" fontId="0" fillId="0" borderId="0" xfId="0"/>
    <xf numFmtId="0" fontId="1" fillId="0" borderId="0" xfId="0" applyFont="1"/>
    <xf numFmtId="0" fontId="8" fillId="0" borderId="0" xfId="0" applyFont="1"/>
    <xf numFmtId="0" fontId="8" fillId="0" borderId="0" xfId="0" applyFont="1" applyAlignment="1">
      <alignment vertical="center"/>
    </xf>
    <xf numFmtId="0" fontId="5" fillId="0" borderId="0" xfId="0" applyFont="1"/>
    <xf numFmtId="43" fontId="5" fillId="0" borderId="3" xfId="1" applyFont="1" applyFill="1" applyBorder="1"/>
    <xf numFmtId="0" fontId="5" fillId="0" borderId="3" xfId="0" applyFont="1" applyBorder="1" applyAlignment="1">
      <alignment horizontal="center"/>
    </xf>
    <xf numFmtId="165" fontId="5" fillId="0" borderId="3" xfId="0" applyNumberFormat="1" applyFont="1" applyBorder="1" applyAlignment="1">
      <alignment wrapText="1"/>
    </xf>
    <xf numFmtId="0" fontId="5" fillId="0" borderId="3" xfId="0" applyFont="1" applyBorder="1"/>
    <xf numFmtId="0" fontId="5" fillId="0" borderId="3" xfId="0" applyFont="1" applyBorder="1" applyAlignment="1">
      <alignment wrapText="1"/>
    </xf>
    <xf numFmtId="0" fontId="5" fillId="0" borderId="3" xfId="0" applyFont="1" applyBorder="1" applyAlignment="1">
      <alignment horizontal="center" vertical="center"/>
    </xf>
    <xf numFmtId="43" fontId="5" fillId="0" borderId="3" xfId="1" applyFont="1" applyFill="1" applyBorder="1" applyAlignment="1">
      <alignment vertical="center"/>
    </xf>
    <xf numFmtId="0" fontId="5" fillId="0" borderId="3" xfId="0" applyFont="1" applyBorder="1" applyAlignment="1">
      <alignment vertical="top" wrapText="1"/>
    </xf>
    <xf numFmtId="0" fontId="4" fillId="0" borderId="3" xfId="0" applyFont="1" applyBorder="1" applyAlignment="1">
      <alignment wrapText="1"/>
    </xf>
    <xf numFmtId="43" fontId="5" fillId="0" borderId="0" xfId="1" applyFont="1" applyFill="1"/>
    <xf numFmtId="0" fontId="5" fillId="0" borderId="0" xfId="0" applyFont="1" applyAlignment="1">
      <alignment horizontal="center"/>
    </xf>
    <xf numFmtId="43" fontId="5" fillId="0" borderId="5" xfId="1" applyFont="1" applyFill="1" applyBorder="1"/>
    <xf numFmtId="0" fontId="5" fillId="0" borderId="7" xfId="0" applyFont="1" applyBorder="1" applyAlignment="1">
      <alignment horizontal="center"/>
    </xf>
    <xf numFmtId="43" fontId="5" fillId="0" borderId="7" xfId="1" applyFont="1" applyFill="1" applyBorder="1"/>
    <xf numFmtId="0" fontId="5" fillId="0" borderId="8" xfId="0" applyFont="1" applyBorder="1" applyAlignment="1">
      <alignment horizontal="center"/>
    </xf>
    <xf numFmtId="0" fontId="7" fillId="0" borderId="7" xfId="0" applyFont="1" applyBorder="1"/>
    <xf numFmtId="0" fontId="5" fillId="0" borderId="0" xfId="0" applyFont="1" applyAlignment="1">
      <alignment vertical="center"/>
    </xf>
    <xf numFmtId="43" fontId="5" fillId="0" borderId="3" xfId="1" applyFont="1" applyFill="1" applyBorder="1" applyAlignment="1">
      <alignment vertical="top"/>
    </xf>
    <xf numFmtId="43" fontId="4" fillId="0" borderId="3" xfId="1" applyFont="1" applyFill="1" applyBorder="1"/>
    <xf numFmtId="0" fontId="5" fillId="0" borderId="8" xfId="0" applyFont="1" applyBorder="1" applyAlignment="1">
      <alignment wrapText="1"/>
    </xf>
    <xf numFmtId="43" fontId="5" fillId="0" borderId="3" xfId="1" applyFont="1" applyFill="1" applyBorder="1" applyAlignment="1"/>
    <xf numFmtId="43" fontId="4" fillId="0" borderId="6" xfId="1" applyFont="1" applyFill="1" applyBorder="1"/>
    <xf numFmtId="43" fontId="4" fillId="0" borderId="5" xfId="1" applyFont="1" applyFill="1" applyBorder="1"/>
    <xf numFmtId="0" fontId="5" fillId="0" borderId="3" xfId="0" applyFont="1" applyBorder="1" applyAlignment="1">
      <alignment horizontal="left"/>
    </xf>
    <xf numFmtId="0" fontId="7" fillId="0" borderId="3" xfId="0" applyFont="1" applyBorder="1" applyAlignment="1">
      <alignment wrapText="1"/>
    </xf>
    <xf numFmtId="0" fontId="4" fillId="0" borderId="5" xfId="0" applyFont="1" applyBorder="1" applyAlignment="1">
      <alignment horizontal="center"/>
    </xf>
    <xf numFmtId="4" fontId="5" fillId="0" borderId="3" xfId="1" applyNumberFormat="1" applyFont="1" applyFill="1" applyBorder="1" applyAlignment="1">
      <alignment horizontal="right"/>
    </xf>
    <xf numFmtId="43" fontId="5" fillId="0" borderId="15" xfId="1" applyFont="1" applyFill="1" applyBorder="1"/>
    <xf numFmtId="4" fontId="8" fillId="0" borderId="0" xfId="0" applyNumberFormat="1" applyFont="1" applyAlignment="1">
      <alignment vertical="center"/>
    </xf>
    <xf numFmtId="43" fontId="8" fillId="0" borderId="0" xfId="0" applyNumberFormat="1" applyFont="1" applyAlignment="1">
      <alignment vertical="center"/>
    </xf>
    <xf numFmtId="0" fontId="5" fillId="0" borderId="8" xfId="0" applyFont="1" applyBorder="1"/>
    <xf numFmtId="0" fontId="4" fillId="0" borderId="3" xfId="0" applyFont="1" applyBorder="1" applyAlignment="1">
      <alignment horizontal="center"/>
    </xf>
    <xf numFmtId="165" fontId="5" fillId="0" borderId="3" xfId="0" applyNumberFormat="1" applyFont="1" applyBorder="1" applyAlignment="1">
      <alignment horizontal="left" vertical="center" wrapText="1"/>
    </xf>
    <xf numFmtId="0" fontId="5" fillId="0" borderId="3" xfId="0" applyFont="1" applyBorder="1" applyAlignment="1">
      <alignment horizontal="left" vertical="center" wrapText="1"/>
    </xf>
    <xf numFmtId="0" fontId="5" fillId="0" borderId="16" xfId="0" applyFont="1" applyBorder="1" applyAlignment="1">
      <alignment horizontal="center"/>
    </xf>
    <xf numFmtId="0" fontId="4" fillId="0" borderId="3" xfId="0" applyFont="1" applyBorder="1" applyAlignment="1">
      <alignment horizontal="center" vertical="center" wrapText="1"/>
    </xf>
    <xf numFmtId="43" fontId="5" fillId="0" borderId="13" xfId="1" applyFont="1" applyFill="1" applyBorder="1"/>
    <xf numFmtId="43" fontId="5" fillId="0" borderId="14" xfId="1" applyFont="1" applyFill="1" applyBorder="1"/>
    <xf numFmtId="0" fontId="5" fillId="0" borderId="18" xfId="0" applyFont="1" applyBorder="1" applyAlignment="1">
      <alignment horizontal="center"/>
    </xf>
    <xf numFmtId="0" fontId="5" fillId="0" borderId="18" xfId="0" applyFont="1" applyBorder="1" applyAlignment="1">
      <alignment horizontal="center" vertical="top"/>
    </xf>
    <xf numFmtId="0" fontId="5" fillId="0" borderId="19" xfId="0" applyFont="1" applyBorder="1" applyAlignment="1">
      <alignment horizontal="center"/>
    </xf>
    <xf numFmtId="0" fontId="5" fillId="0" borderId="20" xfId="0" applyFont="1" applyBorder="1" applyAlignment="1">
      <alignment horizontal="center"/>
    </xf>
    <xf numFmtId="0" fontId="5" fillId="0" borderId="16" xfId="0" applyFont="1" applyBorder="1"/>
    <xf numFmtId="0" fontId="7" fillId="0" borderId="3" xfId="0" applyFont="1" applyBorder="1"/>
    <xf numFmtId="0" fontId="4" fillId="0" borderId="21" xfId="0" applyFont="1" applyBorder="1" applyAlignment="1">
      <alignment horizontal="center"/>
    </xf>
    <xf numFmtId="0" fontId="7" fillId="0" borderId="6" xfId="0" applyFont="1" applyBorder="1" applyAlignment="1">
      <alignment horizontal="center"/>
    </xf>
    <xf numFmtId="0" fontId="4" fillId="0" borderId="6" xfId="0" applyFont="1" applyBorder="1" applyAlignment="1">
      <alignment horizontal="center"/>
    </xf>
    <xf numFmtId="43" fontId="4" fillId="0" borderId="12" xfId="1" applyFont="1" applyFill="1" applyBorder="1"/>
    <xf numFmtId="0" fontId="4" fillId="0" borderId="0" xfId="0" applyFont="1"/>
    <xf numFmtId="0" fontId="4" fillId="0" borderId="22" xfId="0" applyFont="1" applyBorder="1" applyAlignment="1">
      <alignment horizontal="center"/>
    </xf>
    <xf numFmtId="0" fontId="7" fillId="0" borderId="5" xfId="0" applyFont="1" applyBorder="1" applyAlignment="1">
      <alignment horizontal="center"/>
    </xf>
    <xf numFmtId="43" fontId="4" fillId="0" borderId="15" xfId="1" applyFont="1" applyFill="1" applyBorder="1"/>
    <xf numFmtId="43" fontId="4" fillId="0" borderId="14" xfId="1" applyFont="1" applyFill="1" applyBorder="1"/>
    <xf numFmtId="43" fontId="5" fillId="0" borderId="23" xfId="1" applyFont="1" applyFill="1" applyBorder="1"/>
    <xf numFmtId="164" fontId="4" fillId="0" borderId="24" xfId="0" applyNumberFormat="1" applyFont="1" applyBorder="1" applyAlignment="1">
      <alignment horizontal="center"/>
    </xf>
    <xf numFmtId="0" fontId="4" fillId="0" borderId="18" xfId="0" applyFont="1" applyBorder="1" applyAlignment="1">
      <alignment horizontal="center"/>
    </xf>
    <xf numFmtId="4" fontId="14" fillId="2" borderId="1" xfId="0" applyNumberFormat="1" applyFont="1" applyFill="1" applyBorder="1" applyAlignment="1">
      <alignment vertical="center"/>
    </xf>
    <xf numFmtId="43" fontId="5" fillId="0" borderId="14" xfId="1" applyFont="1" applyFill="1" applyBorder="1" applyAlignment="1">
      <alignment vertical="center"/>
    </xf>
    <xf numFmtId="43" fontId="5" fillId="0" borderId="14" xfId="1" applyFont="1" applyFill="1" applyBorder="1" applyAlignment="1">
      <alignment vertical="top"/>
    </xf>
    <xf numFmtId="43" fontId="5" fillId="0" borderId="14" xfId="1" applyFont="1" applyFill="1" applyBorder="1" applyAlignment="1"/>
    <xf numFmtId="0" fontId="4" fillId="0" borderId="18" xfId="0" quotePrefix="1" applyFont="1" applyBorder="1" applyAlignment="1">
      <alignment horizontal="center"/>
    </xf>
    <xf numFmtId="164" fontId="4" fillId="0" borderId="18" xfId="0" quotePrefix="1" applyNumberFormat="1" applyFont="1" applyBorder="1" applyAlignment="1">
      <alignment horizontal="center"/>
    </xf>
    <xf numFmtId="165" fontId="5" fillId="0" borderId="3" xfId="0" applyNumberFormat="1" applyFont="1" applyBorder="1" applyAlignment="1">
      <alignment horizontal="left" wrapText="1"/>
    </xf>
    <xf numFmtId="0" fontId="5" fillId="0" borderId="3" xfId="0" applyFont="1" applyBorder="1" applyAlignment="1">
      <alignment horizontal="left" wrapText="1"/>
    </xf>
    <xf numFmtId="43" fontId="8" fillId="0" borderId="0" xfId="1" applyFont="1" applyAlignment="1"/>
    <xf numFmtId="0" fontId="9" fillId="0" borderId="3" xfId="0" applyFont="1" applyBorder="1" applyAlignment="1">
      <alignment vertical="center"/>
    </xf>
    <xf numFmtId="0" fontId="3" fillId="0" borderId="2" xfId="0" applyFont="1" applyBorder="1" applyAlignment="1">
      <alignment horizontal="center" vertical="center"/>
    </xf>
    <xf numFmtId="43" fontId="3" fillId="2" borderId="1" xfId="1" applyFont="1" applyFill="1" applyBorder="1" applyAlignment="1">
      <alignment vertical="center"/>
    </xf>
    <xf numFmtId="4" fontId="13" fillId="0" borderId="1" xfId="0" applyNumberFormat="1" applyFont="1" applyBorder="1" applyAlignment="1">
      <alignment vertical="center"/>
    </xf>
    <xf numFmtId="43" fontId="5" fillId="0" borderId="18" xfId="1" applyFont="1" applyFill="1" applyBorder="1"/>
    <xf numFmtId="0" fontId="3" fillId="2" borderId="26" xfId="0" applyFont="1" applyFill="1" applyBorder="1" applyAlignment="1">
      <alignment vertical="center"/>
    </xf>
    <xf numFmtId="0" fontId="3" fillId="2" borderId="27" xfId="0" applyFont="1" applyFill="1" applyBorder="1" applyAlignment="1">
      <alignment vertical="center"/>
    </xf>
    <xf numFmtId="43" fontId="5" fillId="0" borderId="19" xfId="1" applyFont="1" applyFill="1" applyBorder="1"/>
    <xf numFmtId="43" fontId="3" fillId="2" borderId="37" xfId="1" applyFont="1" applyFill="1" applyBorder="1" applyAlignment="1">
      <alignment horizontal="center" vertical="center"/>
    </xf>
    <xf numFmtId="43" fontId="3" fillId="2" borderId="17" xfId="1" applyFont="1" applyFill="1" applyBorder="1" applyAlignment="1">
      <alignment horizontal="center" vertical="center"/>
    </xf>
    <xf numFmtId="43" fontId="3" fillId="2" borderId="38" xfId="1" applyFont="1" applyFill="1" applyBorder="1" applyAlignment="1">
      <alignment horizontal="center" vertical="center"/>
    </xf>
    <xf numFmtId="43" fontId="5" fillId="2" borderId="27" xfId="1" applyFont="1" applyFill="1" applyBorder="1"/>
    <xf numFmtId="43" fontId="3" fillId="2" borderId="28" xfId="1" applyFont="1" applyFill="1" applyBorder="1" applyAlignment="1">
      <alignment vertical="center"/>
    </xf>
    <xf numFmtId="43" fontId="9" fillId="2" borderId="27" xfId="1" applyFont="1" applyFill="1" applyBorder="1" applyAlignment="1">
      <alignment vertical="center"/>
    </xf>
    <xf numFmtId="43" fontId="3" fillId="2" borderId="25" xfId="1" applyFont="1" applyFill="1" applyBorder="1" applyAlignment="1">
      <alignment vertical="center"/>
    </xf>
    <xf numFmtId="0" fontId="9" fillId="0" borderId="4" xfId="0" applyFont="1" applyBorder="1" applyAlignment="1">
      <alignment vertical="center"/>
    </xf>
    <xf numFmtId="4" fontId="4" fillId="0" borderId="5" xfId="1" applyNumberFormat="1" applyFont="1" applyFill="1" applyBorder="1" applyAlignment="1">
      <alignment vertical="center"/>
    </xf>
    <xf numFmtId="4" fontId="5" fillId="0" borderId="3" xfId="1" applyNumberFormat="1" applyFont="1" applyFill="1" applyBorder="1" applyAlignment="1">
      <alignment vertical="center"/>
    </xf>
    <xf numFmtId="4" fontId="5" fillId="0" borderId="16" xfId="1" applyNumberFormat="1" applyFont="1" applyFill="1" applyBorder="1" applyAlignment="1">
      <alignment vertical="center"/>
    </xf>
    <xf numFmtId="4" fontId="4" fillId="0" borderId="6" xfId="1" applyNumberFormat="1" applyFont="1" applyFill="1" applyBorder="1" applyAlignment="1">
      <alignment vertical="center"/>
    </xf>
    <xf numFmtId="4" fontId="4" fillId="0" borderId="3" xfId="1" applyNumberFormat="1" applyFont="1" applyFill="1" applyBorder="1" applyAlignment="1">
      <alignment vertical="center"/>
    </xf>
    <xf numFmtId="4" fontId="5" fillId="0" borderId="8" xfId="1" applyNumberFormat="1" applyFont="1" applyFill="1" applyBorder="1" applyAlignment="1">
      <alignment vertical="center"/>
    </xf>
    <xf numFmtId="4" fontId="5" fillId="0" borderId="7" xfId="1" applyNumberFormat="1" applyFont="1" applyFill="1" applyBorder="1" applyAlignment="1">
      <alignment vertical="center"/>
    </xf>
    <xf numFmtId="4" fontId="5" fillId="0" borderId="0" xfId="1" applyNumberFormat="1" applyFont="1" applyFill="1" applyAlignment="1">
      <alignment vertical="center"/>
    </xf>
    <xf numFmtId="0" fontId="5" fillId="0" borderId="8" xfId="0" applyFont="1" applyBorder="1" applyAlignment="1">
      <alignment horizontal="left"/>
    </xf>
    <xf numFmtId="0" fontId="5" fillId="0" borderId="16" xfId="0" applyFont="1" applyBorder="1" applyAlignment="1">
      <alignment horizontal="left"/>
    </xf>
    <xf numFmtId="43" fontId="5" fillId="0" borderId="16" xfId="1" applyFont="1" applyFill="1" applyBorder="1"/>
    <xf numFmtId="0" fontId="5" fillId="0" borderId="18" xfId="0" applyFont="1" applyBorder="1" applyAlignment="1">
      <alignment horizontal="center" vertical="center"/>
    </xf>
    <xf numFmtId="0" fontId="5" fillId="0" borderId="3" xfId="0" applyFont="1" applyBorder="1" applyAlignment="1">
      <alignment horizontal="left" vertical="center"/>
    </xf>
    <xf numFmtId="0" fontId="15" fillId="0" borderId="0" xfId="0" applyFont="1"/>
    <xf numFmtId="0" fontId="16" fillId="0" borderId="18" xfId="0" applyFont="1" applyBorder="1" applyAlignment="1">
      <alignment horizontal="center"/>
    </xf>
    <xf numFmtId="0" fontId="17" fillId="0" borderId="3" xfId="0" applyFont="1" applyBorder="1" applyAlignment="1">
      <alignment wrapText="1"/>
    </xf>
    <xf numFmtId="0" fontId="15" fillId="0" borderId="3" xfId="0" applyFont="1" applyBorder="1" applyAlignment="1">
      <alignment horizontal="center"/>
    </xf>
    <xf numFmtId="4" fontId="15" fillId="0" borderId="3" xfId="1" applyNumberFormat="1" applyFont="1" applyFill="1" applyBorder="1" applyAlignment="1">
      <alignment vertical="center"/>
    </xf>
    <xf numFmtId="43" fontId="15" fillId="0" borderId="14" xfId="1" applyFont="1" applyFill="1" applyBorder="1"/>
    <xf numFmtId="43" fontId="15" fillId="0" borderId="3" xfId="1" applyFont="1" applyFill="1" applyBorder="1"/>
    <xf numFmtId="4" fontId="8" fillId="0" borderId="0" xfId="0" applyNumberFormat="1" applyFont="1"/>
    <xf numFmtId="43" fontId="4" fillId="0" borderId="0" xfId="1" applyFont="1" applyFill="1" applyBorder="1"/>
    <xf numFmtId="43" fontId="5" fillId="0" borderId="0" xfId="1" applyFont="1" applyFill="1" applyBorder="1"/>
    <xf numFmtId="43" fontId="15" fillId="0" borderId="0" xfId="1" applyFont="1" applyFill="1" applyBorder="1"/>
    <xf numFmtId="43" fontId="5" fillId="0" borderId="0" xfId="1" applyFont="1" applyFill="1" applyBorder="1" applyAlignment="1">
      <alignment vertical="center"/>
    </xf>
    <xf numFmtId="43" fontId="5" fillId="0" borderId="0" xfId="1" applyFont="1" applyFill="1" applyBorder="1" applyAlignment="1"/>
    <xf numFmtId="0" fontId="5" fillId="0" borderId="8" xfId="0" applyFont="1" applyBorder="1" applyAlignment="1">
      <alignment horizontal="left" vertical="center"/>
    </xf>
    <xf numFmtId="0" fontId="5" fillId="0" borderId="8" xfId="0" applyFont="1" applyBorder="1" applyAlignment="1">
      <alignment horizontal="center" vertical="center"/>
    </xf>
    <xf numFmtId="43" fontId="5" fillId="0" borderId="8" xfId="1" applyFont="1" applyFill="1" applyBorder="1" applyAlignment="1">
      <alignment vertical="center"/>
    </xf>
    <xf numFmtId="43" fontId="5" fillId="0" borderId="8" xfId="1" applyFont="1" applyFill="1" applyBorder="1"/>
    <xf numFmtId="0" fontId="4" fillId="0" borderId="8" xfId="0" applyFont="1" applyBorder="1" applyAlignment="1">
      <alignment horizontal="left" vertical="center"/>
    </xf>
    <xf numFmtId="0" fontId="5" fillId="0" borderId="0" xfId="0" applyFont="1" applyAlignment="1">
      <alignment horizontal="right"/>
    </xf>
    <xf numFmtId="0" fontId="5" fillId="0" borderId="0" xfId="0" applyFont="1" applyAlignment="1">
      <alignment horizontal="left"/>
    </xf>
    <xf numFmtId="16" fontId="5" fillId="0" borderId="0" xfId="0" applyNumberFormat="1" applyFont="1"/>
    <xf numFmtId="0" fontId="4" fillId="0" borderId="3" xfId="0" applyFont="1" applyBorder="1" applyAlignment="1">
      <alignment horizontal="left" vertical="center"/>
    </xf>
    <xf numFmtId="0" fontId="4" fillId="0" borderId="0" xfId="0" applyFont="1" applyAlignment="1">
      <alignment vertical="center"/>
    </xf>
    <xf numFmtId="0" fontId="5" fillId="0" borderId="0" xfId="0" applyFont="1" applyAlignment="1">
      <alignment horizontal="center" vertical="center"/>
    </xf>
    <xf numFmtId="0" fontId="16" fillId="0" borderId="3" xfId="0" applyFont="1" applyBorder="1" applyAlignment="1">
      <alignment wrapText="1"/>
    </xf>
    <xf numFmtId="0" fontId="4" fillId="0" borderId="3" xfId="0" applyFont="1" applyBorder="1"/>
    <xf numFmtId="0" fontId="4" fillId="0" borderId="18" xfId="0" applyFont="1" applyBorder="1" applyAlignment="1">
      <alignment horizontal="center" vertical="center"/>
    </xf>
    <xf numFmtId="0" fontId="7" fillId="0" borderId="8" xfId="0" applyFont="1" applyBorder="1" applyAlignment="1">
      <alignment horizontal="left" vertical="center"/>
    </xf>
    <xf numFmtId="0" fontId="9" fillId="0" borderId="39" xfId="0" applyFont="1" applyBorder="1" applyAlignment="1">
      <alignment vertical="center"/>
    </xf>
    <xf numFmtId="43" fontId="9" fillId="0" borderId="40" xfId="0" applyNumberFormat="1" applyFont="1" applyBorder="1" applyAlignment="1">
      <alignment vertical="center"/>
    </xf>
    <xf numFmtId="43" fontId="9" fillId="0" borderId="41" xfId="0" applyNumberFormat="1" applyFont="1" applyBorder="1" applyAlignment="1">
      <alignment vertical="center"/>
    </xf>
    <xf numFmtId="43" fontId="9" fillId="0" borderId="42" xfId="0" applyNumberFormat="1" applyFont="1" applyBorder="1" applyAlignment="1">
      <alignment vertical="center"/>
    </xf>
    <xf numFmtId="0" fontId="5" fillId="0" borderId="16" xfId="0" applyFont="1" applyBorder="1" applyAlignment="1">
      <alignment horizontal="center" vertical="center"/>
    </xf>
    <xf numFmtId="0" fontId="4" fillId="0" borderId="8" xfId="0" applyFont="1" applyBorder="1" applyAlignment="1">
      <alignment horizontal="left"/>
    </xf>
    <xf numFmtId="0" fontId="5" fillId="0" borderId="8" xfId="0" applyFont="1" applyBorder="1" applyAlignment="1">
      <alignment horizontal="left" vertical="center" wrapText="1"/>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3" fillId="2" borderId="10" xfId="0" applyFont="1" applyFill="1" applyBorder="1" applyAlignment="1">
      <alignment horizontal="center" vertical="center"/>
    </xf>
    <xf numFmtId="43" fontId="10" fillId="0" borderId="0" xfId="0" applyNumberFormat="1" applyFont="1" applyAlignment="1">
      <alignment horizontal="center"/>
    </xf>
    <xf numFmtId="0" fontId="10" fillId="0" borderId="0" xfId="0" applyFont="1" applyAlignment="1">
      <alignment horizont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43" fontId="3" fillId="2" borderId="29" xfId="1" applyFont="1" applyFill="1" applyBorder="1" applyAlignment="1">
      <alignment horizontal="center" vertical="center" wrapText="1"/>
    </xf>
    <xf numFmtId="43" fontId="3" fillId="2" borderId="31" xfId="1"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32" xfId="0" applyFont="1" applyFill="1" applyBorder="1" applyAlignment="1">
      <alignment horizontal="center" vertical="center"/>
    </xf>
    <xf numFmtId="43" fontId="3" fillId="2" borderId="30" xfId="1" applyFont="1" applyFill="1" applyBorder="1" applyAlignment="1">
      <alignment horizontal="center" vertical="center"/>
    </xf>
    <xf numFmtId="0" fontId="13" fillId="2" borderId="32" xfId="0" applyFont="1" applyFill="1" applyBorder="1" applyAlignment="1">
      <alignment horizontal="center" vertical="center"/>
    </xf>
    <xf numFmtId="4" fontId="3" fillId="2" borderId="30" xfId="1" applyNumberFormat="1" applyFont="1" applyFill="1" applyBorder="1" applyAlignment="1">
      <alignment vertical="center" wrapText="1"/>
    </xf>
    <xf numFmtId="4" fontId="3" fillId="2" borderId="32" xfId="1" applyNumberFormat="1" applyFont="1" applyFill="1" applyBorder="1" applyAlignment="1">
      <alignment vertical="center" wrapText="1"/>
    </xf>
    <xf numFmtId="43" fontId="3" fillId="2" borderId="33" xfId="1" applyFont="1" applyFill="1" applyBorder="1" applyAlignment="1">
      <alignment horizontal="center" vertical="center"/>
    </xf>
    <xf numFmtId="43" fontId="3" fillId="2" borderId="34" xfId="1" applyFont="1" applyFill="1" applyBorder="1" applyAlignment="1">
      <alignment horizontal="center" vertical="center"/>
    </xf>
    <xf numFmtId="0" fontId="3" fillId="0" borderId="0" xfId="0" applyFont="1" applyFill="1" applyAlignment="1">
      <alignment horizontal="center" vertical="center"/>
    </xf>
    <xf numFmtId="43" fontId="3" fillId="0" borderId="0" xfId="1" applyFont="1" applyFill="1" applyBorder="1" applyAlignment="1">
      <alignment horizontal="center" vertical="center"/>
    </xf>
    <xf numFmtId="43" fontId="3" fillId="0" borderId="0" xfId="1" applyFont="1" applyFill="1" applyBorder="1" applyAlignment="1">
      <alignment vertical="center"/>
    </xf>
  </cellXfs>
  <cellStyles count="7">
    <cellStyle name="Comma" xfId="1" builtinId="3"/>
    <cellStyle name="Normal" xfId="0" builtinId="0"/>
    <cellStyle name="常规 2" xfId="2" xr:uid="{00000000-0005-0000-0000-000003000000}"/>
    <cellStyle name="常规 3" xfId="3" xr:uid="{00000000-0005-0000-0000-000004000000}"/>
    <cellStyle name="常规 4" xfId="4" xr:uid="{00000000-0005-0000-0000-000005000000}"/>
    <cellStyle name="常规 4 2" xfId="5" xr:uid="{00000000-0005-0000-0000-000006000000}"/>
    <cellStyle name="常规_Sheet3"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A1321-0828-4032-B93C-1EBFA6998B4E}">
  <dimension ref="B1:J20"/>
  <sheetViews>
    <sheetView showGridLines="0" zoomScale="85" zoomScaleNormal="85" zoomScaleSheetLayoutView="90" workbookViewId="0">
      <selection activeCell="O17" sqref="O17"/>
    </sheetView>
  </sheetViews>
  <sheetFormatPr defaultColWidth="9.140625" defaultRowHeight="12.75"/>
  <cols>
    <col min="1" max="1" width="9.140625" style="2" customWidth="1"/>
    <col min="2" max="2" width="15.85546875" style="2" customWidth="1"/>
    <col min="3" max="3" width="58" style="2" customWidth="1"/>
    <col min="4" max="4" width="17.5703125" style="2" customWidth="1"/>
    <col min="5" max="5" width="18" style="2" customWidth="1"/>
    <col min="6" max="6" width="18.5703125" style="2" customWidth="1"/>
    <col min="7" max="7" width="11.140625" style="2" bestFit="1" customWidth="1"/>
    <col min="8" max="8" width="9.85546875" style="2" bestFit="1" customWidth="1"/>
    <col min="9" max="9" width="11.7109375" style="2" bestFit="1" customWidth="1"/>
    <col min="10" max="10" width="9.85546875" style="2" bestFit="1" customWidth="1"/>
    <col min="11" max="16384" width="9.140625" style="2"/>
  </cols>
  <sheetData>
    <row r="1" spans="2:10" ht="20.25" customHeight="1">
      <c r="B1" s="140" t="s">
        <v>352</v>
      </c>
      <c r="C1" s="140"/>
      <c r="D1" s="140"/>
      <c r="E1" s="140"/>
      <c r="F1" s="140"/>
    </row>
    <row r="2" spans="2:10" ht="20.25" customHeight="1">
      <c r="B2" s="141" t="s">
        <v>1</v>
      </c>
      <c r="C2" s="141"/>
      <c r="D2" s="141"/>
      <c r="E2" s="141"/>
      <c r="F2" s="141"/>
    </row>
    <row r="3" spans="2:10">
      <c r="F3" s="69"/>
    </row>
    <row r="4" spans="2:10" ht="31.5" customHeight="1">
      <c r="B4" s="142" t="s">
        <v>60</v>
      </c>
      <c r="C4" s="142" t="s">
        <v>10</v>
      </c>
      <c r="D4" s="144" t="s">
        <v>61</v>
      </c>
      <c r="E4" s="145"/>
      <c r="F4" s="146" t="s">
        <v>62</v>
      </c>
    </row>
    <row r="5" spans="2:10" s="1" customFormat="1" ht="34.5" customHeight="1">
      <c r="B5" s="143"/>
      <c r="C5" s="143"/>
      <c r="D5" s="71" t="s">
        <v>45</v>
      </c>
      <c r="E5" s="71" t="s">
        <v>44</v>
      </c>
      <c r="F5" s="147"/>
    </row>
    <row r="6" spans="2:10" s="3" customFormat="1" ht="24.95" customHeight="1">
      <c r="B6" s="85" t="s">
        <v>9</v>
      </c>
      <c r="C6" s="85" t="s">
        <v>18</v>
      </c>
      <c r="D6" s="128">
        <f>Anbul!F14</f>
        <v>0</v>
      </c>
      <c r="E6" s="128">
        <f>Anbul!H14</f>
        <v>0</v>
      </c>
      <c r="F6" s="128">
        <f>D6+E6</f>
        <v>0</v>
      </c>
      <c r="G6" s="33"/>
    </row>
    <row r="7" spans="2:10" s="3" customFormat="1" ht="24.95" customHeight="1">
      <c r="B7" s="70" t="s">
        <v>2</v>
      </c>
      <c r="C7" s="70" t="s">
        <v>101</v>
      </c>
      <c r="D7" s="129">
        <f>Anbul!F88</f>
        <v>0</v>
      </c>
      <c r="E7" s="129">
        <f>Anbul!H88</f>
        <v>0</v>
      </c>
      <c r="F7" s="129">
        <f t="shared" ref="F7:F17" si="0">D7+E7</f>
        <v>0</v>
      </c>
      <c r="G7" s="33"/>
    </row>
    <row r="8" spans="2:10" s="3" customFormat="1" ht="24.95" customHeight="1">
      <c r="B8" s="70" t="s">
        <v>3</v>
      </c>
      <c r="C8" s="70" t="s">
        <v>137</v>
      </c>
      <c r="D8" s="129">
        <f>Anbul!F147</f>
        <v>0</v>
      </c>
      <c r="E8" s="129">
        <f>Anbul!H147</f>
        <v>0</v>
      </c>
      <c r="F8" s="129">
        <f t="shared" si="0"/>
        <v>0</v>
      </c>
      <c r="G8" s="33"/>
    </row>
    <row r="9" spans="2:10" s="3" customFormat="1" ht="24.95" customHeight="1">
      <c r="B9" s="70" t="s">
        <v>4</v>
      </c>
      <c r="C9" s="70" t="s">
        <v>158</v>
      </c>
      <c r="D9" s="129">
        <f>Anbul!F188</f>
        <v>0</v>
      </c>
      <c r="E9" s="129">
        <f>Anbul!H188</f>
        <v>0</v>
      </c>
      <c r="F9" s="129">
        <f t="shared" si="0"/>
        <v>0</v>
      </c>
      <c r="G9" s="33"/>
    </row>
    <row r="10" spans="2:10" s="3" customFormat="1" ht="24.95" customHeight="1">
      <c r="B10" s="70" t="s">
        <v>54</v>
      </c>
      <c r="C10" s="70" t="s">
        <v>168</v>
      </c>
      <c r="D10" s="129">
        <f>Anbul!F236</f>
        <v>0</v>
      </c>
      <c r="E10" s="129">
        <f>Anbul!H236</f>
        <v>0</v>
      </c>
      <c r="F10" s="129">
        <f t="shared" si="0"/>
        <v>0</v>
      </c>
      <c r="G10" s="33"/>
    </row>
    <row r="11" spans="2:10" s="3" customFormat="1" ht="24.95" customHeight="1">
      <c r="B11" s="70" t="s">
        <v>5</v>
      </c>
      <c r="C11" s="70" t="s">
        <v>182</v>
      </c>
      <c r="D11" s="129">
        <f>Anbul!F274</f>
        <v>0</v>
      </c>
      <c r="E11" s="129">
        <f>Anbul!H274</f>
        <v>0</v>
      </c>
      <c r="F11" s="129">
        <f t="shared" si="0"/>
        <v>0</v>
      </c>
      <c r="G11" s="33"/>
    </row>
    <row r="12" spans="2:10" s="3" customFormat="1" ht="24.95" customHeight="1">
      <c r="B12" s="70" t="s">
        <v>6</v>
      </c>
      <c r="C12" s="70" t="s">
        <v>201</v>
      </c>
      <c r="D12" s="129">
        <f>Anbul!F305</f>
        <v>0</v>
      </c>
      <c r="E12" s="129">
        <f>Anbul!H305</f>
        <v>0</v>
      </c>
      <c r="F12" s="129">
        <f t="shared" si="0"/>
        <v>0</v>
      </c>
      <c r="G12" s="34"/>
      <c r="H12" s="33"/>
      <c r="I12" s="34"/>
      <c r="J12" s="33"/>
    </row>
    <row r="13" spans="2:10" s="3" customFormat="1" ht="24.95" customHeight="1">
      <c r="B13" s="70" t="s">
        <v>353</v>
      </c>
      <c r="C13" s="70" t="s">
        <v>190</v>
      </c>
      <c r="D13" s="129">
        <f>Anbul!F337</f>
        <v>0</v>
      </c>
      <c r="E13" s="129">
        <f>Anbul!H337</f>
        <v>0</v>
      </c>
      <c r="F13" s="129">
        <f t="shared" si="0"/>
        <v>0</v>
      </c>
      <c r="G13" s="34"/>
      <c r="H13" s="33"/>
      <c r="I13" s="34"/>
      <c r="J13" s="33"/>
    </row>
    <row r="14" spans="2:10" s="3" customFormat="1" ht="24.95" customHeight="1">
      <c r="B14" s="70" t="s">
        <v>354</v>
      </c>
      <c r="C14" s="70" t="s">
        <v>356</v>
      </c>
      <c r="D14" s="129">
        <f>Anbul!F376</f>
        <v>0</v>
      </c>
      <c r="E14" s="129">
        <f>Anbul!H376</f>
        <v>0</v>
      </c>
      <c r="F14" s="129"/>
      <c r="G14" s="34"/>
      <c r="H14" s="33"/>
      <c r="I14" s="34"/>
      <c r="J14" s="33"/>
    </row>
    <row r="15" spans="2:10" s="3" customFormat="1" ht="24.95" customHeight="1">
      <c r="B15" s="70" t="s">
        <v>355</v>
      </c>
      <c r="C15" s="70" t="s">
        <v>483</v>
      </c>
      <c r="D15" s="129">
        <f>Anbul!F405</f>
        <v>0</v>
      </c>
      <c r="E15" s="129">
        <f>Anbul!H405</f>
        <v>0</v>
      </c>
      <c r="F15" s="129"/>
      <c r="G15" s="34"/>
      <c r="H15" s="33"/>
      <c r="I15" s="34"/>
      <c r="J15" s="33"/>
    </row>
    <row r="16" spans="2:10" s="3" customFormat="1" ht="24.95" customHeight="1">
      <c r="B16" s="70" t="s">
        <v>482</v>
      </c>
      <c r="C16" s="70" t="s">
        <v>72</v>
      </c>
      <c r="D16" s="129">
        <f>Anbul!F443</f>
        <v>0</v>
      </c>
      <c r="E16" s="129">
        <f>Anbul!H443</f>
        <v>0</v>
      </c>
      <c r="F16" s="129">
        <f t="shared" si="0"/>
        <v>0</v>
      </c>
      <c r="G16" s="34"/>
      <c r="H16" s="33"/>
      <c r="I16" s="34"/>
      <c r="J16" s="33"/>
    </row>
    <row r="17" spans="2:10" s="3" customFormat="1" ht="24.95" customHeight="1">
      <c r="B17" s="70" t="s">
        <v>484</v>
      </c>
      <c r="C17" s="127" t="s">
        <v>76</v>
      </c>
      <c r="D17" s="130">
        <f>Anbul!F453</f>
        <v>0</v>
      </c>
      <c r="E17" s="130">
        <f>Anbul!H453</f>
        <v>0</v>
      </c>
      <c r="F17" s="129">
        <f t="shared" si="0"/>
        <v>0</v>
      </c>
      <c r="G17" s="34"/>
      <c r="H17" s="33"/>
      <c r="I17" s="34"/>
      <c r="J17" s="33"/>
    </row>
    <row r="18" spans="2:10" s="3" customFormat="1" ht="30" customHeight="1">
      <c r="B18" s="134" t="s">
        <v>7</v>
      </c>
      <c r="C18" s="135"/>
      <c r="D18" s="72">
        <f>SUM(D6:D12)</f>
        <v>0</v>
      </c>
      <c r="E18" s="72">
        <f>SUM(E6:E12)</f>
        <v>0</v>
      </c>
      <c r="F18" s="72">
        <f>SUM(F6:F17)</f>
        <v>0</v>
      </c>
    </row>
    <row r="19" spans="2:10" ht="30.75" customHeight="1">
      <c r="B19" s="136" t="s">
        <v>70</v>
      </c>
      <c r="C19" s="137"/>
      <c r="D19" s="137"/>
      <c r="E19" s="138"/>
      <c r="F19" s="73">
        <f>F18*0.08</f>
        <v>0</v>
      </c>
      <c r="I19" s="106"/>
    </row>
    <row r="20" spans="2:10" ht="30.75" customHeight="1">
      <c r="B20" s="134" t="s">
        <v>63</v>
      </c>
      <c r="C20" s="139"/>
      <c r="D20" s="139"/>
      <c r="E20" s="135"/>
      <c r="F20" s="61">
        <f>F18+F19</f>
        <v>0</v>
      </c>
    </row>
  </sheetData>
  <mergeCells count="9">
    <mergeCell ref="B18:C18"/>
    <mergeCell ref="B19:E19"/>
    <mergeCell ref="B20:E20"/>
    <mergeCell ref="B1:F1"/>
    <mergeCell ref="B2:F2"/>
    <mergeCell ref="B4:B5"/>
    <mergeCell ref="C4:C5"/>
    <mergeCell ref="D4:E4"/>
    <mergeCell ref="F4:F5"/>
  </mergeCells>
  <phoneticPr fontId="2" type="noConversion"/>
  <printOptions horizontalCentered="1"/>
  <pageMargins left="0.51181102362204722" right="0.51181102362204722" top="0.51181102362204722" bottom="0.51181102362204722" header="0.51181102362204722" footer="0.23622047244094491"/>
  <pageSetup paperSize="9" orientation="portrait" horizontalDpi="300" verticalDpi="300" r:id="rId1"/>
  <headerFooter alignWithMargins="0">
    <oddHeader>&amp;R&amp;"Arial,Italic"&amp;8Bills of Quantities</oddHeader>
    <oddFooter>&amp;L&amp;"Arial,Italic"&amp;8LABOUR QUARTERS H BUILDING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8CFE-4636-4299-90EA-D2AD0EF9BE89}">
  <sheetPr>
    <pageSetUpPr fitToPage="1"/>
  </sheetPr>
  <dimension ref="A1:S453"/>
  <sheetViews>
    <sheetView showGridLines="0" tabSelected="1" zoomScaleNormal="100" zoomScaleSheetLayoutView="90" workbookViewId="0">
      <pane xSplit="4" ySplit="2" topLeftCell="G450" activePane="bottomRight" state="frozen"/>
      <selection pane="topRight" activeCell="E1" sqref="E1"/>
      <selection pane="bottomLeft" activeCell="A7" sqref="A7"/>
      <selection pane="bottomRight" activeCell="N11" sqref="N11"/>
    </sheetView>
  </sheetViews>
  <sheetFormatPr defaultColWidth="9.140625" defaultRowHeight="12.75"/>
  <cols>
    <col min="1" max="1" width="10" style="15" customWidth="1"/>
    <col min="2" max="2" width="71.5703125" style="4" customWidth="1"/>
    <col min="3" max="3" width="6.42578125" style="15" customWidth="1"/>
    <col min="4" max="4" width="8.7109375" style="93" customWidth="1"/>
    <col min="5" max="5" width="10.140625" style="14" customWidth="1"/>
    <col min="6" max="6" width="15.140625" style="14" customWidth="1"/>
    <col min="7" max="7" width="11" style="14" customWidth="1"/>
    <col min="8" max="9" width="14.28515625" style="14" customWidth="1"/>
    <col min="10" max="10" width="10.42578125" style="4" bestFit="1" customWidth="1"/>
    <col min="11" max="16384" width="9.140625" style="4"/>
  </cols>
  <sheetData>
    <row r="1" spans="1:9" ht="21" customHeight="1">
      <c r="A1" s="150" t="s">
        <v>11</v>
      </c>
      <c r="B1" s="152" t="s">
        <v>12</v>
      </c>
      <c r="C1" s="154" t="s">
        <v>14</v>
      </c>
      <c r="D1" s="156" t="s">
        <v>15</v>
      </c>
      <c r="E1" s="158" t="s">
        <v>45</v>
      </c>
      <c r="F1" s="159"/>
      <c r="G1" s="148" t="s">
        <v>44</v>
      </c>
      <c r="H1" s="149"/>
      <c r="I1" s="160"/>
    </row>
    <row r="2" spans="1:9" s="15" customFormat="1" ht="16.5" thickBot="1">
      <c r="A2" s="151"/>
      <c r="B2" s="153"/>
      <c r="C2" s="155"/>
      <c r="D2" s="157"/>
      <c r="E2" s="78" t="s">
        <v>16</v>
      </c>
      <c r="F2" s="79" t="s">
        <v>13</v>
      </c>
      <c r="G2" s="79" t="s">
        <v>16</v>
      </c>
      <c r="H2" s="80" t="s">
        <v>13</v>
      </c>
      <c r="I2" s="161"/>
    </row>
    <row r="3" spans="1:9" s="53" customFormat="1" ht="18" customHeight="1">
      <c r="A3" s="54"/>
      <c r="B3" s="55" t="s">
        <v>17</v>
      </c>
      <c r="C3" s="30"/>
      <c r="D3" s="86"/>
      <c r="E3" s="56"/>
      <c r="F3" s="27"/>
      <c r="G3" s="27"/>
      <c r="H3" s="27"/>
      <c r="I3" s="107"/>
    </row>
    <row r="4" spans="1:9" s="53" customFormat="1" ht="18" customHeight="1">
      <c r="A4" s="54"/>
      <c r="B4" s="55" t="s">
        <v>18</v>
      </c>
      <c r="C4" s="30"/>
      <c r="D4" s="86"/>
      <c r="E4" s="56"/>
      <c r="F4" s="27"/>
      <c r="G4" s="27"/>
      <c r="H4" s="27"/>
      <c r="I4" s="107"/>
    </row>
    <row r="5" spans="1:9" ht="18" customHeight="1">
      <c r="A5" s="43">
        <v>1.1000000000000001</v>
      </c>
      <c r="B5" s="48" t="s">
        <v>20</v>
      </c>
      <c r="C5" s="6"/>
      <c r="D5" s="87"/>
      <c r="E5" s="42"/>
      <c r="F5" s="5"/>
      <c r="G5" s="5"/>
      <c r="H5" s="5"/>
      <c r="I5" s="108"/>
    </row>
    <row r="6" spans="1:9" ht="27.75" customHeight="1">
      <c r="A6" s="44" t="s">
        <v>203</v>
      </c>
      <c r="B6" s="9" t="s">
        <v>48</v>
      </c>
      <c r="C6" s="10" t="s">
        <v>19</v>
      </c>
      <c r="D6" s="87">
        <v>1</v>
      </c>
      <c r="E6" s="62"/>
      <c r="F6" s="11">
        <f>D6*E6</f>
        <v>0</v>
      </c>
      <c r="G6" s="11"/>
      <c r="H6" s="11">
        <f>D6*G6</f>
        <v>0</v>
      </c>
      <c r="I6" s="108"/>
    </row>
    <row r="7" spans="1:9" ht="18" customHeight="1">
      <c r="A7" s="44"/>
      <c r="B7" s="9"/>
      <c r="C7" s="10"/>
      <c r="D7" s="87"/>
      <c r="E7" s="62"/>
      <c r="F7" s="11"/>
      <c r="G7" s="11"/>
      <c r="H7" s="11"/>
      <c r="I7" s="108"/>
    </row>
    <row r="8" spans="1:9" ht="18" customHeight="1">
      <c r="A8" s="43">
        <v>1.2</v>
      </c>
      <c r="B8" s="48" t="s">
        <v>21</v>
      </c>
      <c r="C8" s="10"/>
      <c r="D8" s="87"/>
      <c r="E8" s="62"/>
      <c r="F8" s="11" t="s">
        <v>42</v>
      </c>
      <c r="G8" s="11"/>
      <c r="H8" s="11" t="s">
        <v>42</v>
      </c>
      <c r="I8" s="108"/>
    </row>
    <row r="9" spans="1:9" ht="38.25" customHeight="1">
      <c r="A9" s="44" t="s">
        <v>49</v>
      </c>
      <c r="B9" s="9" t="s">
        <v>59</v>
      </c>
      <c r="C9" s="10" t="s">
        <v>19</v>
      </c>
      <c r="D9" s="87">
        <v>1</v>
      </c>
      <c r="E9" s="62"/>
      <c r="F9" s="11">
        <f>D9*E9</f>
        <v>0</v>
      </c>
      <c r="G9" s="11"/>
      <c r="H9" s="11">
        <f>D9*G9</f>
        <v>0</v>
      </c>
      <c r="I9" s="108"/>
    </row>
    <row r="10" spans="1:9" ht="18" customHeight="1">
      <c r="A10" s="43"/>
      <c r="B10" s="9"/>
      <c r="C10" s="10"/>
      <c r="D10" s="87"/>
      <c r="E10" s="62"/>
      <c r="F10" s="11"/>
      <c r="G10" s="11"/>
      <c r="H10" s="11"/>
      <c r="I10" s="108"/>
    </row>
    <row r="11" spans="1:9" ht="18" customHeight="1">
      <c r="A11" s="43">
        <v>1.3</v>
      </c>
      <c r="B11" s="48" t="s">
        <v>22</v>
      </c>
      <c r="C11" s="10"/>
      <c r="D11" s="87"/>
      <c r="E11" s="62"/>
      <c r="F11" s="11" t="s">
        <v>42</v>
      </c>
      <c r="G11" s="11"/>
      <c r="H11" s="11" t="s">
        <v>42</v>
      </c>
      <c r="I11" s="108"/>
    </row>
    <row r="12" spans="1:9" ht="18" customHeight="1">
      <c r="A12" s="43" t="s">
        <v>50</v>
      </c>
      <c r="B12" s="8" t="s">
        <v>53</v>
      </c>
      <c r="C12" s="10" t="s">
        <v>19</v>
      </c>
      <c r="D12" s="87">
        <v>1</v>
      </c>
      <c r="E12" s="62"/>
      <c r="F12" s="11">
        <f>D12*E12</f>
        <v>0</v>
      </c>
      <c r="G12" s="11"/>
      <c r="H12" s="11">
        <f>D12*G12</f>
        <v>0</v>
      </c>
      <c r="I12" s="108"/>
    </row>
    <row r="13" spans="1:9" ht="18" customHeight="1" thickBot="1">
      <c r="A13" s="46"/>
      <c r="B13" s="47"/>
      <c r="C13" s="131"/>
      <c r="D13" s="88"/>
      <c r="E13" s="62"/>
      <c r="F13" s="11"/>
      <c r="G13" s="11"/>
      <c r="H13" s="11"/>
      <c r="I13" s="108"/>
    </row>
    <row r="14" spans="1:9" ht="30" customHeight="1" thickBot="1">
      <c r="A14" s="75" t="s">
        <v>23</v>
      </c>
      <c r="B14" s="76"/>
      <c r="C14" s="76"/>
      <c r="D14" s="76"/>
      <c r="E14" s="81"/>
      <c r="F14" s="82">
        <f>SUM(F5:F13)</f>
        <v>0</v>
      </c>
      <c r="G14" s="83"/>
      <c r="H14" s="84">
        <f>SUM(H5:H13)</f>
        <v>0</v>
      </c>
      <c r="I14" s="162"/>
    </row>
    <row r="15" spans="1:9" s="53" customFormat="1" ht="18" customHeight="1">
      <c r="A15" s="49"/>
      <c r="B15" s="50" t="s">
        <v>204</v>
      </c>
      <c r="C15" s="51"/>
      <c r="D15" s="89"/>
      <c r="E15" s="52"/>
      <c r="F15" s="26"/>
      <c r="G15" s="26"/>
      <c r="H15" s="26"/>
      <c r="I15" s="107"/>
    </row>
    <row r="16" spans="1:9" s="53" customFormat="1" ht="18" customHeight="1">
      <c r="A16" s="54"/>
      <c r="B16" s="55" t="s">
        <v>101</v>
      </c>
      <c r="C16" s="30"/>
      <c r="D16" s="86"/>
      <c r="E16" s="56"/>
      <c r="F16" s="27"/>
      <c r="G16" s="27"/>
      <c r="H16" s="27"/>
      <c r="I16" s="107"/>
    </row>
    <row r="17" spans="1:9" ht="18" customHeight="1">
      <c r="A17" s="59">
        <v>2.1</v>
      </c>
      <c r="B17" s="20" t="s">
        <v>24</v>
      </c>
      <c r="C17" s="17"/>
      <c r="D17" s="92"/>
      <c r="E17" s="41"/>
      <c r="F17" s="18"/>
      <c r="G17" s="18"/>
      <c r="H17" s="18"/>
      <c r="I17" s="108"/>
    </row>
    <row r="18" spans="1:9" ht="40.5" customHeight="1">
      <c r="A18" s="43"/>
      <c r="B18" s="9" t="s">
        <v>28</v>
      </c>
      <c r="C18" s="6"/>
      <c r="D18" s="87"/>
      <c r="E18" s="42"/>
      <c r="F18" s="5"/>
      <c r="G18" s="5"/>
      <c r="H18" s="5"/>
      <c r="I18" s="108"/>
    </row>
    <row r="19" spans="1:9" ht="27.75" customHeight="1">
      <c r="A19" s="43" t="s">
        <v>42</v>
      </c>
      <c r="B19" s="9" t="s">
        <v>29</v>
      </c>
      <c r="C19" s="6"/>
      <c r="D19" s="87"/>
      <c r="E19" s="42"/>
      <c r="F19" s="5"/>
      <c r="G19" s="5"/>
      <c r="H19" s="5"/>
      <c r="I19" s="108"/>
    </row>
    <row r="20" spans="1:9" ht="18" customHeight="1">
      <c r="A20" s="43"/>
      <c r="B20" s="9"/>
      <c r="C20" s="6"/>
      <c r="D20" s="87"/>
      <c r="E20" s="42"/>
      <c r="F20" s="5"/>
      <c r="G20" s="5"/>
      <c r="H20" s="5"/>
      <c r="I20" s="108"/>
    </row>
    <row r="21" spans="1:9" ht="18" customHeight="1">
      <c r="A21" s="43"/>
      <c r="B21" s="9"/>
      <c r="C21" s="6"/>
      <c r="D21" s="90"/>
      <c r="E21" s="42"/>
      <c r="F21" s="5">
        <f>D21*E21</f>
        <v>0</v>
      </c>
      <c r="G21" s="5"/>
      <c r="H21" s="5">
        <f>D21*G21</f>
        <v>0</v>
      </c>
      <c r="I21" s="108"/>
    </row>
    <row r="22" spans="1:9" s="53" customFormat="1" ht="18" customHeight="1">
      <c r="A22" s="60">
        <v>2.2000000000000002</v>
      </c>
      <c r="B22" s="48" t="s">
        <v>30</v>
      </c>
      <c r="C22" s="36"/>
      <c r="D22" s="90"/>
      <c r="E22" s="57"/>
      <c r="F22" s="5">
        <f>D22*E22</f>
        <v>0</v>
      </c>
      <c r="G22" s="23"/>
      <c r="H22" s="5">
        <f>D22*G22</f>
        <v>0</v>
      </c>
      <c r="I22" s="108"/>
    </row>
    <row r="23" spans="1:9" ht="18" customHeight="1">
      <c r="A23" s="43"/>
      <c r="B23" s="9" t="s">
        <v>43</v>
      </c>
      <c r="C23" s="6"/>
      <c r="D23" s="87"/>
      <c r="E23" s="42"/>
      <c r="F23" s="5"/>
      <c r="G23" s="5"/>
      <c r="H23" s="5"/>
      <c r="I23" s="108"/>
    </row>
    <row r="24" spans="1:9" ht="18" customHeight="1">
      <c r="A24" s="43"/>
      <c r="B24" s="9" t="s">
        <v>31</v>
      </c>
      <c r="C24" s="6"/>
      <c r="D24" s="87"/>
      <c r="E24" s="42"/>
      <c r="F24" s="5"/>
      <c r="G24" s="5"/>
      <c r="H24" s="5"/>
      <c r="I24" s="108"/>
    </row>
    <row r="25" spans="1:9" ht="18" customHeight="1">
      <c r="A25" s="43"/>
      <c r="B25" s="9"/>
      <c r="C25" s="6"/>
      <c r="D25" s="87"/>
      <c r="E25" s="42"/>
      <c r="F25" s="5"/>
      <c r="G25" s="5"/>
      <c r="H25" s="5"/>
      <c r="I25" s="108"/>
    </row>
    <row r="26" spans="1:9" ht="18" customHeight="1">
      <c r="A26" s="60" t="s">
        <v>205</v>
      </c>
      <c r="B26" s="48" t="s">
        <v>102</v>
      </c>
      <c r="C26" s="6"/>
      <c r="D26" s="87"/>
      <c r="E26" s="42"/>
      <c r="F26" s="5"/>
      <c r="G26" s="5"/>
      <c r="H26" s="5"/>
      <c r="I26" s="108"/>
    </row>
    <row r="27" spans="1:9" ht="18" customHeight="1">
      <c r="A27" s="43" t="s">
        <v>206</v>
      </c>
      <c r="B27" s="8" t="s">
        <v>56</v>
      </c>
      <c r="C27" s="6" t="s">
        <v>47</v>
      </c>
      <c r="D27" s="31">
        <v>0.432</v>
      </c>
      <c r="E27" s="42"/>
      <c r="F27" s="5">
        <f>D27*E27</f>
        <v>0</v>
      </c>
      <c r="G27" s="5"/>
      <c r="H27" s="5">
        <f>D27*G27</f>
        <v>0</v>
      </c>
      <c r="I27" s="108"/>
    </row>
    <row r="28" spans="1:9" ht="18" customHeight="1">
      <c r="A28" s="43" t="s">
        <v>207</v>
      </c>
      <c r="B28" s="9" t="s">
        <v>57</v>
      </c>
      <c r="C28" s="6" t="s">
        <v>46</v>
      </c>
      <c r="D28" s="31">
        <v>2.88</v>
      </c>
      <c r="E28" s="42"/>
      <c r="F28" s="5">
        <f>D28*E28</f>
        <v>0</v>
      </c>
      <c r="G28" s="5"/>
      <c r="H28" s="5">
        <f>D28*G28</f>
        <v>0</v>
      </c>
      <c r="I28" s="108"/>
    </row>
    <row r="29" spans="1:9" ht="18" customHeight="1">
      <c r="A29" s="43"/>
      <c r="B29" s="13" t="s">
        <v>58</v>
      </c>
      <c r="C29" s="6"/>
      <c r="D29" s="31"/>
      <c r="E29" s="42"/>
      <c r="F29" s="5"/>
      <c r="G29" s="5"/>
      <c r="H29" s="5"/>
      <c r="I29" s="108"/>
    </row>
    <row r="30" spans="1:9" ht="18" customHeight="1">
      <c r="A30" s="43" t="s">
        <v>208</v>
      </c>
      <c r="B30" s="9" t="s">
        <v>51</v>
      </c>
      <c r="C30" s="6" t="s">
        <v>32</v>
      </c>
      <c r="D30" s="31">
        <v>5</v>
      </c>
      <c r="E30" s="42"/>
      <c r="F30" s="5">
        <f>D30*E30</f>
        <v>0</v>
      </c>
      <c r="G30" s="5"/>
      <c r="H30" s="5">
        <f>D30*G30</f>
        <v>0</v>
      </c>
      <c r="I30" s="108"/>
    </row>
    <row r="31" spans="1:9" ht="18" customHeight="1">
      <c r="A31" s="43"/>
      <c r="B31" s="9"/>
      <c r="C31" s="6"/>
      <c r="D31" s="87"/>
      <c r="E31" s="42"/>
      <c r="F31" s="5"/>
      <c r="G31" s="5"/>
      <c r="H31" s="5"/>
      <c r="I31" s="108"/>
    </row>
    <row r="32" spans="1:9" ht="18" customHeight="1">
      <c r="A32" s="43"/>
      <c r="B32" s="9"/>
      <c r="C32" s="6"/>
      <c r="D32" s="87"/>
      <c r="E32" s="42"/>
      <c r="F32" s="5"/>
      <c r="G32" s="5"/>
      <c r="H32" s="5"/>
      <c r="I32" s="108"/>
    </row>
    <row r="33" spans="1:9" s="99" customFormat="1" ht="18" customHeight="1">
      <c r="A33" s="100" t="s">
        <v>209</v>
      </c>
      <c r="B33" s="101" t="s">
        <v>64</v>
      </c>
      <c r="C33" s="102"/>
      <c r="D33" s="103"/>
      <c r="E33" s="104"/>
      <c r="F33" s="105"/>
      <c r="G33" s="105"/>
      <c r="H33" s="105"/>
      <c r="I33" s="109"/>
    </row>
    <row r="34" spans="1:9" ht="18" customHeight="1">
      <c r="A34" s="43" t="s">
        <v>210</v>
      </c>
      <c r="B34" s="8" t="s">
        <v>56</v>
      </c>
      <c r="C34" s="6" t="s">
        <v>47</v>
      </c>
      <c r="D34" s="87">
        <v>0.72</v>
      </c>
      <c r="E34" s="42"/>
      <c r="F34" s="5">
        <f>D34*E34</f>
        <v>0</v>
      </c>
      <c r="G34" s="5"/>
      <c r="H34" s="5">
        <f>D34*G34</f>
        <v>0</v>
      </c>
      <c r="I34" s="108"/>
    </row>
    <row r="35" spans="1:9" ht="18" customHeight="1">
      <c r="A35" s="43" t="s">
        <v>211</v>
      </c>
      <c r="B35" s="9" t="s">
        <v>57</v>
      </c>
      <c r="C35" s="6" t="s">
        <v>46</v>
      </c>
      <c r="D35" s="87">
        <v>14.4</v>
      </c>
      <c r="E35" s="42"/>
      <c r="F35" s="5">
        <f>D35*E35</f>
        <v>0</v>
      </c>
      <c r="G35" s="5"/>
      <c r="H35" s="5">
        <f>D35*G35</f>
        <v>0</v>
      </c>
      <c r="I35" s="108"/>
    </row>
    <row r="36" spans="1:9" ht="18" customHeight="1">
      <c r="A36" s="43"/>
      <c r="B36" s="9" t="s">
        <v>58</v>
      </c>
      <c r="C36" s="6"/>
      <c r="D36" s="87"/>
      <c r="E36" s="42"/>
      <c r="F36" s="5"/>
      <c r="G36" s="5"/>
      <c r="H36" s="5"/>
      <c r="I36" s="108"/>
    </row>
    <row r="37" spans="1:9" ht="18" customHeight="1">
      <c r="A37" s="43" t="s">
        <v>212</v>
      </c>
      <c r="B37" s="9" t="s">
        <v>51</v>
      </c>
      <c r="C37" s="6" t="s">
        <v>32</v>
      </c>
      <c r="D37" s="87">
        <v>72</v>
      </c>
      <c r="E37" s="42"/>
      <c r="F37" s="5">
        <f>D37*E37</f>
        <v>0</v>
      </c>
      <c r="G37" s="5"/>
      <c r="H37" s="5">
        <f>D37*G37</f>
        <v>0</v>
      </c>
      <c r="I37" s="108"/>
    </row>
    <row r="38" spans="1:9" ht="18" customHeight="1">
      <c r="A38" s="43" t="s">
        <v>213</v>
      </c>
      <c r="B38" s="9" t="s">
        <v>52</v>
      </c>
      <c r="C38" s="6" t="s">
        <v>32</v>
      </c>
      <c r="D38" s="87">
        <v>54</v>
      </c>
      <c r="E38" s="42"/>
      <c r="F38" s="5">
        <f t="shared" ref="F38:F86" si="0">D38*E38</f>
        <v>0</v>
      </c>
      <c r="G38" s="5"/>
      <c r="H38" s="5">
        <f>D38*G38</f>
        <v>0</v>
      </c>
      <c r="I38" s="108"/>
    </row>
    <row r="39" spans="1:9" ht="18" customHeight="1">
      <c r="A39" s="43"/>
      <c r="B39" s="9"/>
      <c r="C39" s="6"/>
      <c r="D39" s="87"/>
      <c r="E39" s="42"/>
      <c r="F39" s="5">
        <f t="shared" si="0"/>
        <v>0</v>
      </c>
      <c r="G39" s="5"/>
      <c r="H39" s="5">
        <f t="shared" ref="H39:H86" si="1">D39*G39</f>
        <v>0</v>
      </c>
      <c r="I39" s="108"/>
    </row>
    <row r="40" spans="1:9" ht="18" customHeight="1">
      <c r="A40" s="60">
        <v>2.2999999999999998</v>
      </c>
      <c r="B40" s="101" t="s">
        <v>105</v>
      </c>
      <c r="C40" s="6"/>
      <c r="D40" s="87"/>
      <c r="E40" s="42"/>
      <c r="F40" s="5">
        <f t="shared" si="0"/>
        <v>0</v>
      </c>
      <c r="G40" s="5"/>
      <c r="H40" s="5">
        <f t="shared" si="1"/>
        <v>0</v>
      </c>
      <c r="I40" s="108"/>
    </row>
    <row r="41" spans="1:9" ht="18" customHeight="1">
      <c r="A41" s="43"/>
      <c r="B41" s="123" t="s">
        <v>131</v>
      </c>
      <c r="C41" s="6"/>
      <c r="D41" s="87"/>
      <c r="E41" s="42"/>
      <c r="F41" s="5">
        <f t="shared" si="0"/>
        <v>0</v>
      </c>
      <c r="G41" s="5"/>
      <c r="H41" s="5">
        <f t="shared" si="1"/>
        <v>0</v>
      </c>
      <c r="I41" s="108"/>
    </row>
    <row r="42" spans="1:9" ht="18" customHeight="1">
      <c r="A42" s="43" t="s">
        <v>217</v>
      </c>
      <c r="B42" s="8" t="s">
        <v>56</v>
      </c>
      <c r="C42" s="6" t="s">
        <v>47</v>
      </c>
      <c r="D42" s="87">
        <v>0.32400000000000001</v>
      </c>
      <c r="E42" s="42"/>
      <c r="F42" s="5">
        <f t="shared" si="0"/>
        <v>0</v>
      </c>
      <c r="G42" s="5"/>
      <c r="H42" s="5">
        <f t="shared" si="1"/>
        <v>0</v>
      </c>
      <c r="I42" s="108"/>
    </row>
    <row r="43" spans="1:9" ht="18" customHeight="1">
      <c r="A43" s="43"/>
      <c r="B43" s="101"/>
      <c r="C43" s="6"/>
      <c r="D43" s="87"/>
      <c r="E43" s="42"/>
      <c r="F43" s="5">
        <f t="shared" si="0"/>
        <v>0</v>
      </c>
      <c r="G43" s="5"/>
      <c r="H43" s="5">
        <f t="shared" si="1"/>
        <v>0</v>
      </c>
      <c r="I43" s="108"/>
    </row>
    <row r="44" spans="1:9" ht="18" customHeight="1">
      <c r="A44" s="43"/>
      <c r="B44" s="123" t="s">
        <v>103</v>
      </c>
      <c r="C44" s="6"/>
      <c r="D44" s="87"/>
      <c r="E44" s="42"/>
      <c r="F44" s="5">
        <f t="shared" si="0"/>
        <v>0</v>
      </c>
      <c r="G44" s="5"/>
      <c r="H44" s="5">
        <f t="shared" si="1"/>
        <v>0</v>
      </c>
      <c r="I44" s="108"/>
    </row>
    <row r="45" spans="1:9" ht="18" customHeight="1">
      <c r="A45" s="43" t="s">
        <v>218</v>
      </c>
      <c r="B45" s="8" t="s">
        <v>132</v>
      </c>
      <c r="C45" s="6" t="s">
        <v>47</v>
      </c>
      <c r="D45" s="87">
        <v>0.128</v>
      </c>
      <c r="E45" s="42"/>
      <c r="F45" s="5">
        <f t="shared" si="0"/>
        <v>0</v>
      </c>
      <c r="G45" s="5"/>
      <c r="H45" s="5">
        <f t="shared" si="1"/>
        <v>0</v>
      </c>
      <c r="I45" s="108"/>
    </row>
    <row r="46" spans="1:9" ht="18" customHeight="1">
      <c r="A46" s="43"/>
      <c r="B46" s="101"/>
      <c r="C46" s="6"/>
      <c r="D46" s="87"/>
      <c r="E46" s="42"/>
      <c r="F46" s="5">
        <f t="shared" si="0"/>
        <v>0</v>
      </c>
      <c r="G46" s="5"/>
      <c r="H46" s="5">
        <f t="shared" si="1"/>
        <v>0</v>
      </c>
      <c r="I46" s="108"/>
    </row>
    <row r="47" spans="1:9" ht="18" customHeight="1">
      <c r="A47" s="43"/>
      <c r="B47" s="123" t="s">
        <v>104</v>
      </c>
      <c r="C47" s="6"/>
      <c r="D47" s="87"/>
      <c r="E47" s="42"/>
      <c r="F47" s="5">
        <f t="shared" si="0"/>
        <v>0</v>
      </c>
      <c r="G47" s="5"/>
      <c r="H47" s="5">
        <f t="shared" si="1"/>
        <v>0</v>
      </c>
      <c r="I47" s="108"/>
    </row>
    <row r="48" spans="1:9" ht="18" customHeight="1">
      <c r="A48" s="43" t="s">
        <v>219</v>
      </c>
      <c r="B48" s="8" t="s">
        <v>133</v>
      </c>
      <c r="C48" s="6" t="s">
        <v>47</v>
      </c>
      <c r="D48" s="87">
        <v>0.313</v>
      </c>
      <c r="E48" s="42"/>
      <c r="F48" s="5">
        <f t="shared" si="0"/>
        <v>0</v>
      </c>
      <c r="G48" s="5"/>
      <c r="H48" s="5">
        <f t="shared" si="1"/>
        <v>0</v>
      </c>
      <c r="I48" s="108"/>
    </row>
    <row r="49" spans="1:9" ht="18" customHeight="1">
      <c r="A49" s="43"/>
      <c r="B49" s="101"/>
      <c r="C49" s="6"/>
      <c r="D49" s="87"/>
      <c r="E49" s="42"/>
      <c r="F49" s="5">
        <f t="shared" si="0"/>
        <v>0</v>
      </c>
      <c r="G49" s="5"/>
      <c r="H49" s="5">
        <f t="shared" si="1"/>
        <v>0</v>
      </c>
      <c r="I49" s="108"/>
    </row>
    <row r="50" spans="1:9" ht="18" customHeight="1">
      <c r="A50" s="60">
        <v>2.4</v>
      </c>
      <c r="B50" s="101" t="s">
        <v>214</v>
      </c>
      <c r="C50" s="6"/>
      <c r="D50" s="87"/>
      <c r="E50" s="42"/>
      <c r="F50" s="5">
        <f t="shared" si="0"/>
        <v>0</v>
      </c>
      <c r="G50" s="5"/>
      <c r="H50" s="5">
        <f t="shared" si="1"/>
        <v>0</v>
      </c>
      <c r="I50" s="108"/>
    </row>
    <row r="51" spans="1:9" ht="18" customHeight="1">
      <c r="A51" s="43" t="s">
        <v>220</v>
      </c>
      <c r="B51" s="8" t="s">
        <v>134</v>
      </c>
      <c r="C51" s="6" t="s">
        <v>32</v>
      </c>
      <c r="D51" s="87">
        <v>2</v>
      </c>
      <c r="E51" s="42"/>
      <c r="F51" s="5">
        <f t="shared" si="0"/>
        <v>0</v>
      </c>
      <c r="G51" s="5"/>
      <c r="H51" s="5">
        <f t="shared" si="1"/>
        <v>0</v>
      </c>
      <c r="I51" s="108"/>
    </row>
    <row r="52" spans="1:9" ht="18" customHeight="1">
      <c r="A52" s="43" t="s">
        <v>221</v>
      </c>
      <c r="B52" s="8" t="s">
        <v>135</v>
      </c>
      <c r="C52" s="6" t="s">
        <v>32</v>
      </c>
      <c r="D52" s="87">
        <v>5</v>
      </c>
      <c r="E52" s="42"/>
      <c r="F52" s="5">
        <f t="shared" si="0"/>
        <v>0</v>
      </c>
      <c r="G52" s="5"/>
      <c r="H52" s="5">
        <f t="shared" si="1"/>
        <v>0</v>
      </c>
      <c r="I52" s="108"/>
    </row>
    <row r="53" spans="1:9" ht="18" customHeight="1">
      <c r="A53" s="43"/>
      <c r="B53" s="101"/>
      <c r="C53" s="6"/>
      <c r="D53" s="87"/>
      <c r="E53" s="42"/>
      <c r="F53" s="5">
        <f t="shared" si="0"/>
        <v>0</v>
      </c>
      <c r="G53" s="5"/>
      <c r="H53" s="5">
        <f t="shared" si="1"/>
        <v>0</v>
      </c>
      <c r="I53" s="108"/>
    </row>
    <row r="54" spans="1:9" ht="18" customHeight="1">
      <c r="A54" s="43"/>
      <c r="B54" s="101"/>
      <c r="C54" s="6"/>
      <c r="D54" s="87"/>
      <c r="E54" s="42"/>
      <c r="F54" s="5">
        <f t="shared" si="0"/>
        <v>0</v>
      </c>
      <c r="G54" s="5"/>
      <c r="H54" s="5">
        <f t="shared" si="1"/>
        <v>0</v>
      </c>
      <c r="I54" s="108"/>
    </row>
    <row r="55" spans="1:9" ht="18" customHeight="1">
      <c r="A55" s="60">
        <v>2.5</v>
      </c>
      <c r="B55" s="101" t="s">
        <v>215</v>
      </c>
      <c r="C55" s="6"/>
      <c r="D55" s="87"/>
      <c r="E55" s="42"/>
      <c r="F55" s="5">
        <f t="shared" si="0"/>
        <v>0</v>
      </c>
      <c r="G55" s="5"/>
      <c r="H55" s="5">
        <f t="shared" si="1"/>
        <v>0</v>
      </c>
      <c r="I55" s="108"/>
    </row>
    <row r="56" spans="1:9" ht="18" customHeight="1">
      <c r="A56" s="43" t="s">
        <v>222</v>
      </c>
      <c r="B56" s="8" t="s">
        <v>110</v>
      </c>
      <c r="C56" s="6" t="s">
        <v>127</v>
      </c>
      <c r="D56" s="87">
        <v>50</v>
      </c>
      <c r="E56" s="42"/>
      <c r="F56" s="5">
        <f t="shared" si="0"/>
        <v>0</v>
      </c>
      <c r="G56" s="5"/>
      <c r="H56" s="5">
        <f t="shared" si="1"/>
        <v>0</v>
      </c>
      <c r="I56" s="108"/>
    </row>
    <row r="57" spans="1:9" ht="18" customHeight="1">
      <c r="A57" s="43" t="s">
        <v>223</v>
      </c>
      <c r="B57" s="8" t="s">
        <v>111</v>
      </c>
      <c r="C57" s="6" t="s">
        <v>127</v>
      </c>
      <c r="D57" s="87">
        <v>6</v>
      </c>
      <c r="E57" s="42"/>
      <c r="F57" s="5">
        <f t="shared" si="0"/>
        <v>0</v>
      </c>
      <c r="G57" s="5"/>
      <c r="H57" s="5">
        <f t="shared" si="1"/>
        <v>0</v>
      </c>
      <c r="I57" s="108"/>
    </row>
    <row r="58" spans="1:9" ht="18" customHeight="1">
      <c r="A58" s="43" t="s">
        <v>224</v>
      </c>
      <c r="B58" s="8" t="s">
        <v>112</v>
      </c>
      <c r="C58" s="6" t="s">
        <v>127</v>
      </c>
      <c r="D58" s="87">
        <v>18</v>
      </c>
      <c r="E58" s="42"/>
      <c r="F58" s="5">
        <f t="shared" si="0"/>
        <v>0</v>
      </c>
      <c r="G58" s="5"/>
      <c r="H58" s="5">
        <f t="shared" si="1"/>
        <v>0</v>
      </c>
      <c r="I58" s="108"/>
    </row>
    <row r="59" spans="1:9" ht="18" customHeight="1">
      <c r="A59" s="43" t="s">
        <v>225</v>
      </c>
      <c r="B59" s="8" t="s">
        <v>113</v>
      </c>
      <c r="C59" s="6" t="s">
        <v>32</v>
      </c>
      <c r="D59" s="87">
        <v>6</v>
      </c>
      <c r="E59" s="42"/>
      <c r="F59" s="5">
        <f t="shared" si="0"/>
        <v>0</v>
      </c>
      <c r="G59" s="5"/>
      <c r="H59" s="5">
        <f t="shared" si="1"/>
        <v>0</v>
      </c>
      <c r="I59" s="108"/>
    </row>
    <row r="60" spans="1:9" ht="18" customHeight="1">
      <c r="A60" s="43" t="s">
        <v>226</v>
      </c>
      <c r="B60" s="8" t="s">
        <v>114</v>
      </c>
      <c r="C60" s="6" t="s">
        <v>32</v>
      </c>
      <c r="D60" s="87">
        <v>4</v>
      </c>
      <c r="E60" s="42"/>
      <c r="F60" s="5">
        <f t="shared" si="0"/>
        <v>0</v>
      </c>
      <c r="G60" s="5"/>
      <c r="H60" s="5">
        <f t="shared" si="1"/>
        <v>0</v>
      </c>
      <c r="I60" s="108"/>
    </row>
    <row r="61" spans="1:9" ht="18" customHeight="1">
      <c r="A61" s="43" t="s">
        <v>227</v>
      </c>
      <c r="B61" s="8" t="s">
        <v>115</v>
      </c>
      <c r="C61" s="6" t="s">
        <v>32</v>
      </c>
      <c r="D61" s="87">
        <v>6</v>
      </c>
      <c r="E61" s="42"/>
      <c r="F61" s="5">
        <f t="shared" si="0"/>
        <v>0</v>
      </c>
      <c r="G61" s="5"/>
      <c r="H61" s="5">
        <f t="shared" si="1"/>
        <v>0</v>
      </c>
      <c r="I61" s="108"/>
    </row>
    <row r="62" spans="1:9" ht="18" customHeight="1">
      <c r="A62" s="43" t="s">
        <v>228</v>
      </c>
      <c r="B62" s="8" t="s">
        <v>116</v>
      </c>
      <c r="C62" s="6" t="s">
        <v>32</v>
      </c>
      <c r="D62" s="87">
        <v>2</v>
      </c>
      <c r="E62" s="42"/>
      <c r="F62" s="5">
        <f t="shared" si="0"/>
        <v>0</v>
      </c>
      <c r="G62" s="5"/>
      <c r="H62" s="5">
        <f t="shared" si="1"/>
        <v>0</v>
      </c>
      <c r="I62" s="108"/>
    </row>
    <row r="63" spans="1:9" ht="18" customHeight="1">
      <c r="A63" s="43" t="s">
        <v>229</v>
      </c>
      <c r="B63" s="9" t="s">
        <v>120</v>
      </c>
      <c r="C63" s="6" t="s">
        <v>32</v>
      </c>
      <c r="D63" s="87">
        <v>4</v>
      </c>
      <c r="E63" s="58"/>
      <c r="F63" s="5">
        <f t="shared" si="0"/>
        <v>0</v>
      </c>
      <c r="G63" s="5"/>
      <c r="H63" s="5">
        <f t="shared" si="1"/>
        <v>0</v>
      </c>
      <c r="I63" s="108"/>
    </row>
    <row r="64" spans="1:9" ht="18" customHeight="1">
      <c r="A64" s="43" t="s">
        <v>230</v>
      </c>
      <c r="B64" s="9" t="s">
        <v>121</v>
      </c>
      <c r="C64" s="6" t="s">
        <v>32</v>
      </c>
      <c r="D64" s="87">
        <v>4</v>
      </c>
      <c r="E64" s="58"/>
      <c r="F64" s="5">
        <f t="shared" si="0"/>
        <v>0</v>
      </c>
      <c r="G64" s="5"/>
      <c r="H64" s="5">
        <f t="shared" si="1"/>
        <v>0</v>
      </c>
      <c r="I64" s="108"/>
    </row>
    <row r="65" spans="1:9" ht="18" customHeight="1">
      <c r="A65" s="43" t="s">
        <v>231</v>
      </c>
      <c r="B65" s="9" t="s">
        <v>122</v>
      </c>
      <c r="C65" s="6" t="s">
        <v>32</v>
      </c>
      <c r="D65" s="87">
        <v>2</v>
      </c>
      <c r="E65" s="58"/>
      <c r="F65" s="5">
        <f t="shared" si="0"/>
        <v>0</v>
      </c>
      <c r="G65" s="5"/>
      <c r="H65" s="5">
        <f t="shared" si="1"/>
        <v>0</v>
      </c>
      <c r="I65" s="108"/>
    </row>
    <row r="66" spans="1:9" ht="18" customHeight="1">
      <c r="A66" s="43" t="s">
        <v>232</v>
      </c>
      <c r="B66" s="9" t="s">
        <v>124</v>
      </c>
      <c r="C66" s="6" t="s">
        <v>32</v>
      </c>
      <c r="D66" s="87">
        <v>4</v>
      </c>
      <c r="E66" s="58"/>
      <c r="F66" s="5">
        <f t="shared" si="0"/>
        <v>0</v>
      </c>
      <c r="G66" s="5"/>
      <c r="H66" s="5">
        <f t="shared" si="1"/>
        <v>0</v>
      </c>
      <c r="I66" s="108"/>
    </row>
    <row r="67" spans="1:9" ht="18" customHeight="1">
      <c r="A67" s="43" t="s">
        <v>233</v>
      </c>
      <c r="B67" s="8" t="s">
        <v>117</v>
      </c>
      <c r="C67" s="6" t="s">
        <v>32</v>
      </c>
      <c r="D67" s="87">
        <v>2</v>
      </c>
      <c r="E67" s="42"/>
      <c r="F67" s="5">
        <f t="shared" si="0"/>
        <v>0</v>
      </c>
      <c r="G67" s="5"/>
      <c r="H67" s="5">
        <f t="shared" si="1"/>
        <v>0</v>
      </c>
      <c r="I67" s="108"/>
    </row>
    <row r="68" spans="1:9" ht="18" customHeight="1">
      <c r="A68" s="43" t="s">
        <v>234</v>
      </c>
      <c r="B68" s="9" t="s">
        <v>118</v>
      </c>
      <c r="C68" s="6" t="s">
        <v>32</v>
      </c>
      <c r="D68" s="87">
        <v>1</v>
      </c>
      <c r="E68" s="42"/>
      <c r="F68" s="5">
        <f t="shared" si="0"/>
        <v>0</v>
      </c>
      <c r="G68" s="5"/>
      <c r="H68" s="5">
        <f t="shared" si="1"/>
        <v>0</v>
      </c>
      <c r="I68" s="108"/>
    </row>
    <row r="69" spans="1:9" ht="18" customHeight="1">
      <c r="A69" s="43" t="s">
        <v>235</v>
      </c>
      <c r="B69" s="9" t="s">
        <v>119</v>
      </c>
      <c r="C69" s="6" t="s">
        <v>32</v>
      </c>
      <c r="D69" s="87">
        <v>2</v>
      </c>
      <c r="E69" s="58"/>
      <c r="F69" s="5">
        <f t="shared" si="0"/>
        <v>0</v>
      </c>
      <c r="G69" s="5"/>
      <c r="H69" s="5">
        <f t="shared" si="1"/>
        <v>0</v>
      </c>
      <c r="I69" s="108"/>
    </row>
    <row r="70" spans="1:9" ht="18" customHeight="1">
      <c r="A70" s="43" t="s">
        <v>236</v>
      </c>
      <c r="B70" s="9" t="s">
        <v>106</v>
      </c>
      <c r="C70" s="6" t="s">
        <v>32</v>
      </c>
      <c r="D70" s="87">
        <v>2</v>
      </c>
      <c r="E70" s="58"/>
      <c r="F70" s="5">
        <f t="shared" si="0"/>
        <v>0</v>
      </c>
      <c r="G70" s="5"/>
      <c r="H70" s="5">
        <f t="shared" si="1"/>
        <v>0</v>
      </c>
      <c r="I70" s="108"/>
    </row>
    <row r="71" spans="1:9" ht="18" customHeight="1">
      <c r="A71" s="43" t="s">
        <v>237</v>
      </c>
      <c r="B71" s="9" t="s">
        <v>107</v>
      </c>
      <c r="C71" s="6" t="s">
        <v>32</v>
      </c>
      <c r="D71" s="87">
        <v>2</v>
      </c>
      <c r="E71" s="58"/>
      <c r="F71" s="5">
        <f t="shared" si="0"/>
        <v>0</v>
      </c>
      <c r="G71" s="5"/>
      <c r="H71" s="5">
        <f t="shared" si="1"/>
        <v>0</v>
      </c>
      <c r="I71" s="108"/>
    </row>
    <row r="72" spans="1:9" ht="18" customHeight="1">
      <c r="A72" s="43" t="s">
        <v>238</v>
      </c>
      <c r="B72" s="9" t="s">
        <v>128</v>
      </c>
      <c r="C72" s="6" t="s">
        <v>127</v>
      </c>
      <c r="D72" s="87">
        <v>3.6</v>
      </c>
      <c r="E72" s="58"/>
      <c r="F72" s="5">
        <f t="shared" si="0"/>
        <v>0</v>
      </c>
      <c r="G72" s="5"/>
      <c r="H72" s="5">
        <f t="shared" si="1"/>
        <v>0</v>
      </c>
      <c r="I72" s="108"/>
    </row>
    <row r="73" spans="1:9" ht="18" customHeight="1">
      <c r="A73" s="43" t="s">
        <v>239</v>
      </c>
      <c r="B73" s="9" t="s">
        <v>109</v>
      </c>
      <c r="C73" s="6" t="s">
        <v>127</v>
      </c>
      <c r="D73" s="87">
        <v>6</v>
      </c>
      <c r="E73" s="58"/>
      <c r="F73" s="5">
        <f t="shared" si="0"/>
        <v>0</v>
      </c>
      <c r="G73" s="5"/>
      <c r="H73" s="5">
        <f t="shared" si="1"/>
        <v>0</v>
      </c>
      <c r="I73" s="108"/>
    </row>
    <row r="74" spans="1:9" ht="18" customHeight="1">
      <c r="A74" s="43" t="s">
        <v>240</v>
      </c>
      <c r="B74" s="9" t="s">
        <v>108</v>
      </c>
      <c r="C74" s="6" t="s">
        <v>32</v>
      </c>
      <c r="D74" s="87">
        <v>2</v>
      </c>
      <c r="E74" s="58"/>
      <c r="F74" s="5">
        <f t="shared" si="0"/>
        <v>0</v>
      </c>
      <c r="G74" s="5"/>
      <c r="H74" s="5">
        <f t="shared" si="1"/>
        <v>0</v>
      </c>
      <c r="I74" s="108"/>
    </row>
    <row r="75" spans="1:9" ht="18" customHeight="1">
      <c r="A75" s="43" t="s">
        <v>241</v>
      </c>
      <c r="B75" s="8" t="s">
        <v>125</v>
      </c>
      <c r="C75" s="6" t="s">
        <v>32</v>
      </c>
      <c r="D75" s="87">
        <v>1</v>
      </c>
      <c r="E75" s="58"/>
      <c r="F75" s="5">
        <f t="shared" si="0"/>
        <v>0</v>
      </c>
      <c r="G75" s="5"/>
      <c r="H75" s="5">
        <f t="shared" si="1"/>
        <v>0</v>
      </c>
      <c r="I75" s="108"/>
    </row>
    <row r="76" spans="1:9" ht="18" customHeight="1">
      <c r="A76" s="43" t="s">
        <v>242</v>
      </c>
      <c r="B76" s="9" t="s">
        <v>126</v>
      </c>
      <c r="C76" s="6" t="s">
        <v>32</v>
      </c>
      <c r="D76" s="87">
        <v>1</v>
      </c>
      <c r="E76" s="58"/>
      <c r="F76" s="5">
        <f t="shared" si="0"/>
        <v>0</v>
      </c>
      <c r="G76" s="5"/>
      <c r="H76" s="5">
        <f t="shared" si="1"/>
        <v>0</v>
      </c>
      <c r="I76" s="108"/>
    </row>
    <row r="77" spans="1:9" ht="18" customHeight="1">
      <c r="A77" s="43"/>
      <c r="B77" s="9"/>
      <c r="C77" s="6"/>
      <c r="D77" s="87"/>
      <c r="E77" s="58"/>
      <c r="F77" s="5">
        <f t="shared" si="0"/>
        <v>0</v>
      </c>
      <c r="G77" s="5"/>
      <c r="H77" s="5">
        <f t="shared" si="1"/>
        <v>0</v>
      </c>
      <c r="I77" s="108"/>
    </row>
    <row r="78" spans="1:9" ht="18" customHeight="1">
      <c r="A78" s="43"/>
      <c r="B78" s="9"/>
      <c r="C78" s="6"/>
      <c r="D78" s="87"/>
      <c r="E78" s="58"/>
      <c r="F78" s="5">
        <f t="shared" si="0"/>
        <v>0</v>
      </c>
      <c r="G78" s="5"/>
      <c r="H78" s="5">
        <f t="shared" si="1"/>
        <v>0</v>
      </c>
      <c r="I78" s="108"/>
    </row>
    <row r="79" spans="1:9" ht="18" customHeight="1">
      <c r="A79" s="60">
        <v>2.6</v>
      </c>
      <c r="B79" s="101" t="s">
        <v>216</v>
      </c>
      <c r="C79" s="6"/>
      <c r="D79" s="87"/>
      <c r="E79" s="58"/>
      <c r="F79" s="5">
        <f t="shared" si="0"/>
        <v>0</v>
      </c>
      <c r="G79" s="5"/>
      <c r="H79" s="5">
        <f t="shared" si="1"/>
        <v>0</v>
      </c>
      <c r="I79" s="108"/>
    </row>
    <row r="80" spans="1:9" ht="18" customHeight="1">
      <c r="A80" s="43" t="s">
        <v>243</v>
      </c>
      <c r="B80" s="9" t="s">
        <v>129</v>
      </c>
      <c r="C80" s="6" t="s">
        <v>46</v>
      </c>
      <c r="D80" s="87">
        <v>0.36</v>
      </c>
      <c r="E80" s="58"/>
      <c r="F80" s="5">
        <f t="shared" si="0"/>
        <v>0</v>
      </c>
      <c r="G80" s="5"/>
      <c r="H80" s="5">
        <f t="shared" si="1"/>
        <v>0</v>
      </c>
      <c r="I80" s="108"/>
    </row>
    <row r="81" spans="1:9" ht="18" customHeight="1">
      <c r="A81" s="43" t="s">
        <v>244</v>
      </c>
      <c r="B81" s="9" t="s">
        <v>130</v>
      </c>
      <c r="C81" s="6" t="s">
        <v>46</v>
      </c>
      <c r="D81" s="87">
        <v>1.08</v>
      </c>
      <c r="E81" s="58"/>
      <c r="F81" s="5">
        <f t="shared" si="0"/>
        <v>0</v>
      </c>
      <c r="G81" s="5"/>
      <c r="H81" s="5">
        <f t="shared" si="1"/>
        <v>0</v>
      </c>
      <c r="I81" s="108"/>
    </row>
    <row r="82" spans="1:9" ht="18" customHeight="1">
      <c r="A82" s="43" t="s">
        <v>245</v>
      </c>
      <c r="B82" s="9" t="s">
        <v>136</v>
      </c>
      <c r="C82" s="6" t="s">
        <v>32</v>
      </c>
      <c r="D82" s="87">
        <v>10</v>
      </c>
      <c r="E82" s="58"/>
      <c r="F82" s="5">
        <f t="shared" si="0"/>
        <v>0</v>
      </c>
      <c r="G82" s="5"/>
      <c r="H82" s="5">
        <f t="shared" si="1"/>
        <v>0</v>
      </c>
      <c r="I82" s="108"/>
    </row>
    <row r="83" spans="1:9" ht="18" customHeight="1">
      <c r="A83" s="43"/>
      <c r="B83" s="13" t="s">
        <v>184</v>
      </c>
      <c r="C83" s="6"/>
      <c r="D83" s="87"/>
      <c r="E83" s="58"/>
      <c r="F83" s="5">
        <f t="shared" si="0"/>
        <v>0</v>
      </c>
      <c r="G83" s="5"/>
      <c r="H83" s="5">
        <f t="shared" si="1"/>
        <v>0</v>
      </c>
      <c r="I83" s="108"/>
    </row>
    <row r="84" spans="1:9" ht="18" customHeight="1">
      <c r="A84" s="43" t="s">
        <v>246</v>
      </c>
      <c r="B84" s="9" t="s">
        <v>162</v>
      </c>
      <c r="C84" s="6" t="s">
        <v>46</v>
      </c>
      <c r="D84" s="87">
        <v>12</v>
      </c>
      <c r="E84" s="58"/>
      <c r="F84" s="5">
        <f t="shared" si="0"/>
        <v>0</v>
      </c>
      <c r="G84" s="5"/>
      <c r="H84" s="5">
        <f t="shared" si="1"/>
        <v>0</v>
      </c>
      <c r="I84" s="108"/>
    </row>
    <row r="85" spans="1:9" ht="18" customHeight="1">
      <c r="A85" s="43" t="s">
        <v>247</v>
      </c>
      <c r="B85" s="9" t="s">
        <v>163</v>
      </c>
      <c r="C85" s="6" t="s">
        <v>46</v>
      </c>
      <c r="D85" s="87">
        <f>D84*2</f>
        <v>24</v>
      </c>
      <c r="E85" s="58"/>
      <c r="F85" s="5">
        <f t="shared" si="0"/>
        <v>0</v>
      </c>
      <c r="G85" s="5"/>
      <c r="H85" s="5">
        <f t="shared" si="1"/>
        <v>0</v>
      </c>
      <c r="I85" s="108"/>
    </row>
    <row r="86" spans="1:9" ht="18" customHeight="1">
      <c r="A86" s="43" t="s">
        <v>248</v>
      </c>
      <c r="B86" s="9" t="s">
        <v>180</v>
      </c>
      <c r="C86" s="6" t="s">
        <v>47</v>
      </c>
      <c r="D86" s="87">
        <v>0.18792</v>
      </c>
      <c r="E86" s="58"/>
      <c r="F86" s="5">
        <f t="shared" si="0"/>
        <v>0</v>
      </c>
      <c r="G86" s="5"/>
      <c r="H86" s="5">
        <f t="shared" si="1"/>
        <v>0</v>
      </c>
      <c r="I86" s="108"/>
    </row>
    <row r="87" spans="1:9" s="21" customFormat="1" ht="18" customHeight="1" thickBot="1">
      <c r="A87" s="43"/>
      <c r="B87" s="9"/>
      <c r="C87" s="6"/>
      <c r="D87" s="87"/>
      <c r="E87" s="77"/>
      <c r="F87" s="5"/>
      <c r="G87" s="5"/>
      <c r="H87" s="5"/>
      <c r="I87" s="108"/>
    </row>
    <row r="88" spans="1:9" ht="30" customHeight="1" thickBot="1">
      <c r="A88" s="75" t="s">
        <v>282</v>
      </c>
      <c r="B88" s="76"/>
      <c r="C88" s="76"/>
      <c r="D88" s="76"/>
      <c r="E88" s="81"/>
      <c r="F88" s="82">
        <f>SUM(F21:F87)</f>
        <v>0</v>
      </c>
      <c r="G88" s="83"/>
      <c r="H88" s="84">
        <f>SUM(H21:H87)</f>
        <v>0</v>
      </c>
      <c r="I88" s="162"/>
    </row>
    <row r="89" spans="1:9" ht="18" customHeight="1">
      <c r="A89" s="49"/>
      <c r="B89" s="50" t="s">
        <v>25</v>
      </c>
      <c r="C89" s="51"/>
      <c r="D89" s="89"/>
      <c r="E89" s="52"/>
      <c r="F89" s="26"/>
      <c r="G89" s="26"/>
      <c r="H89" s="26"/>
      <c r="I89" s="107"/>
    </row>
    <row r="90" spans="1:9" ht="18" customHeight="1">
      <c r="A90" s="54"/>
      <c r="B90" s="55" t="s">
        <v>137</v>
      </c>
      <c r="C90" s="30"/>
      <c r="D90" s="86"/>
      <c r="E90" s="56"/>
      <c r="F90" s="27"/>
      <c r="G90" s="27"/>
      <c r="H90" s="27"/>
      <c r="I90" s="107"/>
    </row>
    <row r="91" spans="1:9" ht="18" customHeight="1">
      <c r="A91" s="59">
        <v>3</v>
      </c>
      <c r="B91" s="20" t="s">
        <v>24</v>
      </c>
      <c r="C91" s="17"/>
      <c r="D91" s="92"/>
      <c r="E91" s="41"/>
      <c r="F91" s="18"/>
      <c r="G91" s="18"/>
      <c r="H91" s="18"/>
      <c r="I91" s="108"/>
    </row>
    <row r="92" spans="1:9" ht="75" customHeight="1">
      <c r="A92" s="43"/>
      <c r="B92" s="9" t="s">
        <v>138</v>
      </c>
      <c r="C92" s="6"/>
      <c r="D92" s="87"/>
      <c r="E92" s="42"/>
      <c r="F92" s="5"/>
      <c r="G92" s="5"/>
      <c r="H92" s="5"/>
      <c r="I92" s="108"/>
    </row>
    <row r="93" spans="1:9" ht="18" customHeight="1">
      <c r="A93" s="60"/>
      <c r="B93" s="29"/>
      <c r="C93" s="10"/>
      <c r="D93" s="87"/>
      <c r="E93" s="62"/>
      <c r="F93" s="11"/>
      <c r="G93" s="11"/>
      <c r="H93" s="11"/>
      <c r="I93" s="110"/>
    </row>
    <row r="94" spans="1:9" ht="18" customHeight="1">
      <c r="A94" s="60">
        <v>3.1</v>
      </c>
      <c r="B94" s="48" t="s">
        <v>30</v>
      </c>
      <c r="C94" s="10"/>
      <c r="D94" s="87"/>
      <c r="E94" s="62"/>
      <c r="F94" s="11"/>
      <c r="G94" s="11"/>
      <c r="H94" s="11"/>
      <c r="I94" s="110"/>
    </row>
    <row r="95" spans="1:9" ht="18" customHeight="1">
      <c r="A95" s="43"/>
      <c r="B95" s="9" t="s">
        <v>43</v>
      </c>
      <c r="C95" s="6"/>
      <c r="D95" s="90"/>
      <c r="E95" s="42"/>
      <c r="F95" s="5"/>
      <c r="G95" s="42"/>
      <c r="H95" s="5"/>
      <c r="I95" s="108"/>
    </row>
    <row r="96" spans="1:9" ht="18" customHeight="1">
      <c r="A96" s="43"/>
      <c r="B96" s="9" t="s">
        <v>31</v>
      </c>
      <c r="C96" s="6"/>
      <c r="D96" s="87"/>
      <c r="E96" s="42"/>
      <c r="F96" s="5"/>
      <c r="G96" s="5"/>
      <c r="H96" s="5"/>
      <c r="I96" s="108"/>
    </row>
    <row r="97" spans="1:9" ht="18" customHeight="1">
      <c r="A97" s="43"/>
      <c r="B97" s="9"/>
      <c r="C97" s="6"/>
      <c r="D97" s="87"/>
      <c r="E97" s="42"/>
      <c r="F97" s="5"/>
      <c r="G97" s="5"/>
      <c r="H97" s="5"/>
      <c r="I97" s="108"/>
    </row>
    <row r="98" spans="1:9" ht="18" customHeight="1">
      <c r="A98" s="60" t="s">
        <v>249</v>
      </c>
      <c r="B98" s="124" t="s">
        <v>102</v>
      </c>
      <c r="C98" s="6"/>
      <c r="D98" s="87"/>
      <c r="E98" s="42"/>
      <c r="F98" s="5"/>
      <c r="G98" s="5"/>
      <c r="H98" s="5"/>
      <c r="I98" s="108"/>
    </row>
    <row r="99" spans="1:9" ht="18" customHeight="1">
      <c r="A99" s="43" t="s">
        <v>252</v>
      </c>
      <c r="B99" s="8" t="s">
        <v>140</v>
      </c>
      <c r="C99" s="6" t="s">
        <v>47</v>
      </c>
      <c r="D99" s="87">
        <v>0.108</v>
      </c>
      <c r="E99" s="42"/>
      <c r="F99" s="5">
        <f t="shared" ref="F99:F145" si="2">D99*E99</f>
        <v>0</v>
      </c>
      <c r="G99" s="5"/>
      <c r="H99" s="5">
        <f t="shared" ref="H99:H145" si="3">D99*G99</f>
        <v>0</v>
      </c>
      <c r="I99" s="108"/>
    </row>
    <row r="100" spans="1:9" ht="18" customHeight="1">
      <c r="A100" s="43" t="s">
        <v>253</v>
      </c>
      <c r="B100" s="9" t="s">
        <v>57</v>
      </c>
      <c r="C100" s="6" t="s">
        <v>46</v>
      </c>
      <c r="D100" s="87">
        <v>0.72</v>
      </c>
      <c r="E100" s="42"/>
      <c r="F100" s="5">
        <f t="shared" si="2"/>
        <v>0</v>
      </c>
      <c r="G100" s="5"/>
      <c r="H100" s="5">
        <f t="shared" si="3"/>
        <v>0</v>
      </c>
      <c r="I100" s="108"/>
    </row>
    <row r="101" spans="1:9" ht="18" customHeight="1">
      <c r="A101" s="43"/>
      <c r="B101" s="13" t="s">
        <v>141</v>
      </c>
      <c r="C101" s="6"/>
      <c r="D101" s="87"/>
      <c r="E101" s="42"/>
      <c r="F101" s="5">
        <f t="shared" si="2"/>
        <v>0</v>
      </c>
      <c r="G101" s="5"/>
      <c r="H101" s="5">
        <f t="shared" si="3"/>
        <v>0</v>
      </c>
      <c r="I101" s="108"/>
    </row>
    <row r="102" spans="1:9" ht="18" customHeight="1">
      <c r="A102" s="43" t="s">
        <v>254</v>
      </c>
      <c r="B102" s="9" t="s">
        <v>139</v>
      </c>
      <c r="C102" s="6" t="s">
        <v>32</v>
      </c>
      <c r="D102" s="87">
        <v>5</v>
      </c>
      <c r="E102" s="42"/>
      <c r="F102" s="5">
        <f t="shared" si="2"/>
        <v>0</v>
      </c>
      <c r="G102" s="5"/>
      <c r="H102" s="5">
        <f t="shared" si="3"/>
        <v>0</v>
      </c>
      <c r="I102" s="108"/>
    </row>
    <row r="103" spans="1:9" ht="18" customHeight="1">
      <c r="A103" s="43"/>
      <c r="B103" s="9"/>
      <c r="C103" s="6"/>
      <c r="D103" s="87"/>
      <c r="E103" s="42"/>
      <c r="F103" s="5">
        <f t="shared" si="2"/>
        <v>0</v>
      </c>
      <c r="G103" s="5"/>
      <c r="H103" s="5">
        <f t="shared" si="3"/>
        <v>0</v>
      </c>
      <c r="I103" s="108"/>
    </row>
    <row r="104" spans="1:9" ht="18" customHeight="1">
      <c r="A104" s="43"/>
      <c r="B104" s="9"/>
      <c r="C104" s="6"/>
      <c r="D104" s="87"/>
      <c r="E104" s="42"/>
      <c r="F104" s="5">
        <f t="shared" si="2"/>
        <v>0</v>
      </c>
      <c r="G104" s="5"/>
      <c r="H104" s="5">
        <f t="shared" si="3"/>
        <v>0</v>
      </c>
      <c r="I104" s="108"/>
    </row>
    <row r="105" spans="1:9" ht="18" customHeight="1">
      <c r="A105" s="60" t="s">
        <v>250</v>
      </c>
      <c r="B105" s="123" t="s">
        <v>255</v>
      </c>
      <c r="C105" s="6"/>
      <c r="D105" s="87"/>
      <c r="E105" s="42"/>
      <c r="F105" s="5">
        <f t="shared" si="2"/>
        <v>0</v>
      </c>
      <c r="G105" s="5"/>
      <c r="H105" s="5">
        <f t="shared" si="3"/>
        <v>0</v>
      </c>
      <c r="I105" s="108"/>
    </row>
    <row r="106" spans="1:9" ht="18" customHeight="1">
      <c r="A106" s="43" t="s">
        <v>256</v>
      </c>
      <c r="B106" s="8" t="s">
        <v>142</v>
      </c>
      <c r="C106" s="6" t="s">
        <v>47</v>
      </c>
      <c r="D106" s="87">
        <v>1.68</v>
      </c>
      <c r="E106" s="42"/>
      <c r="F106" s="5">
        <f t="shared" si="2"/>
        <v>0</v>
      </c>
      <c r="G106" s="5"/>
      <c r="H106" s="5">
        <f t="shared" si="3"/>
        <v>0</v>
      </c>
      <c r="I106" s="108"/>
    </row>
    <row r="107" spans="1:9" ht="18" customHeight="1">
      <c r="A107" s="43" t="s">
        <v>257</v>
      </c>
      <c r="B107" s="9" t="s">
        <v>57</v>
      </c>
      <c r="C107" s="6" t="s">
        <v>46</v>
      </c>
      <c r="D107" s="87">
        <v>19.25</v>
      </c>
      <c r="E107" s="42"/>
      <c r="F107" s="5">
        <f t="shared" si="2"/>
        <v>0</v>
      </c>
      <c r="G107" s="5"/>
      <c r="H107" s="5">
        <f t="shared" si="3"/>
        <v>0</v>
      </c>
      <c r="I107" s="108"/>
    </row>
    <row r="108" spans="1:9" ht="18" customHeight="1">
      <c r="A108" s="43"/>
      <c r="B108" s="13" t="s">
        <v>161</v>
      </c>
      <c r="C108" s="6"/>
      <c r="D108" s="87"/>
      <c r="E108" s="42"/>
      <c r="F108" s="5">
        <f t="shared" si="2"/>
        <v>0</v>
      </c>
      <c r="G108" s="5"/>
      <c r="H108" s="5">
        <f t="shared" si="3"/>
        <v>0</v>
      </c>
      <c r="I108" s="108"/>
    </row>
    <row r="109" spans="1:9" ht="18" customHeight="1">
      <c r="A109" s="43" t="s">
        <v>258</v>
      </c>
      <c r="B109" s="9" t="s">
        <v>139</v>
      </c>
      <c r="C109" s="6" t="s">
        <v>32</v>
      </c>
      <c r="D109" s="87">
        <v>10</v>
      </c>
      <c r="E109" s="42"/>
      <c r="F109" s="5">
        <f t="shared" si="2"/>
        <v>0</v>
      </c>
      <c r="G109" s="5"/>
      <c r="H109" s="5">
        <f t="shared" si="3"/>
        <v>0</v>
      </c>
      <c r="I109" s="108"/>
    </row>
    <row r="110" spans="1:9" ht="18" customHeight="1">
      <c r="A110" s="43" t="s">
        <v>259</v>
      </c>
      <c r="B110" s="9" t="s">
        <v>52</v>
      </c>
      <c r="C110" s="6" t="s">
        <v>32</v>
      </c>
      <c r="D110" s="87">
        <v>16</v>
      </c>
      <c r="E110" s="42"/>
      <c r="F110" s="5">
        <f t="shared" si="2"/>
        <v>0</v>
      </c>
      <c r="G110" s="5"/>
      <c r="H110" s="5">
        <f t="shared" si="3"/>
        <v>0</v>
      </c>
      <c r="I110" s="108"/>
    </row>
    <row r="111" spans="1:9" ht="18" customHeight="1">
      <c r="A111" s="43"/>
      <c r="B111" s="9"/>
      <c r="C111" s="6"/>
      <c r="D111" s="87"/>
      <c r="E111" s="42"/>
      <c r="F111" s="5">
        <f t="shared" si="2"/>
        <v>0</v>
      </c>
      <c r="G111" s="5"/>
      <c r="H111" s="5">
        <f t="shared" si="3"/>
        <v>0</v>
      </c>
      <c r="I111" s="108"/>
    </row>
    <row r="112" spans="1:9" ht="18" customHeight="1">
      <c r="A112" s="60">
        <v>3.2</v>
      </c>
      <c r="B112" s="29" t="s">
        <v>146</v>
      </c>
      <c r="C112" s="6"/>
      <c r="D112" s="87"/>
      <c r="E112" s="42"/>
      <c r="F112" s="5">
        <f t="shared" si="2"/>
        <v>0</v>
      </c>
      <c r="G112" s="5"/>
      <c r="H112" s="5">
        <f t="shared" si="3"/>
        <v>0</v>
      </c>
      <c r="I112" s="108"/>
    </row>
    <row r="113" spans="1:9" ht="18.75" customHeight="1">
      <c r="A113" s="43" t="s">
        <v>251</v>
      </c>
      <c r="B113" s="9" t="s">
        <v>154</v>
      </c>
      <c r="C113" s="6" t="s">
        <v>47</v>
      </c>
      <c r="D113" s="87">
        <v>0.20250000000000001</v>
      </c>
      <c r="E113" s="42"/>
      <c r="F113" s="5">
        <f t="shared" si="2"/>
        <v>0</v>
      </c>
      <c r="G113" s="5"/>
      <c r="H113" s="5">
        <f t="shared" si="3"/>
        <v>0</v>
      </c>
      <c r="I113" s="108"/>
    </row>
    <row r="114" spans="1:9" ht="18" customHeight="1">
      <c r="A114" s="43" t="s">
        <v>82</v>
      </c>
      <c r="B114" s="9" t="s">
        <v>144</v>
      </c>
      <c r="C114" s="6" t="s">
        <v>47</v>
      </c>
      <c r="D114" s="87">
        <v>0.54</v>
      </c>
      <c r="E114" s="42"/>
      <c r="F114" s="5">
        <f t="shared" si="2"/>
        <v>0</v>
      </c>
      <c r="G114" s="5"/>
      <c r="H114" s="5">
        <f t="shared" si="3"/>
        <v>0</v>
      </c>
      <c r="I114" s="108"/>
    </row>
    <row r="115" spans="1:9" ht="18" customHeight="1">
      <c r="A115" s="43" t="s">
        <v>260</v>
      </c>
      <c r="B115" s="9" t="s">
        <v>155</v>
      </c>
      <c r="C115" s="6" t="s">
        <v>47</v>
      </c>
      <c r="D115" s="87">
        <v>7.0000000000000007E-2</v>
      </c>
      <c r="E115" s="42"/>
      <c r="F115" s="5">
        <f t="shared" si="2"/>
        <v>0</v>
      </c>
      <c r="G115" s="5"/>
      <c r="H115" s="5">
        <f t="shared" si="3"/>
        <v>0</v>
      </c>
      <c r="I115" s="108"/>
    </row>
    <row r="116" spans="1:9" ht="18" customHeight="1">
      <c r="A116" s="43" t="s">
        <v>261</v>
      </c>
      <c r="B116" s="9" t="s">
        <v>156</v>
      </c>
      <c r="C116" s="6" t="s">
        <v>47</v>
      </c>
      <c r="D116" s="87">
        <v>0.16200000000000001</v>
      </c>
      <c r="E116" s="42"/>
      <c r="F116" s="5">
        <f t="shared" si="2"/>
        <v>0</v>
      </c>
      <c r="G116" s="5"/>
      <c r="H116" s="5">
        <f t="shared" si="3"/>
        <v>0</v>
      </c>
      <c r="I116" s="108"/>
    </row>
    <row r="117" spans="1:9" ht="18" customHeight="1">
      <c r="A117" s="43" t="s">
        <v>262</v>
      </c>
      <c r="B117" s="9" t="s">
        <v>145</v>
      </c>
      <c r="C117" s="6" t="s">
        <v>32</v>
      </c>
      <c r="D117" s="87">
        <v>30</v>
      </c>
      <c r="E117" s="42"/>
      <c r="F117" s="5">
        <f t="shared" si="2"/>
        <v>0</v>
      </c>
      <c r="G117" s="5"/>
      <c r="H117" s="5">
        <f t="shared" si="3"/>
        <v>0</v>
      </c>
      <c r="I117" s="108"/>
    </row>
    <row r="118" spans="1:9" ht="18" customHeight="1">
      <c r="A118" s="43" t="s">
        <v>263</v>
      </c>
      <c r="B118" s="9" t="s">
        <v>147</v>
      </c>
      <c r="C118" s="6" t="s">
        <v>46</v>
      </c>
      <c r="D118" s="87">
        <v>60</v>
      </c>
      <c r="E118" s="42"/>
      <c r="F118" s="5">
        <f t="shared" si="2"/>
        <v>0</v>
      </c>
      <c r="G118" s="5"/>
      <c r="H118" s="5">
        <f t="shared" si="3"/>
        <v>0</v>
      </c>
      <c r="I118" s="108"/>
    </row>
    <row r="119" spans="1:9" ht="18" customHeight="1">
      <c r="A119" s="43" t="s">
        <v>264</v>
      </c>
      <c r="B119" s="9" t="s">
        <v>148</v>
      </c>
      <c r="C119" s="6" t="s">
        <v>32</v>
      </c>
      <c r="D119" s="87">
        <v>20</v>
      </c>
      <c r="E119" s="42"/>
      <c r="F119" s="5">
        <f t="shared" si="2"/>
        <v>0</v>
      </c>
      <c r="G119" s="5"/>
      <c r="H119" s="5">
        <f t="shared" si="3"/>
        <v>0</v>
      </c>
      <c r="I119" s="108"/>
    </row>
    <row r="120" spans="1:9" ht="18" customHeight="1">
      <c r="A120" s="43"/>
      <c r="B120" s="9"/>
      <c r="C120" s="6"/>
      <c r="D120" s="87"/>
      <c r="E120" s="42"/>
      <c r="F120" s="5">
        <f t="shared" si="2"/>
        <v>0</v>
      </c>
      <c r="G120" s="5"/>
      <c r="H120" s="5">
        <f t="shared" si="3"/>
        <v>0</v>
      </c>
      <c r="I120" s="108"/>
    </row>
    <row r="121" spans="1:9" ht="18" customHeight="1">
      <c r="A121" s="43" t="s">
        <v>265</v>
      </c>
      <c r="B121" s="13" t="s">
        <v>149</v>
      </c>
      <c r="C121" s="6" t="s">
        <v>46</v>
      </c>
      <c r="D121" s="87">
        <v>160</v>
      </c>
      <c r="E121" s="64"/>
      <c r="F121" s="5">
        <f t="shared" si="2"/>
        <v>0</v>
      </c>
      <c r="G121" s="5"/>
      <c r="H121" s="5">
        <f t="shared" si="3"/>
        <v>0</v>
      </c>
      <c r="I121" s="108"/>
    </row>
    <row r="122" spans="1:9" ht="18" customHeight="1">
      <c r="A122" s="43" t="s">
        <v>266</v>
      </c>
      <c r="B122" s="9" t="s">
        <v>150</v>
      </c>
      <c r="C122" s="6"/>
      <c r="D122" s="87"/>
      <c r="E122" s="42"/>
      <c r="F122" s="5">
        <f t="shared" si="2"/>
        <v>0</v>
      </c>
      <c r="G122" s="5"/>
      <c r="H122" s="5">
        <f t="shared" si="3"/>
        <v>0</v>
      </c>
      <c r="I122" s="108"/>
    </row>
    <row r="123" spans="1:9" ht="18" customHeight="1">
      <c r="A123" s="43" t="s">
        <v>267</v>
      </c>
      <c r="B123" s="9" t="s">
        <v>152</v>
      </c>
      <c r="C123" s="6"/>
      <c r="D123" s="87"/>
      <c r="E123" s="42"/>
      <c r="F123" s="5">
        <f t="shared" si="2"/>
        <v>0</v>
      </c>
      <c r="G123" s="5"/>
      <c r="H123" s="5">
        <f t="shared" si="3"/>
        <v>0</v>
      </c>
      <c r="I123" s="108"/>
    </row>
    <row r="124" spans="1:9" ht="18" customHeight="1">
      <c r="A124" s="43" t="s">
        <v>268</v>
      </c>
      <c r="B124" s="9" t="s">
        <v>151</v>
      </c>
      <c r="C124" s="6"/>
      <c r="D124" s="87"/>
      <c r="E124" s="42"/>
      <c r="F124" s="5">
        <f t="shared" si="2"/>
        <v>0</v>
      </c>
      <c r="G124" s="5"/>
      <c r="H124" s="5">
        <f t="shared" si="3"/>
        <v>0</v>
      </c>
      <c r="I124" s="108"/>
    </row>
    <row r="125" spans="1:9" ht="18" customHeight="1">
      <c r="A125" s="43"/>
      <c r="B125" s="9"/>
      <c r="C125" s="6"/>
      <c r="D125" s="87"/>
      <c r="E125" s="42"/>
      <c r="F125" s="5">
        <f t="shared" si="2"/>
        <v>0</v>
      </c>
      <c r="G125" s="5"/>
      <c r="H125" s="5">
        <f t="shared" si="3"/>
        <v>0</v>
      </c>
      <c r="I125" s="108"/>
    </row>
    <row r="126" spans="1:9" ht="18" customHeight="1">
      <c r="A126" s="60">
        <v>3.3</v>
      </c>
      <c r="B126" s="29" t="s">
        <v>153</v>
      </c>
      <c r="C126" s="6"/>
      <c r="D126" s="87"/>
      <c r="E126" s="42"/>
      <c r="F126" s="5">
        <f t="shared" si="2"/>
        <v>0</v>
      </c>
      <c r="G126" s="5"/>
      <c r="H126" s="5">
        <f t="shared" si="3"/>
        <v>0</v>
      </c>
      <c r="I126" s="108"/>
    </row>
    <row r="127" spans="1:9" ht="18" customHeight="1">
      <c r="A127" s="60" t="s">
        <v>269</v>
      </c>
      <c r="B127" s="29" t="s">
        <v>102</v>
      </c>
      <c r="C127" s="6"/>
      <c r="D127" s="87"/>
      <c r="E127" s="42"/>
      <c r="F127" s="5">
        <f t="shared" si="2"/>
        <v>0</v>
      </c>
      <c r="G127" s="5"/>
      <c r="H127" s="5">
        <f t="shared" si="3"/>
        <v>0</v>
      </c>
      <c r="I127" s="108"/>
    </row>
    <row r="128" spans="1:9" ht="18" customHeight="1">
      <c r="A128" s="43" t="s">
        <v>270</v>
      </c>
      <c r="B128" s="8" t="s">
        <v>56</v>
      </c>
      <c r="C128" s="6" t="s">
        <v>47</v>
      </c>
      <c r="D128" s="87">
        <v>0.40500000000000003</v>
      </c>
      <c r="E128" s="42"/>
      <c r="F128" s="5">
        <f t="shared" si="2"/>
        <v>0</v>
      </c>
      <c r="G128" s="5"/>
      <c r="H128" s="5">
        <f t="shared" si="3"/>
        <v>0</v>
      </c>
      <c r="I128" s="108"/>
    </row>
    <row r="129" spans="1:9" ht="18" customHeight="1">
      <c r="A129" s="43" t="s">
        <v>271</v>
      </c>
      <c r="B129" s="9" t="s">
        <v>57</v>
      </c>
      <c r="C129" s="6" t="s">
        <v>46</v>
      </c>
      <c r="D129" s="87">
        <v>3.6</v>
      </c>
      <c r="E129" s="42"/>
      <c r="F129" s="5">
        <f t="shared" si="2"/>
        <v>0</v>
      </c>
      <c r="G129" s="5"/>
      <c r="H129" s="5">
        <f t="shared" si="3"/>
        <v>0</v>
      </c>
      <c r="I129" s="108"/>
    </row>
    <row r="130" spans="1:9" ht="18" customHeight="1">
      <c r="A130" s="43"/>
      <c r="B130" s="13" t="s">
        <v>160</v>
      </c>
      <c r="C130" s="6"/>
      <c r="D130" s="87"/>
      <c r="E130" s="42"/>
      <c r="F130" s="5">
        <f t="shared" si="2"/>
        <v>0</v>
      </c>
      <c r="G130" s="5"/>
      <c r="H130" s="5">
        <f t="shared" si="3"/>
        <v>0</v>
      </c>
      <c r="I130" s="108"/>
    </row>
    <row r="131" spans="1:9" ht="18" customHeight="1">
      <c r="A131" s="43" t="s">
        <v>272</v>
      </c>
      <c r="B131" s="9" t="s">
        <v>51</v>
      </c>
      <c r="C131" s="6" t="s">
        <v>32</v>
      </c>
      <c r="D131" s="87">
        <v>5</v>
      </c>
      <c r="E131" s="42"/>
      <c r="F131" s="5">
        <f t="shared" si="2"/>
        <v>0</v>
      </c>
      <c r="G131" s="5"/>
      <c r="H131" s="5">
        <f t="shared" si="3"/>
        <v>0</v>
      </c>
      <c r="I131" s="108"/>
    </row>
    <row r="132" spans="1:9" ht="18" customHeight="1">
      <c r="A132" s="43"/>
      <c r="B132" s="9"/>
      <c r="C132" s="6"/>
      <c r="D132" s="87"/>
      <c r="E132" s="42"/>
      <c r="F132" s="5">
        <f t="shared" si="2"/>
        <v>0</v>
      </c>
      <c r="G132" s="5"/>
      <c r="H132" s="5">
        <f t="shared" si="3"/>
        <v>0</v>
      </c>
      <c r="I132" s="108"/>
    </row>
    <row r="133" spans="1:9" ht="18" customHeight="1">
      <c r="A133" s="60" t="s">
        <v>273</v>
      </c>
      <c r="B133" s="29" t="s">
        <v>401</v>
      </c>
      <c r="C133" s="6"/>
      <c r="D133" s="87"/>
      <c r="E133" s="42"/>
      <c r="F133" s="5">
        <f t="shared" si="2"/>
        <v>0</v>
      </c>
      <c r="G133" s="5"/>
      <c r="H133" s="5">
        <f t="shared" si="3"/>
        <v>0</v>
      </c>
      <c r="I133" s="108"/>
    </row>
    <row r="134" spans="1:9" ht="18" customHeight="1">
      <c r="A134" s="43" t="s">
        <v>274</v>
      </c>
      <c r="B134" s="8" t="s">
        <v>56</v>
      </c>
      <c r="C134" s="6" t="s">
        <v>47</v>
      </c>
      <c r="D134" s="87">
        <v>0.54</v>
      </c>
      <c r="E134" s="42"/>
      <c r="F134" s="5">
        <f t="shared" si="2"/>
        <v>0</v>
      </c>
      <c r="G134" s="5"/>
      <c r="H134" s="5">
        <f t="shared" si="3"/>
        <v>0</v>
      </c>
      <c r="I134" s="108"/>
    </row>
    <row r="135" spans="1:9" ht="18" customHeight="1">
      <c r="A135" s="43" t="s">
        <v>275</v>
      </c>
      <c r="B135" s="9" t="s">
        <v>57</v>
      </c>
      <c r="C135" s="6" t="s">
        <v>46</v>
      </c>
      <c r="D135" s="87">
        <v>10.0899</v>
      </c>
      <c r="E135" s="42"/>
      <c r="F135" s="5">
        <f t="shared" si="2"/>
        <v>0</v>
      </c>
      <c r="G135" s="5"/>
      <c r="H135" s="5">
        <f t="shared" si="3"/>
        <v>0</v>
      </c>
      <c r="I135" s="108"/>
    </row>
    <row r="136" spans="1:9" ht="18" customHeight="1">
      <c r="A136" s="43"/>
      <c r="B136" s="13" t="s">
        <v>404</v>
      </c>
      <c r="C136" s="6"/>
      <c r="D136" s="87"/>
      <c r="E136" s="42"/>
      <c r="F136" s="5">
        <f t="shared" si="2"/>
        <v>0</v>
      </c>
      <c r="G136" s="5"/>
      <c r="H136" s="5">
        <f t="shared" si="3"/>
        <v>0</v>
      </c>
      <c r="I136" s="108"/>
    </row>
    <row r="137" spans="1:9" ht="18" customHeight="1">
      <c r="A137" s="43" t="s">
        <v>276</v>
      </c>
      <c r="B137" s="9" t="s">
        <v>51</v>
      </c>
      <c r="C137" s="6" t="s">
        <v>32</v>
      </c>
      <c r="D137" s="87">
        <v>6</v>
      </c>
      <c r="E137" s="42"/>
      <c r="F137" s="5">
        <f t="shared" si="2"/>
        <v>0</v>
      </c>
      <c r="G137" s="5"/>
      <c r="H137" s="5">
        <f t="shared" si="3"/>
        <v>0</v>
      </c>
      <c r="I137" s="108"/>
    </row>
    <row r="138" spans="1:9" ht="18" customHeight="1">
      <c r="A138" s="43" t="s">
        <v>277</v>
      </c>
      <c r="B138" s="9" t="s">
        <v>52</v>
      </c>
      <c r="C138" s="6" t="s">
        <v>32</v>
      </c>
      <c r="D138" s="87">
        <v>3</v>
      </c>
      <c r="E138" s="42"/>
      <c r="F138" s="5">
        <f t="shared" si="2"/>
        <v>0</v>
      </c>
      <c r="G138" s="5"/>
      <c r="H138" s="5">
        <f t="shared" si="3"/>
        <v>0</v>
      </c>
      <c r="I138" s="108"/>
    </row>
    <row r="139" spans="1:9" ht="18" customHeight="1">
      <c r="A139" s="43"/>
      <c r="B139" s="9"/>
      <c r="C139" s="6"/>
      <c r="D139" s="87"/>
      <c r="E139" s="42"/>
      <c r="F139" s="5">
        <f t="shared" si="2"/>
        <v>0</v>
      </c>
      <c r="G139" s="5"/>
      <c r="H139" s="5">
        <f t="shared" si="3"/>
        <v>0</v>
      </c>
      <c r="I139" s="108"/>
    </row>
    <row r="140" spans="1:9" ht="18" customHeight="1">
      <c r="A140" s="60" t="s">
        <v>278</v>
      </c>
      <c r="B140" s="29" t="s">
        <v>407</v>
      </c>
      <c r="C140" s="6"/>
      <c r="D140" s="87"/>
      <c r="E140" s="42"/>
      <c r="F140" s="5">
        <f t="shared" si="2"/>
        <v>0</v>
      </c>
      <c r="G140" s="5"/>
      <c r="H140" s="5">
        <f t="shared" si="3"/>
        <v>0</v>
      </c>
      <c r="I140" s="108"/>
    </row>
    <row r="141" spans="1:9" ht="42.75" customHeight="1">
      <c r="A141" s="43" t="s">
        <v>279</v>
      </c>
      <c r="B141" s="68" t="s">
        <v>406</v>
      </c>
      <c r="C141" s="6" t="s">
        <v>47</v>
      </c>
      <c r="D141" s="31">
        <v>0.22500000000000001</v>
      </c>
      <c r="E141" s="42"/>
      <c r="F141" s="5">
        <f t="shared" si="2"/>
        <v>0</v>
      </c>
      <c r="G141" s="5"/>
      <c r="H141" s="5">
        <f t="shared" si="3"/>
        <v>0</v>
      </c>
      <c r="I141" s="108"/>
    </row>
    <row r="142" spans="1:9" ht="21.75" customHeight="1">
      <c r="A142" s="43"/>
      <c r="B142" s="9"/>
      <c r="C142" s="6"/>
      <c r="D142" s="87"/>
      <c r="E142" s="42"/>
      <c r="F142" s="5"/>
      <c r="G142" s="5"/>
      <c r="H142" s="5"/>
      <c r="I142" s="108"/>
    </row>
    <row r="143" spans="1:9" ht="18" customHeight="1">
      <c r="A143" s="60">
        <v>3.4</v>
      </c>
      <c r="B143" s="29" t="s">
        <v>165</v>
      </c>
      <c r="C143" s="6"/>
      <c r="D143" s="87"/>
      <c r="E143" s="42"/>
      <c r="F143" s="5">
        <f t="shared" si="2"/>
        <v>0</v>
      </c>
      <c r="G143" s="5"/>
      <c r="H143" s="5">
        <f t="shared" si="3"/>
        <v>0</v>
      </c>
      <c r="I143" s="108"/>
    </row>
    <row r="144" spans="1:9" ht="18" customHeight="1">
      <c r="A144" s="43" t="s">
        <v>280</v>
      </c>
      <c r="B144" s="9" t="s">
        <v>162</v>
      </c>
      <c r="C144" s="6" t="s">
        <v>46</v>
      </c>
      <c r="D144" s="87">
        <v>5.1479999999999997</v>
      </c>
      <c r="E144" s="42"/>
      <c r="F144" s="5">
        <f t="shared" si="2"/>
        <v>0</v>
      </c>
      <c r="G144" s="5"/>
      <c r="H144" s="5">
        <f t="shared" si="3"/>
        <v>0</v>
      </c>
      <c r="I144" s="108"/>
    </row>
    <row r="145" spans="1:9" ht="18" customHeight="1">
      <c r="A145" s="43" t="s">
        <v>281</v>
      </c>
      <c r="B145" s="9" t="s">
        <v>405</v>
      </c>
      <c r="C145" s="6" t="s">
        <v>46</v>
      </c>
      <c r="D145" s="87">
        <f>D144*2</f>
        <v>10.295999999999999</v>
      </c>
      <c r="E145" s="42"/>
      <c r="F145" s="5">
        <f t="shared" si="2"/>
        <v>0</v>
      </c>
      <c r="G145" s="5"/>
      <c r="H145" s="5">
        <f t="shared" si="3"/>
        <v>0</v>
      </c>
      <c r="I145" s="108"/>
    </row>
    <row r="146" spans="1:9" ht="18" customHeight="1" thickBot="1">
      <c r="A146" s="45"/>
      <c r="B146" s="35"/>
      <c r="C146" s="19"/>
      <c r="D146" s="91"/>
      <c r="E146" s="63"/>
      <c r="F146" s="5"/>
      <c r="G146" s="22"/>
      <c r="H146" s="5"/>
      <c r="I146" s="108"/>
    </row>
    <row r="147" spans="1:9" ht="30" customHeight="1" thickBot="1">
      <c r="A147" s="75" t="s">
        <v>26</v>
      </c>
      <c r="B147" s="76"/>
      <c r="C147" s="76"/>
      <c r="D147" s="76"/>
      <c r="E147" s="81"/>
      <c r="F147" s="82">
        <f>SUM(F93:F146)</f>
        <v>0</v>
      </c>
      <c r="G147" s="83"/>
      <c r="H147" s="84">
        <f>SUM(H93:H146)</f>
        <v>0</v>
      </c>
      <c r="I147" s="162"/>
    </row>
    <row r="148" spans="1:9" ht="18" customHeight="1">
      <c r="A148" s="49"/>
      <c r="B148" s="50" t="s">
        <v>27</v>
      </c>
      <c r="C148" s="51"/>
      <c r="D148" s="89"/>
      <c r="E148" s="52"/>
      <c r="F148" s="26"/>
      <c r="G148" s="26"/>
      <c r="H148" s="26"/>
      <c r="I148" s="107"/>
    </row>
    <row r="149" spans="1:9" ht="18" customHeight="1">
      <c r="A149" s="54"/>
      <c r="B149" s="55" t="s">
        <v>158</v>
      </c>
      <c r="C149" s="30"/>
      <c r="D149" s="86"/>
      <c r="E149" s="56"/>
      <c r="F149" s="27"/>
      <c r="G149" s="27"/>
      <c r="H149" s="27"/>
      <c r="I149" s="107"/>
    </row>
    <row r="150" spans="1:9" ht="18" customHeight="1">
      <c r="A150" s="59">
        <v>4</v>
      </c>
      <c r="B150" s="20" t="s">
        <v>24</v>
      </c>
      <c r="C150" s="17"/>
      <c r="D150" s="92"/>
      <c r="E150" s="41"/>
      <c r="F150" s="18"/>
      <c r="G150" s="18"/>
      <c r="H150" s="18"/>
      <c r="I150" s="108"/>
    </row>
    <row r="151" spans="1:9" ht="103.5" customHeight="1">
      <c r="A151" s="43"/>
      <c r="B151" s="12" t="s">
        <v>157</v>
      </c>
      <c r="C151" s="6"/>
      <c r="D151" s="87"/>
      <c r="E151" s="42"/>
      <c r="F151" s="5"/>
      <c r="G151" s="5"/>
      <c r="H151" s="5"/>
      <c r="I151" s="108"/>
    </row>
    <row r="152" spans="1:9" ht="18" customHeight="1">
      <c r="A152" s="43"/>
      <c r="B152" s="9"/>
      <c r="C152" s="6"/>
      <c r="D152" s="87"/>
      <c r="E152" s="42"/>
      <c r="F152" s="5"/>
      <c r="G152" s="5"/>
      <c r="H152" s="5"/>
      <c r="I152" s="108"/>
    </row>
    <row r="153" spans="1:9" ht="18" customHeight="1">
      <c r="A153" s="60">
        <v>4.0999999999999996</v>
      </c>
      <c r="B153" s="29" t="s">
        <v>159</v>
      </c>
      <c r="C153" s="6"/>
      <c r="D153" s="87"/>
      <c r="E153" s="42"/>
      <c r="F153" s="5"/>
      <c r="G153" s="5"/>
      <c r="H153" s="5"/>
      <c r="I153" s="108"/>
    </row>
    <row r="154" spans="1:9" ht="18" customHeight="1">
      <c r="A154" s="43" t="s">
        <v>84</v>
      </c>
      <c r="B154" s="8" t="s">
        <v>56</v>
      </c>
      <c r="C154" s="6" t="s">
        <v>47</v>
      </c>
      <c r="D154" s="87">
        <v>3.0948000000000002</v>
      </c>
      <c r="E154" s="42"/>
      <c r="F154" s="5">
        <f>E154*D154</f>
        <v>0</v>
      </c>
      <c r="G154" s="5"/>
      <c r="H154" s="5">
        <f>G154*D154</f>
        <v>0</v>
      </c>
      <c r="I154" s="108"/>
    </row>
    <row r="155" spans="1:9" ht="18" customHeight="1">
      <c r="A155" s="43" t="s">
        <v>283</v>
      </c>
      <c r="B155" s="9" t="s">
        <v>57</v>
      </c>
      <c r="C155" s="6" t="s">
        <v>46</v>
      </c>
      <c r="D155" s="87">
        <v>6.9660000000000002</v>
      </c>
      <c r="E155" s="42"/>
      <c r="F155" s="5">
        <f t="shared" ref="F155:F187" si="4">E155*D155</f>
        <v>0</v>
      </c>
      <c r="G155" s="5"/>
      <c r="H155" s="5">
        <f t="shared" ref="H155:H187" si="5">G155*D155</f>
        <v>0</v>
      </c>
      <c r="I155" s="108"/>
    </row>
    <row r="156" spans="1:9" ht="18" customHeight="1">
      <c r="A156" s="43"/>
      <c r="B156" s="13" t="s">
        <v>183</v>
      </c>
      <c r="C156" s="6"/>
      <c r="D156" s="87"/>
      <c r="E156" s="42"/>
      <c r="F156" s="5">
        <f t="shared" si="4"/>
        <v>0</v>
      </c>
      <c r="G156" s="5"/>
      <c r="H156" s="5">
        <f t="shared" si="5"/>
        <v>0</v>
      </c>
      <c r="I156" s="108"/>
    </row>
    <row r="157" spans="1:9" ht="18" customHeight="1">
      <c r="A157" s="43" t="s">
        <v>284</v>
      </c>
      <c r="B157" s="9" t="s">
        <v>139</v>
      </c>
      <c r="C157" s="6" t="s">
        <v>32</v>
      </c>
      <c r="D157" s="87">
        <v>5</v>
      </c>
      <c r="E157" s="42"/>
      <c r="F157" s="5">
        <f t="shared" si="4"/>
        <v>0</v>
      </c>
      <c r="G157" s="5"/>
      <c r="H157" s="5">
        <f t="shared" si="5"/>
        <v>0</v>
      </c>
      <c r="I157" s="108"/>
    </row>
    <row r="158" spans="1:9" ht="18" customHeight="1">
      <c r="A158" s="43" t="s">
        <v>285</v>
      </c>
      <c r="B158" s="9" t="s">
        <v>174</v>
      </c>
      <c r="C158" s="6" t="s">
        <v>32</v>
      </c>
      <c r="D158" s="87">
        <v>4</v>
      </c>
      <c r="E158" s="42"/>
      <c r="F158" s="5">
        <f t="shared" si="4"/>
        <v>0</v>
      </c>
      <c r="G158" s="5"/>
      <c r="H158" s="5">
        <f t="shared" si="5"/>
        <v>0</v>
      </c>
      <c r="I158" s="108"/>
    </row>
    <row r="159" spans="1:9" ht="18" customHeight="1">
      <c r="A159" s="43" t="s">
        <v>286</v>
      </c>
      <c r="B159" s="9" t="s">
        <v>52</v>
      </c>
      <c r="C159" s="6" t="s">
        <v>32</v>
      </c>
      <c r="D159" s="87">
        <v>3</v>
      </c>
      <c r="E159" s="42"/>
      <c r="F159" s="5">
        <f t="shared" si="4"/>
        <v>0</v>
      </c>
      <c r="G159" s="5"/>
      <c r="H159" s="5">
        <f t="shared" si="5"/>
        <v>0</v>
      </c>
      <c r="I159" s="108"/>
    </row>
    <row r="160" spans="1:9" ht="18" customHeight="1">
      <c r="A160" s="43"/>
      <c r="B160" s="13" t="s">
        <v>123</v>
      </c>
      <c r="C160" s="6"/>
      <c r="D160" s="87"/>
      <c r="E160" s="42"/>
      <c r="F160" s="5"/>
      <c r="G160" s="5"/>
      <c r="H160" s="5"/>
      <c r="I160" s="108"/>
    </row>
    <row r="161" spans="1:17" ht="18" customHeight="1">
      <c r="A161" s="43" t="s">
        <v>433</v>
      </c>
      <c r="B161" s="9" t="s">
        <v>189</v>
      </c>
      <c r="C161" s="6" t="s">
        <v>46</v>
      </c>
      <c r="D161" s="87">
        <v>10.103999999999999</v>
      </c>
      <c r="E161" s="42"/>
      <c r="F161" s="5"/>
      <c r="G161" s="5"/>
      <c r="H161" s="5"/>
      <c r="I161" s="108"/>
    </row>
    <row r="162" spans="1:17" ht="18" customHeight="1">
      <c r="A162" s="43"/>
      <c r="B162" s="9"/>
      <c r="C162" s="6"/>
      <c r="D162" s="87"/>
      <c r="E162" s="42"/>
      <c r="F162" s="5"/>
      <c r="G162" s="5"/>
      <c r="H162" s="5"/>
      <c r="I162" s="108"/>
    </row>
    <row r="163" spans="1:17" ht="18" customHeight="1">
      <c r="A163" s="60">
        <v>4.2</v>
      </c>
      <c r="B163" s="29" t="s">
        <v>166</v>
      </c>
      <c r="C163" s="6"/>
      <c r="D163" s="87"/>
      <c r="E163" s="42"/>
      <c r="F163" s="5">
        <f t="shared" si="4"/>
        <v>0</v>
      </c>
      <c r="G163" s="5"/>
      <c r="H163" s="5">
        <f t="shared" si="5"/>
        <v>0</v>
      </c>
      <c r="I163" s="108"/>
    </row>
    <row r="164" spans="1:17" ht="18" customHeight="1">
      <c r="A164" s="60"/>
      <c r="B164" s="29" t="s">
        <v>399</v>
      </c>
      <c r="C164" s="6"/>
      <c r="D164" s="87"/>
      <c r="E164" s="42"/>
      <c r="F164" s="5"/>
      <c r="G164" s="5"/>
      <c r="H164" s="5"/>
      <c r="I164" s="108"/>
    </row>
    <row r="165" spans="1:17" ht="18" customHeight="1">
      <c r="A165" s="43" t="s">
        <v>83</v>
      </c>
      <c r="B165" s="9" t="s">
        <v>56</v>
      </c>
      <c r="C165" s="6" t="s">
        <v>47</v>
      </c>
      <c r="D165" s="87">
        <v>1</v>
      </c>
      <c r="E165" s="42"/>
      <c r="F165" s="5">
        <f t="shared" si="4"/>
        <v>0</v>
      </c>
      <c r="G165" s="5"/>
      <c r="H165" s="5">
        <f t="shared" si="5"/>
        <v>0</v>
      </c>
      <c r="I165" s="108"/>
    </row>
    <row r="166" spans="1:17" ht="18" customHeight="1">
      <c r="A166" s="43" t="s">
        <v>287</v>
      </c>
      <c r="B166" s="9" t="s">
        <v>57</v>
      </c>
      <c r="C166" s="6" t="s">
        <v>46</v>
      </c>
      <c r="D166" s="87">
        <v>4.7445000000000004</v>
      </c>
      <c r="E166" s="42"/>
      <c r="F166" s="5">
        <f t="shared" si="4"/>
        <v>0</v>
      </c>
      <c r="G166" s="5"/>
      <c r="H166" s="5">
        <f t="shared" si="5"/>
        <v>0</v>
      </c>
      <c r="I166" s="108"/>
      <c r="J166" s="53"/>
    </row>
    <row r="167" spans="1:17" ht="18" customHeight="1">
      <c r="A167" s="43"/>
      <c r="B167" s="13" t="s">
        <v>58</v>
      </c>
      <c r="C167" s="6"/>
      <c r="D167" s="87"/>
      <c r="E167" s="42"/>
      <c r="F167" s="5">
        <f t="shared" si="4"/>
        <v>0</v>
      </c>
      <c r="G167" s="5"/>
      <c r="H167" s="5">
        <f t="shared" si="5"/>
        <v>0</v>
      </c>
      <c r="I167" s="108"/>
      <c r="K167" s="53"/>
    </row>
    <row r="168" spans="1:17" ht="18" customHeight="1">
      <c r="A168" s="43" t="s">
        <v>288</v>
      </c>
      <c r="B168" s="9" t="s">
        <v>174</v>
      </c>
      <c r="C168" s="6" t="s">
        <v>32</v>
      </c>
      <c r="D168" s="87">
        <v>15</v>
      </c>
      <c r="E168" s="42"/>
      <c r="F168" s="5">
        <f t="shared" si="4"/>
        <v>0</v>
      </c>
      <c r="G168" s="5"/>
      <c r="H168" s="5">
        <f t="shared" si="5"/>
        <v>0</v>
      </c>
      <c r="I168" s="108"/>
    </row>
    <row r="169" spans="1:17" ht="18" customHeight="1">
      <c r="A169" s="43" t="s">
        <v>289</v>
      </c>
      <c r="B169" s="9" t="s">
        <v>52</v>
      </c>
      <c r="C169" s="6" t="s">
        <v>32</v>
      </c>
      <c r="D169" s="87">
        <v>21</v>
      </c>
      <c r="E169" s="42"/>
      <c r="F169" s="5">
        <f t="shared" si="4"/>
        <v>0</v>
      </c>
      <c r="G169" s="5"/>
      <c r="H169" s="5">
        <f t="shared" si="5"/>
        <v>0</v>
      </c>
      <c r="I169" s="108"/>
      <c r="K169" s="53"/>
    </row>
    <row r="170" spans="1:17" ht="18" customHeight="1">
      <c r="A170" s="43"/>
      <c r="B170" s="13" t="s">
        <v>186</v>
      </c>
      <c r="C170" s="6"/>
      <c r="D170" s="87"/>
      <c r="E170" s="42"/>
      <c r="F170" s="5">
        <f t="shared" si="4"/>
        <v>0</v>
      </c>
      <c r="G170" s="5"/>
      <c r="H170" s="5">
        <f t="shared" si="5"/>
        <v>0</v>
      </c>
      <c r="I170" s="108"/>
    </row>
    <row r="171" spans="1:17" ht="18" customHeight="1">
      <c r="A171" s="43" t="s">
        <v>290</v>
      </c>
      <c r="B171" s="9" t="s">
        <v>187</v>
      </c>
      <c r="C171" s="6" t="s">
        <v>46</v>
      </c>
      <c r="D171" s="87">
        <v>9.96387</v>
      </c>
      <c r="E171" s="42"/>
      <c r="F171" s="5">
        <f t="shared" si="4"/>
        <v>0</v>
      </c>
      <c r="G171" s="5"/>
      <c r="H171" s="5">
        <f t="shared" si="5"/>
        <v>0</v>
      </c>
      <c r="I171" s="108"/>
      <c r="K171" s="53"/>
      <c r="P171" s="117"/>
      <c r="Q171" s="118"/>
    </row>
    <row r="172" spans="1:17" ht="18" customHeight="1">
      <c r="A172" s="43" t="s">
        <v>291</v>
      </c>
      <c r="B172" s="9" t="s">
        <v>185</v>
      </c>
      <c r="C172" s="6" t="s">
        <v>46</v>
      </c>
      <c r="D172" s="87">
        <v>16.09</v>
      </c>
      <c r="E172" s="42"/>
      <c r="F172" s="5">
        <f t="shared" si="4"/>
        <v>0</v>
      </c>
      <c r="G172" s="5"/>
      <c r="H172" s="5">
        <f t="shared" si="5"/>
        <v>0</v>
      </c>
      <c r="I172" s="108"/>
    </row>
    <row r="173" spans="1:17" ht="18" customHeight="1">
      <c r="A173" s="43" t="s">
        <v>434</v>
      </c>
      <c r="B173" s="9" t="s">
        <v>408</v>
      </c>
      <c r="C173" s="6" t="s">
        <v>47</v>
      </c>
      <c r="D173" s="87">
        <v>0.17216000000000001</v>
      </c>
      <c r="E173" s="42"/>
      <c r="F173" s="5"/>
      <c r="G173" s="5"/>
      <c r="H173" s="5"/>
      <c r="I173" s="108"/>
    </row>
    <row r="174" spans="1:17" ht="18" customHeight="1">
      <c r="A174" s="43"/>
      <c r="B174" s="13" t="s">
        <v>123</v>
      </c>
      <c r="C174" s="6"/>
      <c r="D174" s="87"/>
      <c r="E174" s="42"/>
      <c r="F174" s="5"/>
      <c r="G174" s="5"/>
      <c r="H174" s="5"/>
      <c r="I174" s="108"/>
    </row>
    <row r="175" spans="1:17" ht="28.5" customHeight="1">
      <c r="A175" s="43" t="s">
        <v>435</v>
      </c>
      <c r="B175" s="9" t="s">
        <v>409</v>
      </c>
      <c r="C175" s="6" t="s">
        <v>46</v>
      </c>
      <c r="D175" s="87">
        <v>3.8290000000000002</v>
      </c>
      <c r="E175" s="42"/>
      <c r="F175" s="5"/>
      <c r="G175" s="5"/>
      <c r="H175" s="5"/>
      <c r="I175" s="108"/>
    </row>
    <row r="176" spans="1:17" ht="19.5" customHeight="1">
      <c r="A176" s="43" t="s">
        <v>436</v>
      </c>
      <c r="B176" s="9" t="s">
        <v>73</v>
      </c>
      <c r="C176" s="6" t="s">
        <v>46</v>
      </c>
      <c r="D176" s="87">
        <v>16.09</v>
      </c>
      <c r="E176" s="42"/>
      <c r="F176" s="5"/>
      <c r="G176" s="5"/>
      <c r="H176" s="5"/>
      <c r="I176" s="108"/>
    </row>
    <row r="177" spans="1:19" ht="19.5" customHeight="1">
      <c r="A177" s="43" t="s">
        <v>437</v>
      </c>
      <c r="B177" s="9" t="s">
        <v>79</v>
      </c>
      <c r="C177" s="6" t="s">
        <v>46</v>
      </c>
      <c r="D177" s="87">
        <f>D176*2</f>
        <v>32.18</v>
      </c>
      <c r="E177" s="42"/>
      <c r="F177" s="5"/>
      <c r="G177" s="5"/>
      <c r="H177" s="5"/>
      <c r="I177" s="108"/>
    </row>
    <row r="178" spans="1:19" ht="18" customHeight="1">
      <c r="A178" s="43"/>
      <c r="B178" s="9"/>
      <c r="C178" s="6"/>
      <c r="D178" s="87"/>
      <c r="E178" s="42"/>
      <c r="F178" s="5">
        <f t="shared" si="4"/>
        <v>0</v>
      </c>
      <c r="G178" s="5"/>
      <c r="H178" s="5">
        <f t="shared" si="5"/>
        <v>0</v>
      </c>
      <c r="I178" s="108"/>
    </row>
    <row r="179" spans="1:19" ht="18" customHeight="1">
      <c r="A179" s="60">
        <v>4.4000000000000004</v>
      </c>
      <c r="B179" s="29" t="s">
        <v>167</v>
      </c>
      <c r="C179" s="6"/>
      <c r="D179" s="87"/>
      <c r="E179" s="42"/>
      <c r="F179" s="5">
        <f t="shared" si="4"/>
        <v>0</v>
      </c>
      <c r="G179" s="5"/>
      <c r="H179" s="5">
        <f t="shared" si="5"/>
        <v>0</v>
      </c>
      <c r="I179" s="108"/>
      <c r="Q179" s="53"/>
    </row>
    <row r="180" spans="1:19" ht="18" customHeight="1">
      <c r="A180" s="43" t="s">
        <v>292</v>
      </c>
      <c r="B180" s="9" t="s">
        <v>56</v>
      </c>
      <c r="C180" s="6" t="s">
        <v>47</v>
      </c>
      <c r="D180" s="87">
        <v>0.34649999999999997</v>
      </c>
      <c r="E180" s="42"/>
      <c r="F180" s="5">
        <f t="shared" si="4"/>
        <v>0</v>
      </c>
      <c r="G180" s="5"/>
      <c r="H180" s="5">
        <f t="shared" si="5"/>
        <v>0</v>
      </c>
      <c r="I180" s="108"/>
    </row>
    <row r="181" spans="1:19" ht="18" customHeight="1">
      <c r="A181" s="43" t="s">
        <v>293</v>
      </c>
      <c r="B181" s="9" t="s">
        <v>57</v>
      </c>
      <c r="C181" s="6" t="s">
        <v>46</v>
      </c>
      <c r="D181" s="87">
        <v>8.1750000000000007</v>
      </c>
      <c r="E181" s="42"/>
      <c r="F181" s="5">
        <f t="shared" si="4"/>
        <v>0</v>
      </c>
      <c r="G181" s="5"/>
      <c r="H181" s="5">
        <f t="shared" si="5"/>
        <v>0</v>
      </c>
      <c r="I181" s="108"/>
      <c r="S181" s="53"/>
    </row>
    <row r="182" spans="1:19" ht="18" customHeight="1">
      <c r="A182" s="43"/>
      <c r="B182" s="13" t="s">
        <v>58</v>
      </c>
      <c r="C182" s="6"/>
      <c r="D182" s="87"/>
      <c r="E182" s="42"/>
      <c r="F182" s="5">
        <f t="shared" si="4"/>
        <v>0</v>
      </c>
      <c r="G182" s="5"/>
      <c r="H182" s="5">
        <f t="shared" si="5"/>
        <v>0</v>
      </c>
      <c r="I182" s="108"/>
    </row>
    <row r="183" spans="1:19" ht="18" customHeight="1">
      <c r="A183" s="43" t="s">
        <v>294</v>
      </c>
      <c r="B183" s="9" t="s">
        <v>51</v>
      </c>
      <c r="C183" s="6" t="s">
        <v>32</v>
      </c>
      <c r="D183" s="87">
        <v>6</v>
      </c>
      <c r="E183" s="42"/>
      <c r="F183" s="5">
        <f t="shared" si="4"/>
        <v>0</v>
      </c>
      <c r="G183" s="5"/>
      <c r="H183" s="5">
        <f t="shared" si="5"/>
        <v>0</v>
      </c>
      <c r="I183" s="108"/>
      <c r="S183" s="53"/>
    </row>
    <row r="184" spans="1:19" ht="18" customHeight="1">
      <c r="A184" s="43" t="s">
        <v>295</v>
      </c>
      <c r="B184" s="9" t="s">
        <v>188</v>
      </c>
      <c r="C184" s="6" t="s">
        <v>32</v>
      </c>
      <c r="D184" s="87">
        <v>6</v>
      </c>
      <c r="E184" s="42"/>
      <c r="F184" s="5">
        <f t="shared" si="4"/>
        <v>0</v>
      </c>
      <c r="G184" s="5"/>
      <c r="H184" s="5">
        <f t="shared" si="5"/>
        <v>0</v>
      </c>
      <c r="I184" s="108"/>
    </row>
    <row r="185" spans="1:19" ht="18" customHeight="1">
      <c r="A185" s="43"/>
      <c r="B185" s="13" t="s">
        <v>123</v>
      </c>
      <c r="C185" s="6"/>
      <c r="D185" s="87"/>
      <c r="E185" s="42"/>
      <c r="F185" s="5"/>
      <c r="G185" s="5"/>
      <c r="H185" s="5"/>
      <c r="I185" s="108"/>
    </row>
    <row r="186" spans="1:19" ht="27.75" customHeight="1">
      <c r="A186" s="43" t="s">
        <v>438</v>
      </c>
      <c r="B186" s="9" t="s">
        <v>410</v>
      </c>
      <c r="C186" s="6" t="s">
        <v>46</v>
      </c>
      <c r="D186" s="87">
        <v>3.18</v>
      </c>
      <c r="E186" s="42"/>
      <c r="F186" s="5"/>
      <c r="G186" s="5"/>
      <c r="H186" s="5"/>
      <c r="I186" s="108"/>
    </row>
    <row r="187" spans="1:19" ht="18" customHeight="1" thickBot="1">
      <c r="A187" s="45"/>
      <c r="B187" s="24"/>
      <c r="C187" s="19"/>
      <c r="D187" s="91"/>
      <c r="E187" s="74"/>
      <c r="F187" s="5">
        <f t="shared" si="4"/>
        <v>0</v>
      </c>
      <c r="G187" s="5"/>
      <c r="H187" s="5">
        <f t="shared" si="5"/>
        <v>0</v>
      </c>
      <c r="I187" s="108"/>
    </row>
    <row r="188" spans="1:19" ht="30" customHeight="1" thickBot="1">
      <c r="A188" s="75" t="s">
        <v>296</v>
      </c>
      <c r="B188" s="76"/>
      <c r="C188" s="76"/>
      <c r="D188" s="76"/>
      <c r="E188" s="81"/>
      <c r="F188" s="82">
        <f>SUM(F151:F187)</f>
        <v>0</v>
      </c>
      <c r="G188" s="83"/>
      <c r="H188" s="84">
        <f>SUM(H151:H187)</f>
        <v>0</v>
      </c>
      <c r="I188" s="162"/>
    </row>
    <row r="189" spans="1:19" ht="18" customHeight="1">
      <c r="A189" s="49"/>
      <c r="B189" s="50" t="s">
        <v>85</v>
      </c>
      <c r="C189" s="51"/>
      <c r="D189" s="89"/>
      <c r="E189" s="52"/>
      <c r="F189" s="26"/>
      <c r="G189" s="26"/>
      <c r="H189" s="26"/>
      <c r="I189" s="107"/>
    </row>
    <row r="190" spans="1:19" ht="18" customHeight="1">
      <c r="A190" s="54"/>
      <c r="B190" s="55" t="s">
        <v>168</v>
      </c>
      <c r="C190" s="30"/>
      <c r="D190" s="86"/>
      <c r="E190" s="56"/>
      <c r="F190" s="27"/>
      <c r="G190" s="27"/>
      <c r="H190" s="27"/>
      <c r="I190" s="107"/>
      <c r="O190" s="119"/>
    </row>
    <row r="191" spans="1:19" ht="18" customHeight="1">
      <c r="A191" s="66">
        <v>5</v>
      </c>
      <c r="B191" s="48" t="s">
        <v>24</v>
      </c>
      <c r="C191" s="6"/>
      <c r="D191" s="87"/>
      <c r="E191" s="41"/>
      <c r="F191" s="18"/>
      <c r="G191" s="18"/>
      <c r="H191" s="18"/>
      <c r="I191" s="108"/>
    </row>
    <row r="192" spans="1:19" ht="147.75" customHeight="1">
      <c r="A192" s="43"/>
      <c r="B192" s="9" t="s">
        <v>169</v>
      </c>
      <c r="C192" s="6"/>
      <c r="D192" s="87"/>
      <c r="E192" s="42"/>
      <c r="F192" s="5"/>
      <c r="G192" s="5"/>
      <c r="H192" s="5"/>
      <c r="I192" s="108"/>
    </row>
    <row r="193" spans="1:18" ht="18" customHeight="1">
      <c r="A193" s="43"/>
      <c r="B193" s="9"/>
      <c r="C193" s="6"/>
      <c r="D193" s="87"/>
      <c r="E193" s="42"/>
      <c r="F193" s="5"/>
      <c r="G193" s="5"/>
      <c r="H193" s="5"/>
      <c r="I193" s="108"/>
    </row>
    <row r="194" spans="1:18" ht="23.25" customHeight="1">
      <c r="A194" s="65">
        <v>5.0999999999999996</v>
      </c>
      <c r="B194" s="29" t="s">
        <v>170</v>
      </c>
      <c r="C194" s="40"/>
      <c r="D194" s="90"/>
      <c r="E194" s="42"/>
      <c r="F194" s="5"/>
      <c r="G194" s="5"/>
      <c r="H194" s="5"/>
      <c r="I194" s="108"/>
    </row>
    <row r="195" spans="1:18" ht="18" customHeight="1">
      <c r="A195" s="43" t="s">
        <v>86</v>
      </c>
      <c r="B195" s="28" t="s">
        <v>56</v>
      </c>
      <c r="C195" s="6" t="s">
        <v>47</v>
      </c>
      <c r="D195" s="87">
        <v>0.42081000000000002</v>
      </c>
      <c r="E195" s="42"/>
      <c r="F195" s="5">
        <f t="shared" ref="F195:F234" si="6">D195*E195</f>
        <v>0</v>
      </c>
      <c r="G195" s="5"/>
      <c r="H195" s="5">
        <f t="shared" ref="H195:H234" si="7">D195*G195</f>
        <v>0</v>
      </c>
      <c r="I195" s="108"/>
    </row>
    <row r="196" spans="1:18" ht="18" customHeight="1">
      <c r="A196" s="43" t="s">
        <v>87</v>
      </c>
      <c r="B196" s="94" t="s">
        <v>57</v>
      </c>
      <c r="C196" s="19" t="s">
        <v>46</v>
      </c>
      <c r="D196" s="87">
        <v>7.5495599999999996</v>
      </c>
      <c r="E196" s="5"/>
      <c r="F196" s="5">
        <f t="shared" si="6"/>
        <v>0</v>
      </c>
      <c r="G196" s="5"/>
      <c r="H196" s="5">
        <f t="shared" si="7"/>
        <v>0</v>
      </c>
      <c r="I196" s="108"/>
    </row>
    <row r="197" spans="1:18" ht="18" customHeight="1">
      <c r="A197" s="43"/>
      <c r="B197" s="132" t="s">
        <v>58</v>
      </c>
      <c r="C197" s="19"/>
      <c r="D197" s="87"/>
      <c r="E197" s="5"/>
      <c r="F197" s="5">
        <f t="shared" si="6"/>
        <v>0</v>
      </c>
      <c r="G197" s="5"/>
      <c r="H197" s="5">
        <f t="shared" si="7"/>
        <v>0</v>
      </c>
      <c r="I197" s="108"/>
    </row>
    <row r="198" spans="1:18" ht="18" customHeight="1">
      <c r="A198" s="43" t="s">
        <v>297</v>
      </c>
      <c r="B198" s="94" t="s">
        <v>171</v>
      </c>
      <c r="C198" s="19" t="s">
        <v>32</v>
      </c>
      <c r="D198" s="87">
        <v>11</v>
      </c>
      <c r="E198" s="5"/>
      <c r="F198" s="5">
        <f t="shared" si="6"/>
        <v>0</v>
      </c>
      <c r="G198" s="5"/>
      <c r="H198" s="5">
        <f t="shared" si="7"/>
        <v>0</v>
      </c>
      <c r="I198" s="108"/>
    </row>
    <row r="199" spans="1:18" ht="18" customHeight="1">
      <c r="A199" s="43"/>
      <c r="B199" s="28"/>
      <c r="C199" s="6"/>
      <c r="D199" s="87"/>
      <c r="E199" s="5"/>
      <c r="F199" s="5">
        <f t="shared" si="6"/>
        <v>0</v>
      </c>
      <c r="G199" s="5"/>
      <c r="H199" s="5">
        <f t="shared" si="7"/>
        <v>0</v>
      </c>
      <c r="I199" s="108"/>
    </row>
    <row r="200" spans="1:18" ht="18" customHeight="1">
      <c r="A200" s="65">
        <v>5.2</v>
      </c>
      <c r="B200" s="29" t="s">
        <v>172</v>
      </c>
      <c r="C200" s="6"/>
      <c r="D200" s="87"/>
      <c r="E200" s="5"/>
      <c r="F200" s="5">
        <f t="shared" si="6"/>
        <v>0</v>
      </c>
      <c r="G200" s="5"/>
      <c r="H200" s="5">
        <f t="shared" si="7"/>
        <v>0</v>
      </c>
      <c r="I200" s="108"/>
    </row>
    <row r="201" spans="1:18" ht="18" customHeight="1">
      <c r="A201" s="43" t="s">
        <v>298</v>
      </c>
      <c r="B201" s="28" t="s">
        <v>56</v>
      </c>
      <c r="C201" s="10" t="s">
        <v>47</v>
      </c>
      <c r="D201" s="87">
        <v>0.64031000000000005</v>
      </c>
      <c r="E201" s="5"/>
      <c r="F201" s="5">
        <f t="shared" si="6"/>
        <v>0</v>
      </c>
      <c r="G201" s="5"/>
      <c r="H201" s="5">
        <f t="shared" si="7"/>
        <v>0</v>
      </c>
      <c r="I201" s="108"/>
      <c r="P201" s="53"/>
    </row>
    <row r="202" spans="1:18" s="21" customFormat="1" ht="18" customHeight="1">
      <c r="A202" s="97" t="s">
        <v>299</v>
      </c>
      <c r="B202" s="98" t="s">
        <v>173</v>
      </c>
      <c r="C202" s="10" t="s">
        <v>46</v>
      </c>
      <c r="D202" s="87">
        <v>43.687399999999997</v>
      </c>
      <c r="E202" s="11"/>
      <c r="F202" s="5">
        <f t="shared" si="6"/>
        <v>0</v>
      </c>
      <c r="G202" s="11"/>
      <c r="H202" s="5">
        <f t="shared" si="7"/>
        <v>0</v>
      </c>
      <c r="I202" s="108"/>
      <c r="K202" s="121"/>
      <c r="R202" s="121"/>
    </row>
    <row r="203" spans="1:18" s="21" customFormat="1" ht="18" customHeight="1">
      <c r="A203" s="97"/>
      <c r="B203" s="120" t="s">
        <v>58</v>
      </c>
      <c r="C203" s="10"/>
      <c r="D203" s="87"/>
      <c r="E203" s="11"/>
      <c r="F203" s="5">
        <f t="shared" si="6"/>
        <v>0</v>
      </c>
      <c r="G203" s="11"/>
      <c r="H203" s="5">
        <f t="shared" si="7"/>
        <v>0</v>
      </c>
      <c r="I203" s="108"/>
      <c r="P203" s="121"/>
    </row>
    <row r="204" spans="1:18" s="21" customFormat="1" ht="18" customHeight="1">
      <c r="A204" s="97" t="s">
        <v>300</v>
      </c>
      <c r="B204" s="98" t="s">
        <v>174</v>
      </c>
      <c r="C204" s="19" t="s">
        <v>32</v>
      </c>
      <c r="D204" s="87">
        <v>16</v>
      </c>
      <c r="E204" s="11"/>
      <c r="F204" s="5">
        <f t="shared" si="6"/>
        <v>0</v>
      </c>
      <c r="G204" s="11"/>
      <c r="H204" s="5">
        <f t="shared" si="7"/>
        <v>0</v>
      </c>
      <c r="I204" s="108"/>
      <c r="K204" s="121"/>
      <c r="R204" s="121"/>
    </row>
    <row r="205" spans="1:18" s="21" customFormat="1" ht="18" customHeight="1">
      <c r="A205" s="97" t="s">
        <v>301</v>
      </c>
      <c r="B205" s="112" t="s">
        <v>191</v>
      </c>
      <c r="C205" s="122" t="s">
        <v>32</v>
      </c>
      <c r="D205" s="91">
        <v>2</v>
      </c>
      <c r="E205" s="114"/>
      <c r="F205" s="5">
        <f t="shared" si="6"/>
        <v>0</v>
      </c>
      <c r="G205" s="114"/>
      <c r="H205" s="5">
        <f t="shared" si="7"/>
        <v>0</v>
      </c>
      <c r="I205" s="108"/>
      <c r="K205" s="121"/>
      <c r="R205" s="121"/>
    </row>
    <row r="206" spans="1:18" s="21" customFormat="1" ht="18" customHeight="1">
      <c r="A206" s="97"/>
      <c r="B206" s="112"/>
      <c r="C206" s="113"/>
      <c r="D206" s="91"/>
      <c r="E206" s="114"/>
      <c r="F206" s="5">
        <f t="shared" si="6"/>
        <v>0</v>
      </c>
      <c r="G206" s="114"/>
      <c r="H206" s="5">
        <f t="shared" si="7"/>
        <v>0</v>
      </c>
      <c r="I206" s="108"/>
      <c r="K206" s="121"/>
      <c r="P206" s="121"/>
    </row>
    <row r="207" spans="1:18" s="21" customFormat="1" ht="18" customHeight="1">
      <c r="A207" s="125">
        <v>5.3</v>
      </c>
      <c r="B207" s="29" t="s">
        <v>175</v>
      </c>
      <c r="C207" s="113"/>
      <c r="D207" s="91"/>
      <c r="E207" s="114"/>
      <c r="F207" s="5">
        <f t="shared" si="6"/>
        <v>0</v>
      </c>
      <c r="G207" s="114"/>
      <c r="H207" s="5">
        <f t="shared" si="7"/>
        <v>0</v>
      </c>
      <c r="I207" s="108"/>
    </row>
    <row r="208" spans="1:18" s="21" customFormat="1" ht="18" customHeight="1">
      <c r="A208" s="97" t="s">
        <v>302</v>
      </c>
      <c r="B208" s="112" t="s">
        <v>176</v>
      </c>
      <c r="C208" s="10" t="s">
        <v>47</v>
      </c>
      <c r="D208" s="91">
        <v>0.29912499999999997</v>
      </c>
      <c r="E208" s="114"/>
      <c r="F208" s="5">
        <f t="shared" si="6"/>
        <v>0</v>
      </c>
      <c r="G208" s="114"/>
      <c r="H208" s="5">
        <f t="shared" si="7"/>
        <v>0</v>
      </c>
      <c r="I208" s="108"/>
      <c r="K208" s="121"/>
      <c r="P208" s="121"/>
      <c r="R208" s="121"/>
    </row>
    <row r="209" spans="1:18" s="21" customFormat="1" ht="18" customHeight="1">
      <c r="A209" s="97" t="s">
        <v>303</v>
      </c>
      <c r="B209" s="112" t="s">
        <v>57</v>
      </c>
      <c r="C209" s="10" t="s">
        <v>46</v>
      </c>
      <c r="D209" s="91">
        <v>3.2930000000000001</v>
      </c>
      <c r="E209" s="114"/>
      <c r="F209" s="5">
        <f t="shared" si="6"/>
        <v>0</v>
      </c>
      <c r="G209" s="114"/>
      <c r="H209" s="5">
        <f t="shared" si="7"/>
        <v>0</v>
      </c>
      <c r="I209" s="108"/>
    </row>
    <row r="210" spans="1:18" s="21" customFormat="1" ht="18" customHeight="1">
      <c r="A210" s="97"/>
      <c r="B210" s="116" t="s">
        <v>58</v>
      </c>
      <c r="C210" s="113"/>
      <c r="D210" s="91"/>
      <c r="E210" s="114"/>
      <c r="F210" s="5">
        <f t="shared" si="6"/>
        <v>0</v>
      </c>
      <c r="G210" s="114"/>
      <c r="H210" s="5">
        <f t="shared" si="7"/>
        <v>0</v>
      </c>
      <c r="I210" s="108"/>
      <c r="R210" s="121"/>
    </row>
    <row r="211" spans="1:18" s="21" customFormat="1" ht="18" customHeight="1">
      <c r="A211" s="97" t="s">
        <v>304</v>
      </c>
      <c r="B211" s="112" t="s">
        <v>174</v>
      </c>
      <c r="C211" s="113" t="s">
        <v>32</v>
      </c>
      <c r="D211" s="91">
        <v>7</v>
      </c>
      <c r="E211" s="114"/>
      <c r="F211" s="5">
        <f t="shared" si="6"/>
        <v>0</v>
      </c>
      <c r="G211" s="114"/>
      <c r="H211" s="5">
        <f t="shared" si="7"/>
        <v>0</v>
      </c>
      <c r="I211" s="108"/>
      <c r="L211" s="121"/>
      <c r="O211" s="121"/>
    </row>
    <row r="212" spans="1:18" s="21" customFormat="1" ht="18" customHeight="1">
      <c r="A212" s="97" t="s">
        <v>305</v>
      </c>
      <c r="B212" s="112" t="s">
        <v>191</v>
      </c>
      <c r="C212" s="113" t="s">
        <v>32</v>
      </c>
      <c r="D212" s="91">
        <v>3</v>
      </c>
      <c r="E212" s="114"/>
      <c r="F212" s="5">
        <f t="shared" si="6"/>
        <v>0</v>
      </c>
      <c r="G212" s="114"/>
      <c r="H212" s="5">
        <f t="shared" si="7"/>
        <v>0</v>
      </c>
      <c r="I212" s="108"/>
      <c r="L212" s="121"/>
      <c r="O212" s="121"/>
    </row>
    <row r="213" spans="1:18" s="21" customFormat="1" ht="18" customHeight="1">
      <c r="A213" s="97"/>
      <c r="B213" s="112"/>
      <c r="C213" s="113"/>
      <c r="D213" s="91"/>
      <c r="E213" s="114"/>
      <c r="F213" s="5">
        <f t="shared" si="6"/>
        <v>0</v>
      </c>
      <c r="G213" s="114"/>
      <c r="H213" s="5">
        <f t="shared" si="7"/>
        <v>0</v>
      </c>
      <c r="I213" s="108"/>
      <c r="L213" s="121"/>
      <c r="O213" s="121"/>
    </row>
    <row r="214" spans="1:18" s="21" customFormat="1" ht="18" customHeight="1">
      <c r="A214" s="125">
        <v>5.4</v>
      </c>
      <c r="B214" s="126" t="s">
        <v>215</v>
      </c>
      <c r="C214" s="113"/>
      <c r="D214" s="91"/>
      <c r="E214" s="114"/>
      <c r="F214" s="5">
        <f t="shared" si="6"/>
        <v>0</v>
      </c>
      <c r="G214" s="114"/>
      <c r="H214" s="5">
        <f t="shared" si="7"/>
        <v>0</v>
      </c>
      <c r="I214" s="108"/>
      <c r="P214" s="121"/>
    </row>
    <row r="215" spans="1:18" s="21" customFormat="1" ht="18" customHeight="1">
      <c r="A215" s="97" t="s">
        <v>306</v>
      </c>
      <c r="B215" s="112" t="s">
        <v>194</v>
      </c>
      <c r="C215" s="113" t="s">
        <v>127</v>
      </c>
      <c r="D215" s="91">
        <v>12</v>
      </c>
      <c r="E215" s="114"/>
      <c r="F215" s="5">
        <f t="shared" si="6"/>
        <v>0</v>
      </c>
      <c r="G215" s="114"/>
      <c r="H215" s="5">
        <f t="shared" si="7"/>
        <v>0</v>
      </c>
      <c r="I215" s="108"/>
      <c r="O215" s="121"/>
    </row>
    <row r="216" spans="1:18" s="21" customFormat="1" ht="18" customHeight="1">
      <c r="A216" s="97" t="s">
        <v>308</v>
      </c>
      <c r="B216" s="112" t="s">
        <v>197</v>
      </c>
      <c r="C216" s="113" t="s">
        <v>127</v>
      </c>
      <c r="D216" s="91">
        <v>12</v>
      </c>
      <c r="E216" s="114"/>
      <c r="F216" s="5">
        <f t="shared" si="6"/>
        <v>0</v>
      </c>
      <c r="G216" s="114"/>
      <c r="H216" s="5">
        <f t="shared" si="7"/>
        <v>0</v>
      </c>
      <c r="I216" s="108"/>
      <c r="J216" s="121"/>
      <c r="O216" s="121"/>
    </row>
    <row r="217" spans="1:18" s="21" customFormat="1" ht="18" customHeight="1">
      <c r="A217" s="97" t="s">
        <v>309</v>
      </c>
      <c r="B217" s="112" t="s">
        <v>195</v>
      </c>
      <c r="C217" s="113" t="s">
        <v>32</v>
      </c>
      <c r="D217" s="91">
        <v>2</v>
      </c>
      <c r="E217" s="114"/>
      <c r="F217" s="5">
        <f t="shared" si="6"/>
        <v>0</v>
      </c>
      <c r="G217" s="114"/>
      <c r="H217" s="5">
        <f t="shared" si="7"/>
        <v>0</v>
      </c>
      <c r="I217" s="108"/>
      <c r="O217" s="121"/>
    </row>
    <row r="218" spans="1:18" s="21" customFormat="1" ht="18" customHeight="1">
      <c r="A218" s="97" t="s">
        <v>310</v>
      </c>
      <c r="B218" s="112" t="s">
        <v>196</v>
      </c>
      <c r="C218" s="113" t="s">
        <v>32</v>
      </c>
      <c r="D218" s="91">
        <v>4</v>
      </c>
      <c r="E218" s="114"/>
      <c r="F218" s="5">
        <f t="shared" si="6"/>
        <v>0</v>
      </c>
      <c r="G218" s="114"/>
      <c r="H218" s="5">
        <f t="shared" si="7"/>
        <v>0</v>
      </c>
      <c r="I218" s="108"/>
      <c r="O218" s="121"/>
    </row>
    <row r="219" spans="1:18" s="21" customFormat="1" ht="18" customHeight="1">
      <c r="A219" s="97" t="s">
        <v>311</v>
      </c>
      <c r="B219" s="112" t="s">
        <v>198</v>
      </c>
      <c r="C219" s="113" t="s">
        <v>32</v>
      </c>
      <c r="D219" s="91">
        <v>2</v>
      </c>
      <c r="E219" s="114"/>
      <c r="F219" s="5">
        <f t="shared" si="6"/>
        <v>0</v>
      </c>
      <c r="G219" s="114"/>
      <c r="H219" s="5">
        <f t="shared" si="7"/>
        <v>0</v>
      </c>
      <c r="I219" s="108"/>
      <c r="O219" s="121"/>
    </row>
    <row r="220" spans="1:18" s="21" customFormat="1" ht="18" customHeight="1">
      <c r="A220" s="97" t="s">
        <v>307</v>
      </c>
      <c r="B220" s="112" t="s">
        <v>200</v>
      </c>
      <c r="C220" s="113" t="s">
        <v>32</v>
      </c>
      <c r="D220" s="91">
        <v>2</v>
      </c>
      <c r="E220" s="114"/>
      <c r="F220" s="5">
        <f t="shared" si="6"/>
        <v>0</v>
      </c>
      <c r="G220" s="114"/>
      <c r="H220" s="5">
        <f t="shared" si="7"/>
        <v>0</v>
      </c>
      <c r="I220" s="108"/>
      <c r="O220" s="121"/>
    </row>
    <row r="221" spans="1:18" s="21" customFormat="1" ht="18" customHeight="1">
      <c r="A221" s="97" t="s">
        <v>312</v>
      </c>
      <c r="B221" s="112" t="s">
        <v>199</v>
      </c>
      <c r="C221" s="113" t="s">
        <v>32</v>
      </c>
      <c r="D221" s="91">
        <v>1</v>
      </c>
      <c r="E221" s="114"/>
      <c r="F221" s="5">
        <f t="shared" si="6"/>
        <v>0</v>
      </c>
      <c r="G221" s="114"/>
      <c r="H221" s="5">
        <f t="shared" si="7"/>
        <v>0</v>
      </c>
      <c r="I221" s="108"/>
      <c r="O221" s="121"/>
    </row>
    <row r="222" spans="1:18" s="21" customFormat="1" ht="18" customHeight="1">
      <c r="A222" s="97" t="s">
        <v>313</v>
      </c>
      <c r="B222" s="112" t="s">
        <v>177</v>
      </c>
      <c r="C222" s="113" t="s">
        <v>32</v>
      </c>
      <c r="D222" s="91">
        <v>2</v>
      </c>
      <c r="E222" s="114"/>
      <c r="F222" s="5">
        <f t="shared" si="6"/>
        <v>0</v>
      </c>
      <c r="G222" s="114"/>
      <c r="H222" s="5">
        <f t="shared" si="7"/>
        <v>0</v>
      </c>
      <c r="I222" s="108"/>
    </row>
    <row r="223" spans="1:18" s="21" customFormat="1" ht="18" customHeight="1">
      <c r="A223" s="97"/>
      <c r="B223" s="116" t="s">
        <v>123</v>
      </c>
      <c r="C223" s="113"/>
      <c r="D223" s="91"/>
      <c r="E223" s="114"/>
      <c r="F223" s="5">
        <f t="shared" si="6"/>
        <v>0</v>
      </c>
      <c r="G223" s="114"/>
      <c r="H223" s="5">
        <f t="shared" si="7"/>
        <v>0</v>
      </c>
      <c r="I223" s="108"/>
    </row>
    <row r="224" spans="1:18" s="21" customFormat="1" ht="18" customHeight="1">
      <c r="A224" s="97" t="s">
        <v>314</v>
      </c>
      <c r="B224" s="112" t="s">
        <v>164</v>
      </c>
      <c r="C224" s="10" t="s">
        <v>46</v>
      </c>
      <c r="D224" s="91">
        <v>2.3149999999999999</v>
      </c>
      <c r="E224" s="114"/>
      <c r="F224" s="5">
        <f t="shared" si="6"/>
        <v>0</v>
      </c>
      <c r="G224" s="114"/>
      <c r="H224" s="5">
        <f t="shared" si="7"/>
        <v>0</v>
      </c>
      <c r="I224" s="108"/>
    </row>
    <row r="225" spans="1:10" s="21" customFormat="1" ht="18" customHeight="1">
      <c r="A225" s="97"/>
      <c r="B225" s="112"/>
      <c r="C225" s="113"/>
      <c r="D225" s="91"/>
      <c r="E225" s="114"/>
      <c r="F225" s="5">
        <f t="shared" si="6"/>
        <v>0</v>
      </c>
      <c r="G225" s="114"/>
      <c r="H225" s="5">
        <f t="shared" si="7"/>
        <v>0</v>
      </c>
      <c r="I225" s="108"/>
      <c r="J225" s="121"/>
    </row>
    <row r="226" spans="1:10" s="21" customFormat="1" ht="18" customHeight="1">
      <c r="A226" s="125">
        <v>5.5</v>
      </c>
      <c r="B226" s="29" t="s">
        <v>178</v>
      </c>
      <c r="C226" s="113"/>
      <c r="D226" s="91"/>
      <c r="E226" s="114"/>
      <c r="F226" s="5">
        <f t="shared" si="6"/>
        <v>0</v>
      </c>
      <c r="G226" s="114"/>
      <c r="H226" s="5">
        <f t="shared" si="7"/>
        <v>0</v>
      </c>
      <c r="I226" s="108"/>
    </row>
    <row r="227" spans="1:10" s="21" customFormat="1" ht="18" customHeight="1">
      <c r="A227" s="97" t="s">
        <v>315</v>
      </c>
      <c r="B227" s="112" t="s">
        <v>179</v>
      </c>
      <c r="C227" s="10" t="s">
        <v>46</v>
      </c>
      <c r="D227" s="91">
        <v>3.85</v>
      </c>
      <c r="E227" s="114"/>
      <c r="F227" s="5">
        <f t="shared" si="6"/>
        <v>0</v>
      </c>
      <c r="G227" s="114"/>
      <c r="H227" s="5">
        <f t="shared" si="7"/>
        <v>0</v>
      </c>
      <c r="I227" s="108"/>
      <c r="J227" s="121"/>
    </row>
    <row r="228" spans="1:10" s="21" customFormat="1" ht="18" customHeight="1">
      <c r="A228" s="97" t="s">
        <v>316</v>
      </c>
      <c r="B228" s="112" t="s">
        <v>185</v>
      </c>
      <c r="C228" s="10" t="s">
        <v>46</v>
      </c>
      <c r="D228" s="91">
        <f>D227*2</f>
        <v>7.7</v>
      </c>
      <c r="E228" s="114"/>
      <c r="F228" s="5">
        <f t="shared" si="6"/>
        <v>0</v>
      </c>
      <c r="G228" s="114"/>
      <c r="H228" s="5">
        <f t="shared" si="7"/>
        <v>0</v>
      </c>
      <c r="I228" s="108"/>
      <c r="J228" s="121"/>
    </row>
    <row r="229" spans="1:10" s="21" customFormat="1" ht="18" customHeight="1">
      <c r="A229" s="97"/>
      <c r="B229" s="116" t="s">
        <v>181</v>
      </c>
      <c r="C229" s="113"/>
      <c r="D229" s="91"/>
      <c r="E229" s="114"/>
      <c r="F229" s="5">
        <f t="shared" si="6"/>
        <v>0</v>
      </c>
      <c r="G229" s="114"/>
      <c r="H229" s="5">
        <f t="shared" si="7"/>
        <v>0</v>
      </c>
      <c r="I229" s="108"/>
    </row>
    <row r="230" spans="1:10" s="21" customFormat="1" ht="18" customHeight="1">
      <c r="A230" s="97" t="s">
        <v>317</v>
      </c>
      <c r="B230" s="112" t="s">
        <v>176</v>
      </c>
      <c r="C230" s="10" t="s">
        <v>47</v>
      </c>
      <c r="D230" s="91">
        <v>9.9074999999999996E-2</v>
      </c>
      <c r="E230" s="114"/>
      <c r="F230" s="5">
        <f t="shared" si="6"/>
        <v>0</v>
      </c>
      <c r="G230" s="114"/>
      <c r="H230" s="5">
        <f t="shared" si="7"/>
        <v>0</v>
      </c>
      <c r="I230" s="108"/>
      <c r="J230" s="121"/>
    </row>
    <row r="231" spans="1:10" s="21" customFormat="1" ht="18" customHeight="1">
      <c r="A231" s="97" t="s">
        <v>318</v>
      </c>
      <c r="B231" s="112" t="s">
        <v>173</v>
      </c>
      <c r="C231" s="10" t="s">
        <v>46</v>
      </c>
      <c r="D231" s="91">
        <v>1.54</v>
      </c>
      <c r="E231" s="114"/>
      <c r="F231" s="5">
        <f t="shared" si="6"/>
        <v>0</v>
      </c>
      <c r="G231" s="114"/>
      <c r="H231" s="5">
        <f t="shared" si="7"/>
        <v>0</v>
      </c>
      <c r="I231" s="108"/>
    </row>
    <row r="232" spans="1:10" s="21" customFormat="1" ht="18" customHeight="1">
      <c r="A232" s="97"/>
      <c r="B232" s="116" t="s">
        <v>58</v>
      </c>
      <c r="C232" s="113"/>
      <c r="D232" s="91"/>
      <c r="E232" s="114"/>
      <c r="F232" s="5">
        <f t="shared" si="6"/>
        <v>0</v>
      </c>
      <c r="G232" s="114"/>
      <c r="H232" s="5">
        <f t="shared" si="7"/>
        <v>0</v>
      </c>
      <c r="I232" s="108"/>
      <c r="J232" s="121"/>
    </row>
    <row r="233" spans="1:10" s="21" customFormat="1" ht="18" customHeight="1">
      <c r="A233" s="97" t="s">
        <v>319</v>
      </c>
      <c r="B233" s="112" t="s">
        <v>174</v>
      </c>
      <c r="C233" s="113" t="s">
        <v>32</v>
      </c>
      <c r="D233" s="91">
        <v>2</v>
      </c>
      <c r="E233" s="114"/>
      <c r="F233" s="5">
        <f t="shared" si="6"/>
        <v>0</v>
      </c>
      <c r="G233" s="114"/>
      <c r="H233" s="5">
        <f t="shared" si="7"/>
        <v>0</v>
      </c>
      <c r="I233" s="108"/>
      <c r="J233" s="121"/>
    </row>
    <row r="234" spans="1:10" s="21" customFormat="1" ht="18" customHeight="1">
      <c r="A234" s="97" t="s">
        <v>397</v>
      </c>
      <c r="B234" s="112" t="s">
        <v>191</v>
      </c>
      <c r="C234" s="113" t="s">
        <v>32</v>
      </c>
      <c r="D234" s="91">
        <v>2</v>
      </c>
      <c r="E234" s="114"/>
      <c r="F234" s="5">
        <f t="shared" si="6"/>
        <v>0</v>
      </c>
      <c r="G234" s="114"/>
      <c r="H234" s="5">
        <f t="shared" si="7"/>
        <v>0</v>
      </c>
      <c r="I234" s="108"/>
      <c r="J234" s="121"/>
    </row>
    <row r="235" spans="1:10" ht="18" customHeight="1" thickBot="1">
      <c r="A235" s="43"/>
      <c r="B235" s="95"/>
      <c r="C235" s="39"/>
      <c r="D235" s="88"/>
      <c r="E235" s="96"/>
      <c r="F235" s="96"/>
      <c r="G235" s="96"/>
      <c r="H235" s="96"/>
      <c r="I235" s="108"/>
    </row>
    <row r="236" spans="1:10" ht="30" customHeight="1" thickBot="1">
      <c r="A236" s="75" t="s">
        <v>95</v>
      </c>
      <c r="B236" s="76"/>
      <c r="C236" s="76"/>
      <c r="D236" s="76"/>
      <c r="E236" s="81"/>
      <c r="F236" s="82">
        <f>SUM(F195:F235)</f>
        <v>0</v>
      </c>
      <c r="G236" s="83"/>
      <c r="H236" s="84">
        <f>SUM(H195:H235)</f>
        <v>0</v>
      </c>
      <c r="I236" s="162"/>
    </row>
    <row r="237" spans="1:10" ht="18" customHeight="1">
      <c r="A237" s="49"/>
      <c r="B237" s="50" t="s">
        <v>88</v>
      </c>
      <c r="C237" s="51"/>
      <c r="D237" s="89"/>
      <c r="E237" s="52"/>
      <c r="F237" s="26"/>
      <c r="G237" s="26"/>
      <c r="H237" s="26"/>
      <c r="I237" s="107"/>
    </row>
    <row r="238" spans="1:10" ht="18" customHeight="1">
      <c r="A238" s="54"/>
      <c r="B238" s="55" t="s">
        <v>182</v>
      </c>
      <c r="C238" s="30"/>
      <c r="D238" s="86"/>
      <c r="E238" s="56"/>
      <c r="F238" s="27"/>
      <c r="G238" s="27"/>
      <c r="H238" s="27"/>
      <c r="I238" s="107"/>
    </row>
    <row r="239" spans="1:10" ht="18" customHeight="1">
      <c r="A239" s="66">
        <v>6</v>
      </c>
      <c r="B239" s="48" t="s">
        <v>24</v>
      </c>
      <c r="C239" s="6"/>
      <c r="D239" s="87"/>
      <c r="E239" s="41"/>
      <c r="F239" s="18"/>
      <c r="G239" s="18"/>
      <c r="H239" s="18"/>
      <c r="I239" s="108"/>
    </row>
    <row r="240" spans="1:10" ht="154.5" customHeight="1">
      <c r="A240" s="43"/>
      <c r="B240" s="9" t="s">
        <v>193</v>
      </c>
      <c r="C240" s="6"/>
      <c r="D240" s="87"/>
      <c r="E240" s="42"/>
      <c r="F240" s="5"/>
      <c r="G240" s="5"/>
      <c r="H240" s="5"/>
      <c r="I240" s="108"/>
    </row>
    <row r="241" spans="1:9" ht="18" customHeight="1">
      <c r="A241" s="43"/>
      <c r="B241" s="28"/>
      <c r="C241" s="6"/>
      <c r="D241" s="87"/>
      <c r="E241" s="5"/>
      <c r="F241" s="5"/>
      <c r="G241" s="5"/>
      <c r="H241" s="5"/>
      <c r="I241" s="108"/>
    </row>
    <row r="242" spans="1:9" ht="18" customHeight="1">
      <c r="A242" s="65">
        <v>6.1</v>
      </c>
      <c r="B242" s="29" t="s">
        <v>323</v>
      </c>
      <c r="C242" s="6"/>
      <c r="D242" s="87"/>
      <c r="E242" s="5"/>
      <c r="F242" s="5"/>
      <c r="G242" s="5"/>
      <c r="H242" s="5"/>
      <c r="I242" s="108"/>
    </row>
    <row r="243" spans="1:9" ht="18" customHeight="1">
      <c r="A243" s="43" t="s">
        <v>89</v>
      </c>
      <c r="B243" s="28" t="s">
        <v>56</v>
      </c>
      <c r="C243" s="10" t="s">
        <v>47</v>
      </c>
      <c r="D243" s="87">
        <v>1.2110000000000001</v>
      </c>
      <c r="E243" s="5"/>
      <c r="F243" s="5">
        <f>E243*D243</f>
        <v>0</v>
      </c>
      <c r="G243" s="5"/>
      <c r="H243" s="5">
        <f>G243*D243</f>
        <v>0</v>
      </c>
      <c r="I243" s="108"/>
    </row>
    <row r="244" spans="1:9" s="21" customFormat="1" ht="18" customHeight="1">
      <c r="A244" s="97" t="s">
        <v>320</v>
      </c>
      <c r="B244" s="98" t="s">
        <v>173</v>
      </c>
      <c r="C244" s="19" t="s">
        <v>46</v>
      </c>
      <c r="D244" s="87">
        <v>9.4818999999999996</v>
      </c>
      <c r="E244" s="11"/>
      <c r="F244" s="5">
        <f t="shared" ref="F244:F267" si="8">D244*E244</f>
        <v>0</v>
      </c>
      <c r="G244" s="11"/>
      <c r="H244" s="5">
        <f>D244*G244</f>
        <v>0</v>
      </c>
      <c r="I244" s="108"/>
    </row>
    <row r="245" spans="1:9" s="21" customFormat="1" ht="18" customHeight="1">
      <c r="A245" s="97"/>
      <c r="B245" s="120" t="s">
        <v>58</v>
      </c>
      <c r="C245" s="10"/>
      <c r="D245" s="87"/>
      <c r="E245" s="11"/>
      <c r="F245" s="5">
        <f t="shared" si="8"/>
        <v>0</v>
      </c>
      <c r="G245" s="11"/>
      <c r="H245" s="5"/>
      <c r="I245" s="108"/>
    </row>
    <row r="246" spans="1:9" s="21" customFormat="1" ht="18" customHeight="1">
      <c r="A246" s="97" t="s">
        <v>321</v>
      </c>
      <c r="B246" s="98" t="s">
        <v>417</v>
      </c>
      <c r="C246" s="10" t="s">
        <v>32</v>
      </c>
      <c r="D246" s="87">
        <v>15</v>
      </c>
      <c r="E246" s="11"/>
      <c r="F246" s="5">
        <f t="shared" si="8"/>
        <v>0</v>
      </c>
      <c r="G246" s="11"/>
      <c r="H246" s="5">
        <f t="shared" ref="H246:H267" si="9">D246*G246</f>
        <v>0</v>
      </c>
      <c r="I246" s="108"/>
    </row>
    <row r="247" spans="1:9" s="21" customFormat="1" ht="18" customHeight="1">
      <c r="A247" s="97" t="s">
        <v>322</v>
      </c>
      <c r="B247" s="98" t="s">
        <v>191</v>
      </c>
      <c r="C247" s="10" t="s">
        <v>32</v>
      </c>
      <c r="D247" s="91">
        <v>20</v>
      </c>
      <c r="E247" s="114"/>
      <c r="F247" s="5">
        <f t="shared" si="8"/>
        <v>0</v>
      </c>
      <c r="G247" s="114"/>
      <c r="H247" s="5">
        <f t="shared" si="9"/>
        <v>0</v>
      </c>
      <c r="I247" s="108"/>
    </row>
    <row r="248" spans="1:9" s="21" customFormat="1" ht="18" customHeight="1">
      <c r="A248" s="97"/>
      <c r="B248" s="112"/>
      <c r="C248" s="113"/>
      <c r="D248" s="91"/>
      <c r="E248" s="114"/>
      <c r="F248" s="5">
        <f t="shared" si="8"/>
        <v>0</v>
      </c>
      <c r="G248" s="114"/>
      <c r="H248" s="5">
        <f t="shared" si="9"/>
        <v>0</v>
      </c>
      <c r="I248" s="108"/>
    </row>
    <row r="249" spans="1:9" s="21" customFormat="1" ht="18" customHeight="1">
      <c r="A249" s="125">
        <v>6.2</v>
      </c>
      <c r="B249" s="29" t="s">
        <v>324</v>
      </c>
      <c r="C249" s="113"/>
      <c r="D249" s="91"/>
      <c r="E249" s="114"/>
      <c r="F249" s="5">
        <f t="shared" si="8"/>
        <v>0</v>
      </c>
      <c r="G249" s="114"/>
      <c r="H249" s="5">
        <f t="shared" si="9"/>
        <v>0</v>
      </c>
      <c r="I249" s="108"/>
    </row>
    <row r="250" spans="1:9" s="21" customFormat="1" ht="18" customHeight="1">
      <c r="A250" s="97" t="s">
        <v>90</v>
      </c>
      <c r="B250" s="112" t="s">
        <v>416</v>
      </c>
      <c r="C250" s="10" t="s">
        <v>32</v>
      </c>
      <c r="D250" s="91">
        <v>6</v>
      </c>
      <c r="E250" s="114"/>
      <c r="F250" s="5"/>
      <c r="G250" s="114"/>
      <c r="H250" s="5"/>
      <c r="I250" s="108"/>
    </row>
    <row r="251" spans="1:9" s="21" customFormat="1" ht="18" customHeight="1">
      <c r="A251" s="97"/>
      <c r="B251" s="112"/>
      <c r="C251" s="113"/>
      <c r="D251" s="91"/>
      <c r="E251" s="114"/>
      <c r="F251" s="5">
        <f t="shared" si="8"/>
        <v>0</v>
      </c>
      <c r="G251" s="114"/>
      <c r="H251" s="5">
        <f t="shared" si="9"/>
        <v>0</v>
      </c>
      <c r="I251" s="108"/>
    </row>
    <row r="252" spans="1:9" s="21" customFormat="1" ht="18" customHeight="1">
      <c r="A252" s="125">
        <v>6.3</v>
      </c>
      <c r="B252" s="29" t="s">
        <v>71</v>
      </c>
      <c r="C252" s="113"/>
      <c r="D252" s="91"/>
      <c r="E252" s="114"/>
      <c r="F252" s="5">
        <f t="shared" si="8"/>
        <v>0</v>
      </c>
      <c r="G252" s="114"/>
      <c r="H252" s="5">
        <f t="shared" si="9"/>
        <v>0</v>
      </c>
      <c r="I252" s="108"/>
    </row>
    <row r="253" spans="1:9" s="21" customFormat="1" ht="18" customHeight="1">
      <c r="A253" s="97" t="s">
        <v>91</v>
      </c>
      <c r="B253" s="112" t="s">
        <v>192</v>
      </c>
      <c r="C253" s="19" t="s">
        <v>46</v>
      </c>
      <c r="D253" s="91">
        <v>19.818000000000001</v>
      </c>
      <c r="E253" s="114"/>
      <c r="F253" s="5">
        <f t="shared" si="8"/>
        <v>0</v>
      </c>
      <c r="G253" s="114"/>
      <c r="H253" s="5">
        <f t="shared" si="9"/>
        <v>0</v>
      </c>
      <c r="I253" s="108"/>
    </row>
    <row r="254" spans="1:9" s="21" customFormat="1" ht="18" customHeight="1">
      <c r="A254" s="97" t="s">
        <v>92</v>
      </c>
      <c r="B254" s="112" t="s">
        <v>185</v>
      </c>
      <c r="C254" s="19" t="s">
        <v>46</v>
      </c>
      <c r="D254" s="91">
        <v>28</v>
      </c>
      <c r="E254" s="114"/>
      <c r="F254" s="5">
        <f t="shared" si="8"/>
        <v>0</v>
      </c>
      <c r="G254" s="114"/>
      <c r="H254" s="5">
        <f t="shared" si="9"/>
        <v>0</v>
      </c>
      <c r="I254" s="108"/>
    </row>
    <row r="255" spans="1:9" s="21" customFormat="1" ht="18" customHeight="1">
      <c r="A255" s="97"/>
      <c r="B255" s="112"/>
      <c r="C255" s="113"/>
      <c r="D255" s="91"/>
      <c r="E255" s="114"/>
      <c r="F255" s="5">
        <f t="shared" si="8"/>
        <v>0</v>
      </c>
      <c r="G255" s="114"/>
      <c r="H255" s="5">
        <f t="shared" si="9"/>
        <v>0</v>
      </c>
      <c r="I255" s="108"/>
    </row>
    <row r="256" spans="1:9" s="21" customFormat="1" ht="18" customHeight="1">
      <c r="A256" s="125">
        <v>6.4</v>
      </c>
      <c r="B256" s="29" t="s">
        <v>146</v>
      </c>
      <c r="C256" s="113"/>
      <c r="D256" s="91"/>
      <c r="E256" s="114"/>
      <c r="F256" s="5">
        <f t="shared" si="8"/>
        <v>0</v>
      </c>
      <c r="G256" s="114"/>
      <c r="H256" s="5">
        <f t="shared" si="9"/>
        <v>0</v>
      </c>
      <c r="I256" s="108"/>
    </row>
    <row r="257" spans="1:9" s="21" customFormat="1" ht="18" customHeight="1">
      <c r="A257" s="97" t="s">
        <v>325</v>
      </c>
      <c r="B257" s="9" t="s">
        <v>402</v>
      </c>
      <c r="C257" s="10" t="s">
        <v>47</v>
      </c>
      <c r="D257" s="91">
        <v>0.20624999999999999</v>
      </c>
      <c r="E257" s="114"/>
      <c r="F257" s="5">
        <f t="shared" si="8"/>
        <v>0</v>
      </c>
      <c r="G257" s="114"/>
      <c r="H257" s="5">
        <f t="shared" si="9"/>
        <v>0</v>
      </c>
      <c r="I257" s="108"/>
    </row>
    <row r="258" spans="1:9" s="21" customFormat="1" ht="18" customHeight="1">
      <c r="A258" s="97" t="s">
        <v>328</v>
      </c>
      <c r="B258" s="9" t="s">
        <v>414</v>
      </c>
      <c r="C258" s="10" t="s">
        <v>47</v>
      </c>
      <c r="D258" s="91">
        <v>0.55691999999999997</v>
      </c>
      <c r="E258" s="114"/>
      <c r="F258" s="5">
        <f t="shared" si="8"/>
        <v>0</v>
      </c>
      <c r="G258" s="114"/>
      <c r="H258" s="5">
        <f t="shared" si="9"/>
        <v>0</v>
      </c>
      <c r="I258" s="108"/>
    </row>
    <row r="259" spans="1:9" s="21" customFormat="1" ht="18" customHeight="1">
      <c r="A259" s="97" t="s">
        <v>327</v>
      </c>
      <c r="B259" s="9" t="s">
        <v>415</v>
      </c>
      <c r="C259" s="10" t="s">
        <v>47</v>
      </c>
      <c r="D259" s="91">
        <v>0.21142330000000001</v>
      </c>
      <c r="E259" s="114"/>
      <c r="F259" s="5">
        <f t="shared" si="8"/>
        <v>0</v>
      </c>
      <c r="G259" s="114"/>
      <c r="H259" s="5">
        <f t="shared" si="9"/>
        <v>0</v>
      </c>
      <c r="I259" s="108"/>
    </row>
    <row r="260" spans="1:9" s="21" customFormat="1" ht="18" customHeight="1">
      <c r="A260" s="97" t="s">
        <v>329</v>
      </c>
      <c r="B260" s="9" t="s">
        <v>403</v>
      </c>
      <c r="C260" s="10" t="s">
        <v>47</v>
      </c>
      <c r="D260" s="91">
        <v>8.2199999999999995E-2</v>
      </c>
      <c r="E260" s="114"/>
      <c r="F260" s="5">
        <f t="shared" si="8"/>
        <v>0</v>
      </c>
      <c r="G260" s="114"/>
      <c r="H260" s="5">
        <f t="shared" si="9"/>
        <v>0</v>
      </c>
      <c r="I260" s="108"/>
    </row>
    <row r="261" spans="1:9" s="21" customFormat="1" ht="18" customHeight="1">
      <c r="A261" s="97" t="s">
        <v>326</v>
      </c>
      <c r="B261" s="9" t="s">
        <v>145</v>
      </c>
      <c r="C261" s="19" t="s">
        <v>46</v>
      </c>
      <c r="D261" s="91">
        <v>72.488</v>
      </c>
      <c r="E261" s="114"/>
      <c r="F261" s="5">
        <f t="shared" si="8"/>
        <v>0</v>
      </c>
      <c r="G261" s="114"/>
      <c r="H261" s="5">
        <f t="shared" si="9"/>
        <v>0</v>
      </c>
      <c r="I261" s="108"/>
    </row>
    <row r="262" spans="1:9" s="21" customFormat="1" ht="18" customHeight="1">
      <c r="A262" s="97" t="s">
        <v>330</v>
      </c>
      <c r="B262" s="9" t="s">
        <v>147</v>
      </c>
      <c r="C262" s="19" t="s">
        <v>46</v>
      </c>
      <c r="D262" s="91">
        <v>72.489999999999995</v>
      </c>
      <c r="E262" s="114"/>
      <c r="F262" s="5">
        <f t="shared" si="8"/>
        <v>0</v>
      </c>
      <c r="G262" s="114"/>
      <c r="H262" s="5">
        <f t="shared" si="9"/>
        <v>0</v>
      </c>
      <c r="I262" s="108"/>
    </row>
    <row r="263" spans="1:9" s="21" customFormat="1" ht="18" customHeight="1">
      <c r="A263" s="97"/>
      <c r="B263" s="9"/>
      <c r="C263" s="113"/>
      <c r="D263" s="91"/>
      <c r="E263" s="114"/>
      <c r="F263" s="5">
        <f t="shared" si="8"/>
        <v>0</v>
      </c>
      <c r="G263" s="114"/>
      <c r="H263" s="5">
        <f t="shared" si="9"/>
        <v>0</v>
      </c>
      <c r="I263" s="108"/>
    </row>
    <row r="264" spans="1:9" s="21" customFormat="1" ht="18" customHeight="1">
      <c r="A264" s="125" t="s">
        <v>331</v>
      </c>
      <c r="B264" s="13" t="s">
        <v>149</v>
      </c>
      <c r="C264" s="19" t="s">
        <v>46</v>
      </c>
      <c r="D264" s="91">
        <v>72.489999999999995</v>
      </c>
      <c r="E264" s="114"/>
      <c r="F264" s="5">
        <f t="shared" si="8"/>
        <v>0</v>
      </c>
      <c r="G264" s="114"/>
      <c r="H264" s="5">
        <f t="shared" si="9"/>
        <v>0</v>
      </c>
      <c r="I264" s="108"/>
    </row>
    <row r="265" spans="1:9" s="21" customFormat="1" ht="18" customHeight="1">
      <c r="A265" s="97" t="s">
        <v>332</v>
      </c>
      <c r="B265" s="9" t="s">
        <v>150</v>
      </c>
      <c r="C265" s="113"/>
      <c r="D265" s="91"/>
      <c r="E265" s="114"/>
      <c r="F265" s="5">
        <f t="shared" si="8"/>
        <v>0</v>
      </c>
      <c r="G265" s="114"/>
      <c r="H265" s="5">
        <f t="shared" si="9"/>
        <v>0</v>
      </c>
      <c r="I265" s="108"/>
    </row>
    <row r="266" spans="1:9" s="21" customFormat="1" ht="18" customHeight="1">
      <c r="A266" s="97" t="s">
        <v>333</v>
      </c>
      <c r="B266" s="9" t="s">
        <v>152</v>
      </c>
      <c r="C266" s="113"/>
      <c r="D266" s="91"/>
      <c r="E266" s="114"/>
      <c r="F266" s="5">
        <f t="shared" si="8"/>
        <v>0</v>
      </c>
      <c r="G266" s="114"/>
      <c r="H266" s="5">
        <f t="shared" si="9"/>
        <v>0</v>
      </c>
      <c r="I266" s="108"/>
    </row>
    <row r="267" spans="1:9" s="21" customFormat="1" ht="18" customHeight="1">
      <c r="A267" s="97" t="s">
        <v>334</v>
      </c>
      <c r="B267" s="9" t="s">
        <v>151</v>
      </c>
      <c r="C267" s="113"/>
      <c r="D267" s="91"/>
      <c r="E267" s="114"/>
      <c r="F267" s="5">
        <f t="shared" si="8"/>
        <v>0</v>
      </c>
      <c r="G267" s="114"/>
      <c r="H267" s="5">
        <f t="shared" si="9"/>
        <v>0</v>
      </c>
      <c r="I267" s="108"/>
    </row>
    <row r="268" spans="1:9" s="21" customFormat="1" ht="18" customHeight="1">
      <c r="A268" s="97"/>
      <c r="B268" s="24"/>
      <c r="C268" s="113"/>
      <c r="D268" s="91"/>
      <c r="E268" s="114"/>
      <c r="F268" s="115"/>
      <c r="G268" s="114"/>
      <c r="H268" s="115"/>
      <c r="I268" s="108"/>
    </row>
    <row r="269" spans="1:9" s="21" customFormat="1" ht="18" customHeight="1">
      <c r="A269" s="125">
        <v>6.5</v>
      </c>
      <c r="B269" s="29" t="s">
        <v>216</v>
      </c>
      <c r="C269" s="113"/>
      <c r="D269" s="91"/>
      <c r="E269" s="114"/>
      <c r="F269" s="115"/>
      <c r="G269" s="114"/>
      <c r="H269" s="115"/>
      <c r="I269" s="108"/>
    </row>
    <row r="270" spans="1:9" s="21" customFormat="1" ht="18" customHeight="1">
      <c r="A270" s="97" t="s">
        <v>439</v>
      </c>
      <c r="B270" s="112" t="s">
        <v>162</v>
      </c>
      <c r="C270" s="113"/>
      <c r="D270" s="91">
        <f>D254</f>
        <v>28</v>
      </c>
      <c r="E270" s="114"/>
      <c r="F270" s="115"/>
      <c r="G270" s="114"/>
      <c r="H270" s="115"/>
      <c r="I270" s="108"/>
    </row>
    <row r="271" spans="1:9" s="21" customFormat="1" ht="18" customHeight="1">
      <c r="A271" s="97" t="s">
        <v>440</v>
      </c>
      <c r="B271" s="112" t="s">
        <v>418</v>
      </c>
      <c r="C271" s="113"/>
      <c r="D271" s="91">
        <f>D254*2</f>
        <v>56</v>
      </c>
      <c r="E271" s="114"/>
      <c r="F271" s="115"/>
      <c r="G271" s="114"/>
      <c r="H271" s="115"/>
      <c r="I271" s="108"/>
    </row>
    <row r="272" spans="1:9" s="21" customFormat="1" ht="25.5" customHeight="1">
      <c r="A272" s="97" t="s">
        <v>441</v>
      </c>
      <c r="B272" s="133" t="s">
        <v>409</v>
      </c>
      <c r="C272" s="113"/>
      <c r="D272" s="91"/>
      <c r="E272" s="114"/>
      <c r="F272" s="115"/>
      <c r="G272" s="114"/>
      <c r="H272" s="115"/>
      <c r="I272" s="108"/>
    </row>
    <row r="273" spans="1:9" ht="18" customHeight="1" thickBot="1">
      <c r="A273" s="43"/>
      <c r="B273" s="95"/>
      <c r="C273" s="39"/>
      <c r="D273" s="88"/>
      <c r="E273" s="96"/>
      <c r="F273" s="96"/>
      <c r="G273" s="96"/>
      <c r="H273" s="96"/>
      <c r="I273" s="108"/>
    </row>
    <row r="274" spans="1:9" ht="30" customHeight="1" thickBot="1">
      <c r="A274" s="75" t="s">
        <v>96</v>
      </c>
      <c r="B274" s="76"/>
      <c r="C274" s="76"/>
      <c r="D274" s="76"/>
      <c r="E274" s="81"/>
      <c r="F274" s="82">
        <f>SUM(F241:F273)</f>
        <v>0</v>
      </c>
      <c r="G274" s="83"/>
      <c r="H274" s="84">
        <f>SUM(H241:H273)</f>
        <v>0</v>
      </c>
      <c r="I274" s="162"/>
    </row>
    <row r="275" spans="1:9" ht="18" customHeight="1">
      <c r="A275" s="49"/>
      <c r="B275" s="50" t="s">
        <v>8</v>
      </c>
      <c r="C275" s="51"/>
      <c r="D275" s="89"/>
      <c r="E275" s="52"/>
      <c r="F275" s="26"/>
      <c r="G275" s="26"/>
      <c r="H275" s="26"/>
      <c r="I275" s="107"/>
    </row>
    <row r="276" spans="1:9" ht="18" customHeight="1">
      <c r="A276" s="54"/>
      <c r="B276" s="55" t="s">
        <v>201</v>
      </c>
      <c r="C276" s="30"/>
      <c r="D276" s="86"/>
      <c r="E276" s="56"/>
      <c r="F276" s="27"/>
      <c r="G276" s="27"/>
      <c r="H276" s="27"/>
      <c r="I276" s="107"/>
    </row>
    <row r="277" spans="1:9" ht="18" customHeight="1">
      <c r="A277" s="66">
        <v>7</v>
      </c>
      <c r="B277" s="48" t="s">
        <v>24</v>
      </c>
      <c r="C277" s="6"/>
      <c r="D277" s="87"/>
      <c r="E277" s="41"/>
      <c r="F277" s="18"/>
      <c r="G277" s="18"/>
      <c r="H277" s="18"/>
      <c r="I277" s="108"/>
    </row>
    <row r="278" spans="1:9" ht="103.5" customHeight="1">
      <c r="A278" s="43"/>
      <c r="B278" s="9" t="s">
        <v>202</v>
      </c>
      <c r="C278" s="6"/>
      <c r="D278" s="87"/>
      <c r="E278" s="42"/>
      <c r="F278" s="5"/>
      <c r="G278" s="5"/>
      <c r="H278" s="5"/>
      <c r="I278" s="108"/>
    </row>
    <row r="279" spans="1:9" ht="18" customHeight="1">
      <c r="A279" s="43"/>
      <c r="B279" s="28"/>
      <c r="C279" s="6"/>
      <c r="D279" s="87"/>
      <c r="E279" s="5"/>
      <c r="F279" s="5"/>
      <c r="G279" s="5"/>
      <c r="H279" s="5"/>
      <c r="I279" s="108"/>
    </row>
    <row r="280" spans="1:9" ht="18" customHeight="1">
      <c r="A280" s="65">
        <v>7.1</v>
      </c>
      <c r="B280" s="29" t="s">
        <v>143</v>
      </c>
      <c r="C280" s="6"/>
      <c r="D280" s="87"/>
      <c r="E280" s="5"/>
      <c r="F280" s="5"/>
      <c r="G280" s="5"/>
      <c r="H280" s="5"/>
      <c r="I280" s="108"/>
    </row>
    <row r="281" spans="1:9" ht="18" customHeight="1">
      <c r="A281" s="43" t="s">
        <v>335</v>
      </c>
      <c r="B281" s="28" t="s">
        <v>56</v>
      </c>
      <c r="C281" s="10" t="s">
        <v>47</v>
      </c>
      <c r="D281" s="87">
        <v>0.25600000000000001</v>
      </c>
      <c r="E281" s="5"/>
      <c r="F281" s="5"/>
      <c r="G281" s="5"/>
      <c r="H281" s="5"/>
      <c r="I281" s="108"/>
    </row>
    <row r="282" spans="1:9" s="21" customFormat="1" ht="18" customHeight="1">
      <c r="A282" s="97" t="s">
        <v>336</v>
      </c>
      <c r="B282" s="98" t="s">
        <v>173</v>
      </c>
      <c r="C282" s="19" t="s">
        <v>46</v>
      </c>
      <c r="D282" s="87">
        <v>2.56</v>
      </c>
      <c r="E282" s="11"/>
      <c r="F282" s="5">
        <f>D282*E282</f>
        <v>0</v>
      </c>
      <c r="G282" s="11"/>
      <c r="H282" s="5">
        <f>D282*G282</f>
        <v>0</v>
      </c>
      <c r="I282" s="108"/>
    </row>
    <row r="283" spans="1:9" s="21" customFormat="1" ht="18" customHeight="1">
      <c r="A283" s="97"/>
      <c r="B283" s="120" t="s">
        <v>58</v>
      </c>
      <c r="C283" s="10"/>
      <c r="D283" s="87"/>
      <c r="E283" s="11"/>
      <c r="F283" s="5"/>
      <c r="G283" s="11"/>
      <c r="H283" s="5"/>
      <c r="I283" s="108"/>
    </row>
    <row r="284" spans="1:9" s="21" customFormat="1" ht="18" customHeight="1">
      <c r="A284" s="97" t="s">
        <v>337</v>
      </c>
      <c r="B284" s="98" t="s">
        <v>174</v>
      </c>
      <c r="C284" s="10" t="s">
        <v>32</v>
      </c>
      <c r="D284" s="87">
        <v>2</v>
      </c>
      <c r="E284" s="11"/>
      <c r="F284" s="5">
        <f>D284*E284</f>
        <v>0</v>
      </c>
      <c r="G284" s="11"/>
      <c r="H284" s="5">
        <f>D284*G284</f>
        <v>0</v>
      </c>
      <c r="I284" s="108"/>
    </row>
    <row r="285" spans="1:9" s="21" customFormat="1" ht="18" customHeight="1">
      <c r="A285" s="97"/>
      <c r="B285" s="98"/>
      <c r="C285" s="10"/>
      <c r="D285" s="91"/>
      <c r="E285" s="114"/>
      <c r="F285" s="115"/>
      <c r="G285" s="114"/>
      <c r="H285" s="115"/>
      <c r="I285" s="108"/>
    </row>
    <row r="286" spans="1:9" s="21" customFormat="1" ht="18" customHeight="1">
      <c r="A286" s="97"/>
      <c r="B286" s="112"/>
      <c r="C286" s="113"/>
      <c r="D286" s="91"/>
      <c r="E286" s="114"/>
      <c r="F286" s="115"/>
      <c r="G286" s="114"/>
      <c r="H286" s="115"/>
      <c r="I286" s="108"/>
    </row>
    <row r="287" spans="1:9" s="21" customFormat="1" ht="18" customHeight="1">
      <c r="A287" s="125">
        <v>7.2</v>
      </c>
      <c r="B287" s="29" t="s">
        <v>324</v>
      </c>
      <c r="C287" s="113"/>
      <c r="D287" s="91"/>
      <c r="E287" s="114"/>
      <c r="F287" s="115"/>
      <c r="G287" s="114"/>
      <c r="H287" s="115"/>
      <c r="I287" s="108"/>
    </row>
    <row r="288" spans="1:9" s="21" customFormat="1" ht="18" customHeight="1">
      <c r="A288" s="97" t="s">
        <v>93</v>
      </c>
      <c r="B288" s="112" t="s">
        <v>176</v>
      </c>
      <c r="C288" s="10" t="s">
        <v>47</v>
      </c>
      <c r="D288" s="91">
        <v>0.17829</v>
      </c>
      <c r="E288" s="114"/>
      <c r="F288" s="115"/>
      <c r="G288" s="114"/>
      <c r="H288" s="115"/>
      <c r="I288" s="108"/>
    </row>
    <row r="289" spans="1:9" s="21" customFormat="1" ht="18" customHeight="1">
      <c r="A289" s="97" t="s">
        <v>94</v>
      </c>
      <c r="B289" s="112" t="s">
        <v>57</v>
      </c>
      <c r="C289" s="19" t="s">
        <v>46</v>
      </c>
      <c r="D289" s="91">
        <v>4.7544000000000004</v>
      </c>
      <c r="E289" s="114"/>
      <c r="F289" s="115"/>
      <c r="G289" s="114"/>
      <c r="H289" s="115"/>
      <c r="I289" s="108"/>
    </row>
    <row r="290" spans="1:9" s="21" customFormat="1" ht="18" customHeight="1">
      <c r="A290" s="97"/>
      <c r="B290" s="116" t="s">
        <v>58</v>
      </c>
      <c r="C290" s="113"/>
      <c r="D290" s="91"/>
      <c r="E290" s="114"/>
      <c r="F290" s="115"/>
      <c r="G290" s="114"/>
      <c r="H290" s="115"/>
      <c r="I290" s="108"/>
    </row>
    <row r="291" spans="1:9" s="21" customFormat="1" ht="18" customHeight="1">
      <c r="A291" s="97" t="s">
        <v>338</v>
      </c>
      <c r="B291" s="112" t="s">
        <v>174</v>
      </c>
      <c r="C291" s="113" t="s">
        <v>32</v>
      </c>
      <c r="D291" s="91">
        <v>6</v>
      </c>
      <c r="E291" s="114"/>
      <c r="F291" s="115"/>
      <c r="G291" s="114"/>
      <c r="H291" s="115"/>
      <c r="I291" s="108"/>
    </row>
    <row r="292" spans="1:9" s="21" customFormat="1" ht="18" customHeight="1">
      <c r="A292" s="97" t="s">
        <v>339</v>
      </c>
      <c r="B292" s="112" t="s">
        <v>191</v>
      </c>
      <c r="C292" s="113" t="s">
        <v>32</v>
      </c>
      <c r="D292" s="91">
        <v>6</v>
      </c>
      <c r="E292" s="114"/>
      <c r="F292" s="115"/>
      <c r="G292" s="114"/>
      <c r="H292" s="115"/>
      <c r="I292" s="108"/>
    </row>
    <row r="293" spans="1:9" s="21" customFormat="1" ht="18" customHeight="1">
      <c r="A293" s="97"/>
      <c r="B293" s="112"/>
      <c r="C293" s="113"/>
      <c r="D293" s="91"/>
      <c r="E293" s="114"/>
      <c r="F293" s="115"/>
      <c r="G293" s="114"/>
      <c r="H293" s="115"/>
      <c r="I293" s="108"/>
    </row>
    <row r="294" spans="1:9" s="21" customFormat="1" ht="18" customHeight="1">
      <c r="A294" s="125">
        <v>7.3</v>
      </c>
      <c r="B294" s="29" t="s">
        <v>340</v>
      </c>
      <c r="C294" s="113"/>
      <c r="D294" s="91"/>
      <c r="E294" s="114"/>
      <c r="F294" s="115"/>
      <c r="G294" s="114"/>
      <c r="H294" s="115"/>
      <c r="I294" s="108"/>
    </row>
    <row r="295" spans="1:9" s="21" customFormat="1" ht="18" customHeight="1">
      <c r="A295" s="97" t="s">
        <v>97</v>
      </c>
      <c r="B295" s="112" t="s">
        <v>176</v>
      </c>
      <c r="C295" s="10" t="s">
        <v>47</v>
      </c>
      <c r="D295" s="91">
        <v>0.22500000000000001</v>
      </c>
      <c r="E295" s="114"/>
      <c r="F295" s="115"/>
      <c r="G295" s="114"/>
      <c r="H295" s="115"/>
      <c r="I295" s="108"/>
    </row>
    <row r="296" spans="1:9" s="21" customFormat="1" ht="18" customHeight="1">
      <c r="A296" s="97" t="s">
        <v>98</v>
      </c>
      <c r="B296" s="112" t="s">
        <v>57</v>
      </c>
      <c r="C296" s="19" t="s">
        <v>46</v>
      </c>
      <c r="D296" s="91">
        <v>2.85</v>
      </c>
      <c r="E296" s="114"/>
      <c r="F296" s="115"/>
      <c r="G296" s="114"/>
      <c r="H296" s="115"/>
      <c r="I296" s="108"/>
    </row>
    <row r="297" spans="1:9" s="21" customFormat="1" ht="18" customHeight="1">
      <c r="A297" s="97"/>
      <c r="B297" s="116" t="s">
        <v>58</v>
      </c>
      <c r="C297" s="113"/>
      <c r="D297" s="91"/>
      <c r="E297" s="114"/>
      <c r="F297" s="115"/>
      <c r="G297" s="114"/>
      <c r="H297" s="115"/>
      <c r="I297" s="108"/>
    </row>
    <row r="298" spans="1:9" s="21" customFormat="1" ht="18" customHeight="1">
      <c r="A298" s="97" t="s">
        <v>100</v>
      </c>
      <c r="B298" s="112" t="s">
        <v>174</v>
      </c>
      <c r="C298" s="113" t="s">
        <v>32</v>
      </c>
      <c r="D298" s="91">
        <v>5</v>
      </c>
      <c r="E298" s="114"/>
      <c r="F298" s="115"/>
      <c r="G298" s="114"/>
      <c r="H298" s="115"/>
      <c r="I298" s="108"/>
    </row>
    <row r="299" spans="1:9" s="21" customFormat="1" ht="18" customHeight="1">
      <c r="A299" s="97"/>
      <c r="B299" s="112"/>
      <c r="C299" s="113"/>
      <c r="D299" s="91"/>
      <c r="E299" s="114"/>
      <c r="F299" s="115"/>
      <c r="G299" s="114"/>
      <c r="H299" s="115"/>
      <c r="I299" s="108"/>
    </row>
    <row r="300" spans="1:9" s="21" customFormat="1" ht="18" customHeight="1">
      <c r="A300" s="97"/>
      <c r="B300" s="112"/>
      <c r="C300" s="113"/>
      <c r="D300" s="91"/>
      <c r="E300" s="114"/>
      <c r="F300" s="115"/>
      <c r="G300" s="114"/>
      <c r="H300" s="115"/>
      <c r="I300" s="108"/>
    </row>
    <row r="301" spans="1:9" s="21" customFormat="1" ht="18" customHeight="1">
      <c r="A301" s="125">
        <v>7.4</v>
      </c>
      <c r="B301" s="29" t="s">
        <v>216</v>
      </c>
      <c r="C301" s="113"/>
      <c r="D301" s="91"/>
      <c r="E301" s="114"/>
      <c r="F301" s="115"/>
      <c r="G301" s="114"/>
      <c r="H301" s="115"/>
      <c r="I301" s="108"/>
    </row>
    <row r="302" spans="1:9" s="21" customFormat="1" ht="18" customHeight="1">
      <c r="A302" s="97" t="s">
        <v>341</v>
      </c>
      <c r="B302" s="112" t="s">
        <v>411</v>
      </c>
      <c r="C302" s="113" t="s">
        <v>127</v>
      </c>
      <c r="D302" s="91">
        <v>5.0999999999999996</v>
      </c>
      <c r="E302" s="114"/>
      <c r="F302" s="115"/>
      <c r="G302" s="114"/>
      <c r="H302" s="115"/>
      <c r="I302" s="108"/>
    </row>
    <row r="303" spans="1:9" s="21" customFormat="1" ht="18" customHeight="1">
      <c r="A303" s="97" t="s">
        <v>342</v>
      </c>
      <c r="B303" s="112" t="s">
        <v>412</v>
      </c>
      <c r="C303" s="113" t="s">
        <v>32</v>
      </c>
      <c r="D303" s="91">
        <v>1</v>
      </c>
      <c r="E303" s="114"/>
      <c r="F303" s="115"/>
      <c r="G303" s="114"/>
      <c r="H303" s="115"/>
      <c r="I303" s="108"/>
    </row>
    <row r="304" spans="1:9" ht="18" customHeight="1" thickBot="1">
      <c r="A304" s="43"/>
      <c r="B304" s="95"/>
      <c r="C304" s="39"/>
      <c r="D304" s="88"/>
      <c r="E304" s="96"/>
      <c r="F304" s="96"/>
      <c r="G304" s="96"/>
      <c r="H304" s="96"/>
      <c r="I304" s="108"/>
    </row>
    <row r="305" spans="1:9" ht="30" customHeight="1" thickBot="1">
      <c r="A305" s="75" t="s">
        <v>99</v>
      </c>
      <c r="B305" s="76"/>
      <c r="C305" s="76"/>
      <c r="D305" s="76"/>
      <c r="E305" s="81"/>
      <c r="F305" s="82">
        <f>SUM(F279:F304)</f>
        <v>0</v>
      </c>
      <c r="G305" s="83"/>
      <c r="H305" s="84">
        <f>SUM(H279:H304)</f>
        <v>0</v>
      </c>
      <c r="I305" s="162"/>
    </row>
    <row r="306" spans="1:9" ht="18" customHeight="1">
      <c r="A306" s="49"/>
      <c r="B306" s="50" t="s">
        <v>343</v>
      </c>
      <c r="C306" s="51"/>
      <c r="D306" s="89"/>
      <c r="E306" s="52"/>
      <c r="F306" s="26"/>
      <c r="G306" s="26"/>
      <c r="H306" s="26"/>
      <c r="I306" s="107"/>
    </row>
    <row r="307" spans="1:9" ht="18" customHeight="1">
      <c r="A307" s="54"/>
      <c r="B307" s="55" t="s">
        <v>190</v>
      </c>
      <c r="C307" s="30"/>
      <c r="D307" s="86"/>
      <c r="E307" s="56"/>
      <c r="F307" s="27"/>
      <c r="G307" s="27"/>
      <c r="H307" s="27"/>
      <c r="I307" s="107"/>
    </row>
    <row r="308" spans="1:9" ht="18" customHeight="1">
      <c r="A308" s="66">
        <v>8</v>
      </c>
      <c r="B308" s="48" t="s">
        <v>24</v>
      </c>
      <c r="C308" s="6"/>
      <c r="D308" s="87"/>
      <c r="E308" s="41"/>
      <c r="F308" s="18"/>
      <c r="G308" s="18"/>
      <c r="H308" s="18"/>
      <c r="I308" s="108"/>
    </row>
    <row r="309" spans="1:9" ht="131.25" customHeight="1">
      <c r="A309" s="43"/>
      <c r="B309" s="9" t="s">
        <v>344</v>
      </c>
      <c r="C309" s="6"/>
      <c r="D309" s="87"/>
      <c r="E309" s="42"/>
      <c r="F309" s="5"/>
      <c r="G309" s="5"/>
      <c r="H309" s="5"/>
      <c r="I309" s="108"/>
    </row>
    <row r="310" spans="1:9" ht="18" customHeight="1">
      <c r="A310" s="43"/>
      <c r="B310" s="9"/>
      <c r="C310" s="6"/>
      <c r="D310" s="87"/>
      <c r="E310" s="42"/>
      <c r="F310" s="5"/>
      <c r="G310" s="5"/>
      <c r="H310" s="5"/>
      <c r="I310" s="108"/>
    </row>
    <row r="311" spans="1:9" ht="18" customHeight="1">
      <c r="A311" s="66">
        <v>8.1</v>
      </c>
      <c r="B311" s="29" t="s">
        <v>413</v>
      </c>
      <c r="C311" s="6"/>
      <c r="D311" s="87"/>
      <c r="E311" s="42"/>
      <c r="F311" s="5">
        <f>D311*E311</f>
        <v>0</v>
      </c>
      <c r="G311" s="5"/>
      <c r="H311" s="5">
        <f>D311*G311</f>
        <v>0</v>
      </c>
      <c r="I311" s="108"/>
    </row>
    <row r="312" spans="1:9" ht="18" customHeight="1">
      <c r="A312" s="43" t="s">
        <v>442</v>
      </c>
      <c r="B312" s="28" t="s">
        <v>56</v>
      </c>
      <c r="C312" s="10" t="s">
        <v>47</v>
      </c>
      <c r="D312" s="91">
        <v>0.72899999999999998</v>
      </c>
      <c r="E312" s="5"/>
      <c r="F312" s="5">
        <f>D312*E312</f>
        <v>0</v>
      </c>
      <c r="G312" s="5"/>
      <c r="H312" s="5">
        <f>D312*G312</f>
        <v>0</v>
      </c>
      <c r="I312" s="108"/>
    </row>
    <row r="313" spans="1:9" ht="18" customHeight="1">
      <c r="A313" s="43" t="s">
        <v>443</v>
      </c>
      <c r="B313" s="98" t="s">
        <v>173</v>
      </c>
      <c r="C313" s="19" t="s">
        <v>46</v>
      </c>
      <c r="D313" s="91">
        <v>4</v>
      </c>
      <c r="E313" s="5"/>
      <c r="F313" s="5"/>
      <c r="G313" s="5"/>
      <c r="H313" s="5"/>
      <c r="I313" s="108"/>
    </row>
    <row r="314" spans="1:9" ht="18" customHeight="1">
      <c r="A314" s="43"/>
      <c r="B314" s="120" t="s">
        <v>445</v>
      </c>
      <c r="C314" s="10"/>
      <c r="D314" s="91"/>
      <c r="E314" s="5"/>
      <c r="F314" s="5"/>
      <c r="G314" s="5"/>
      <c r="H314" s="5"/>
      <c r="I314" s="108"/>
    </row>
    <row r="315" spans="1:9" ht="18" customHeight="1">
      <c r="A315" s="43" t="s">
        <v>444</v>
      </c>
      <c r="B315" s="98" t="s">
        <v>174</v>
      </c>
      <c r="C315" s="10" t="s">
        <v>32</v>
      </c>
      <c r="D315" s="87">
        <v>4</v>
      </c>
      <c r="E315" s="5"/>
      <c r="F315" s="5"/>
      <c r="G315" s="5"/>
      <c r="H315" s="5"/>
      <c r="I315" s="108"/>
    </row>
    <row r="316" spans="1:9" s="21" customFormat="1" ht="18" customHeight="1">
      <c r="A316" s="97"/>
      <c r="B316" s="112"/>
      <c r="C316" s="113"/>
      <c r="D316" s="91"/>
      <c r="E316" s="114"/>
      <c r="F316" s="115"/>
      <c r="G316" s="114"/>
      <c r="H316" s="115"/>
      <c r="I316" s="108"/>
    </row>
    <row r="317" spans="1:9" s="21" customFormat="1" ht="18" customHeight="1">
      <c r="A317" s="125">
        <v>8.1999999999999993</v>
      </c>
      <c r="B317" s="29" t="s">
        <v>398</v>
      </c>
      <c r="C317" s="113"/>
      <c r="D317" s="91"/>
      <c r="E317" s="114"/>
      <c r="F317" s="115"/>
      <c r="G317" s="114"/>
      <c r="H317" s="115"/>
      <c r="I317" s="108"/>
    </row>
    <row r="318" spans="1:9" s="21" customFormat="1" ht="41.25" customHeight="1">
      <c r="A318" s="97" t="s">
        <v>446</v>
      </c>
      <c r="B318" s="133" t="s">
        <v>420</v>
      </c>
      <c r="C318" s="113" t="s">
        <v>32</v>
      </c>
      <c r="D318" s="91">
        <v>1</v>
      </c>
      <c r="E318" s="114"/>
      <c r="F318" s="115"/>
      <c r="G318" s="114"/>
      <c r="H318" s="115"/>
      <c r="I318" s="108"/>
    </row>
    <row r="319" spans="1:9" s="21" customFormat="1" ht="18.75" customHeight="1">
      <c r="A319" s="97"/>
      <c r="B319" s="133"/>
      <c r="C319" s="113"/>
      <c r="D319" s="91"/>
      <c r="E319" s="114"/>
      <c r="F319" s="115"/>
      <c r="G319" s="114"/>
      <c r="H319" s="115"/>
      <c r="I319" s="108"/>
    </row>
    <row r="320" spans="1:9" s="21" customFormat="1" ht="18" customHeight="1">
      <c r="A320" s="125">
        <v>8.3000000000000007</v>
      </c>
      <c r="B320" s="29" t="s">
        <v>428</v>
      </c>
      <c r="C320" s="113"/>
      <c r="D320" s="91"/>
      <c r="E320" s="114"/>
      <c r="F320" s="115"/>
      <c r="G320" s="114"/>
      <c r="H320" s="115"/>
      <c r="I320" s="108"/>
    </row>
    <row r="321" spans="1:9" s="21" customFormat="1" ht="18" customHeight="1">
      <c r="A321" s="97" t="s">
        <v>447</v>
      </c>
      <c r="B321" s="120" t="s">
        <v>399</v>
      </c>
      <c r="C321" s="113"/>
      <c r="D321" s="91"/>
      <c r="E321" s="114"/>
      <c r="F321" s="115"/>
      <c r="G321" s="114"/>
      <c r="H321" s="115"/>
      <c r="I321" s="108"/>
    </row>
    <row r="322" spans="1:9" s="21" customFormat="1" ht="18" customHeight="1">
      <c r="A322" s="97" t="s">
        <v>448</v>
      </c>
      <c r="B322" s="112" t="s">
        <v>56</v>
      </c>
      <c r="C322" s="10" t="s">
        <v>47</v>
      </c>
      <c r="D322" s="91">
        <v>1.0756083000000001</v>
      </c>
      <c r="E322" s="114"/>
      <c r="F322" s="115"/>
      <c r="G322" s="114"/>
      <c r="H322" s="115"/>
      <c r="I322" s="108"/>
    </row>
    <row r="323" spans="1:9" s="21" customFormat="1" ht="18" customHeight="1">
      <c r="A323" s="97" t="s">
        <v>449</v>
      </c>
      <c r="B323" s="112" t="s">
        <v>173</v>
      </c>
      <c r="C323" s="19" t="s">
        <v>46</v>
      </c>
      <c r="D323" s="91">
        <v>14.33</v>
      </c>
      <c r="E323" s="114"/>
      <c r="F323" s="115"/>
      <c r="G323" s="114"/>
      <c r="H323" s="115"/>
      <c r="I323" s="108"/>
    </row>
    <row r="324" spans="1:9" s="21" customFormat="1" ht="18" customHeight="1">
      <c r="A324" s="97"/>
      <c r="B324" s="116" t="s">
        <v>429</v>
      </c>
      <c r="C324" s="113"/>
      <c r="D324" s="91"/>
      <c r="E324" s="114"/>
      <c r="F324" s="115"/>
      <c r="G324" s="114"/>
      <c r="H324" s="115"/>
      <c r="I324" s="108"/>
    </row>
    <row r="325" spans="1:9" s="21" customFormat="1" ht="18" customHeight="1">
      <c r="A325" s="97" t="s">
        <v>450</v>
      </c>
      <c r="B325" s="112" t="s">
        <v>174</v>
      </c>
      <c r="C325" s="113" t="s">
        <v>32</v>
      </c>
      <c r="D325" s="91">
        <v>17</v>
      </c>
      <c r="E325" s="114"/>
      <c r="F325" s="115"/>
      <c r="G325" s="114"/>
      <c r="H325" s="115"/>
      <c r="I325" s="108"/>
    </row>
    <row r="326" spans="1:9" s="21" customFormat="1" ht="18" customHeight="1">
      <c r="A326" s="97" t="s">
        <v>451</v>
      </c>
      <c r="B326" s="112" t="s">
        <v>191</v>
      </c>
      <c r="C326" s="113" t="s">
        <v>32</v>
      </c>
      <c r="D326" s="91">
        <v>65</v>
      </c>
      <c r="E326" s="114"/>
      <c r="F326" s="115"/>
      <c r="G326" s="114"/>
      <c r="H326" s="115"/>
      <c r="I326" s="108"/>
    </row>
    <row r="327" spans="1:9" s="21" customFormat="1" ht="18" customHeight="1">
      <c r="A327" s="97"/>
      <c r="B327" s="112"/>
      <c r="C327" s="113"/>
      <c r="D327" s="91"/>
      <c r="E327" s="114"/>
      <c r="F327" s="115"/>
      <c r="G327" s="114"/>
      <c r="H327" s="115"/>
      <c r="I327" s="108"/>
    </row>
    <row r="328" spans="1:9" s="21" customFormat="1" ht="18" customHeight="1">
      <c r="A328" s="97" t="s">
        <v>452</v>
      </c>
      <c r="B328" s="120" t="s">
        <v>400</v>
      </c>
      <c r="C328" s="113"/>
      <c r="D328" s="91"/>
      <c r="E328" s="114"/>
      <c r="F328" s="115"/>
      <c r="G328" s="114"/>
      <c r="H328" s="115"/>
      <c r="I328" s="108"/>
    </row>
    <row r="329" spans="1:9" s="21" customFormat="1" ht="18" customHeight="1">
      <c r="A329" s="97" t="s">
        <v>453</v>
      </c>
      <c r="B329" s="112" t="s">
        <v>192</v>
      </c>
      <c r="C329" s="19" t="s">
        <v>46</v>
      </c>
      <c r="D329" s="91">
        <v>10.4229</v>
      </c>
      <c r="E329" s="114"/>
      <c r="F329" s="115"/>
      <c r="G329" s="114"/>
      <c r="H329" s="115"/>
      <c r="I329" s="108"/>
    </row>
    <row r="330" spans="1:9" s="21" customFormat="1" ht="18" customHeight="1">
      <c r="A330" s="97" t="s">
        <v>454</v>
      </c>
      <c r="B330" s="112" t="s">
        <v>185</v>
      </c>
      <c r="C330" s="19" t="s">
        <v>46</v>
      </c>
      <c r="D330" s="91">
        <f>D329+3.046+4.1237</f>
        <v>17.592600000000001</v>
      </c>
      <c r="E330" s="114"/>
      <c r="F330" s="115"/>
      <c r="G330" s="114"/>
      <c r="H330" s="115"/>
      <c r="I330" s="108"/>
    </row>
    <row r="331" spans="1:9" s="21" customFormat="1" ht="18" customHeight="1">
      <c r="A331" s="97"/>
      <c r="B331" s="112"/>
      <c r="C331" s="19"/>
      <c r="D331" s="91"/>
      <c r="E331" s="114"/>
      <c r="F331" s="115"/>
      <c r="G331" s="114"/>
      <c r="H331" s="115"/>
      <c r="I331" s="108"/>
    </row>
    <row r="332" spans="1:9" s="21" customFormat="1" ht="18" customHeight="1">
      <c r="A332" s="125">
        <v>8.4</v>
      </c>
      <c r="B332" s="29" t="s">
        <v>216</v>
      </c>
      <c r="C332" s="113"/>
      <c r="D332" s="91"/>
      <c r="E332" s="114"/>
      <c r="F332" s="115"/>
      <c r="G332" s="114"/>
      <c r="H332" s="115"/>
      <c r="I332" s="108"/>
    </row>
    <row r="333" spans="1:9" s="21" customFormat="1" ht="18" customHeight="1">
      <c r="A333" s="97" t="s">
        <v>455</v>
      </c>
      <c r="B333" s="112" t="s">
        <v>162</v>
      </c>
      <c r="C333" s="19" t="s">
        <v>46</v>
      </c>
      <c r="D333" s="91">
        <f>D330</f>
        <v>17.592600000000001</v>
      </c>
      <c r="E333" s="114"/>
      <c r="F333" s="115"/>
      <c r="G333" s="114"/>
      <c r="H333" s="115"/>
      <c r="I333" s="108"/>
    </row>
    <row r="334" spans="1:9" s="21" customFormat="1" ht="18" customHeight="1">
      <c r="A334" s="97" t="s">
        <v>456</v>
      </c>
      <c r="B334" s="112" t="s">
        <v>430</v>
      </c>
      <c r="C334" s="19" t="s">
        <v>46</v>
      </c>
      <c r="D334" s="91">
        <f>D333*2</f>
        <v>35.185200000000002</v>
      </c>
      <c r="E334" s="114"/>
      <c r="F334" s="115"/>
      <c r="G334" s="114"/>
      <c r="H334" s="115"/>
      <c r="I334" s="108"/>
    </row>
    <row r="335" spans="1:9" s="21" customFormat="1" ht="25.5" customHeight="1">
      <c r="A335" s="97" t="s">
        <v>457</v>
      </c>
      <c r="B335" s="133" t="s">
        <v>432</v>
      </c>
      <c r="C335" s="113"/>
      <c r="D335" s="91"/>
      <c r="E335" s="114"/>
      <c r="F335" s="115"/>
      <c r="G335" s="114"/>
      <c r="H335" s="115"/>
      <c r="I335" s="108"/>
    </row>
    <row r="336" spans="1:9" ht="18" customHeight="1" thickBot="1">
      <c r="A336" s="43"/>
      <c r="B336" s="95"/>
      <c r="C336" s="39"/>
      <c r="D336" s="88"/>
      <c r="E336" s="96"/>
      <c r="F336" s="96"/>
      <c r="G336" s="96"/>
      <c r="H336" s="96"/>
      <c r="I336" s="108"/>
    </row>
    <row r="337" spans="1:9" ht="30" customHeight="1" thickBot="1">
      <c r="A337" s="75" t="s">
        <v>345</v>
      </c>
      <c r="B337" s="76"/>
      <c r="C337" s="76"/>
      <c r="D337" s="76"/>
      <c r="E337" s="81"/>
      <c r="F337" s="82">
        <f>SUM(F311:F336)</f>
        <v>0</v>
      </c>
      <c r="G337" s="83"/>
      <c r="H337" s="84">
        <f>SUM(H311:H336)</f>
        <v>0</v>
      </c>
      <c r="I337" s="162"/>
    </row>
    <row r="338" spans="1:9" ht="18" customHeight="1">
      <c r="A338" s="49"/>
      <c r="B338" s="50" t="s">
        <v>346</v>
      </c>
      <c r="C338" s="51"/>
      <c r="D338" s="89"/>
      <c r="E338" s="52"/>
      <c r="F338" s="26"/>
      <c r="G338" s="26"/>
      <c r="H338" s="26"/>
      <c r="I338" s="107"/>
    </row>
    <row r="339" spans="1:9" ht="18" customHeight="1">
      <c r="A339" s="54"/>
      <c r="B339" s="55" t="s">
        <v>356</v>
      </c>
      <c r="C339" s="30"/>
      <c r="D339" s="86"/>
      <c r="E339" s="56"/>
      <c r="F339" s="27"/>
      <c r="G339" s="27"/>
      <c r="H339" s="27"/>
      <c r="I339" s="107"/>
    </row>
    <row r="340" spans="1:9" ht="18" customHeight="1">
      <c r="A340" s="66">
        <v>9</v>
      </c>
      <c r="B340" s="48" t="s">
        <v>24</v>
      </c>
      <c r="C340" s="6"/>
      <c r="D340" s="87"/>
      <c r="E340" s="41"/>
      <c r="F340" s="18"/>
      <c r="G340" s="18"/>
      <c r="H340" s="18"/>
      <c r="I340" s="108"/>
    </row>
    <row r="341" spans="1:9" ht="103.5" customHeight="1">
      <c r="A341" s="43"/>
      <c r="B341" s="9" t="s">
        <v>202</v>
      </c>
      <c r="C341" s="6"/>
      <c r="D341" s="87"/>
      <c r="E341" s="42"/>
      <c r="F341" s="5"/>
      <c r="G341" s="5"/>
      <c r="H341" s="5"/>
      <c r="I341" s="108"/>
    </row>
    <row r="342" spans="1:9" ht="18" customHeight="1">
      <c r="A342" s="43"/>
      <c r="B342" s="28"/>
      <c r="C342" s="6"/>
      <c r="D342" s="87"/>
      <c r="E342" s="5"/>
      <c r="F342" s="5"/>
      <c r="G342" s="5"/>
      <c r="H342" s="5"/>
      <c r="I342" s="108"/>
    </row>
    <row r="343" spans="1:9" ht="18" customHeight="1">
      <c r="A343" s="65">
        <v>9.1</v>
      </c>
      <c r="B343" s="29" t="s">
        <v>323</v>
      </c>
      <c r="C343" s="6"/>
      <c r="D343" s="87"/>
      <c r="E343" s="5"/>
      <c r="F343" s="5"/>
      <c r="G343" s="5"/>
      <c r="H343" s="5"/>
      <c r="I343" s="108"/>
    </row>
    <row r="344" spans="1:9" ht="18" customHeight="1">
      <c r="A344" s="43" t="s">
        <v>366</v>
      </c>
      <c r="B344" s="28" t="s">
        <v>56</v>
      </c>
      <c r="C344" s="10" t="s">
        <v>47</v>
      </c>
      <c r="D344" s="87">
        <v>0.224</v>
      </c>
      <c r="E344" s="5"/>
      <c r="F344" s="5"/>
      <c r="G344" s="5"/>
      <c r="H344" s="5"/>
      <c r="I344" s="108"/>
    </row>
    <row r="345" spans="1:9" s="21" customFormat="1" ht="18" customHeight="1">
      <c r="A345" s="97" t="s">
        <v>367</v>
      </c>
      <c r="B345" s="98" t="s">
        <v>173</v>
      </c>
      <c r="C345" s="19" t="s">
        <v>46</v>
      </c>
      <c r="D345" s="87">
        <v>2.2400000000000002</v>
      </c>
      <c r="E345" s="11"/>
      <c r="F345" s="5">
        <f>D345*E345</f>
        <v>0</v>
      </c>
      <c r="G345" s="11"/>
      <c r="H345" s="5">
        <f>D345*G345</f>
        <v>0</v>
      </c>
      <c r="I345" s="108"/>
    </row>
    <row r="346" spans="1:9" s="21" customFormat="1" ht="18" customHeight="1">
      <c r="A346" s="97"/>
      <c r="B346" s="120" t="s">
        <v>58</v>
      </c>
      <c r="C346" s="10"/>
      <c r="D346" s="87"/>
      <c r="E346" s="11"/>
      <c r="F346" s="5"/>
      <c r="G346" s="11"/>
      <c r="H346" s="5"/>
      <c r="I346" s="108"/>
    </row>
    <row r="347" spans="1:9" s="21" customFormat="1" ht="18" customHeight="1">
      <c r="A347" s="97" t="s">
        <v>368</v>
      </c>
      <c r="B347" s="98" t="s">
        <v>174</v>
      </c>
      <c r="C347" s="10" t="s">
        <v>32</v>
      </c>
      <c r="D347" s="87">
        <v>4</v>
      </c>
      <c r="E347" s="11"/>
      <c r="F347" s="5">
        <f>D347*E347</f>
        <v>0</v>
      </c>
      <c r="G347" s="11"/>
      <c r="H347" s="5">
        <f>D347*G347</f>
        <v>0</v>
      </c>
      <c r="I347" s="108"/>
    </row>
    <row r="348" spans="1:9" s="21" customFormat="1" ht="18" customHeight="1">
      <c r="A348" s="97" t="s">
        <v>369</v>
      </c>
      <c r="B348" s="98" t="s">
        <v>191</v>
      </c>
      <c r="C348" s="10" t="s">
        <v>32</v>
      </c>
      <c r="D348" s="91">
        <v>3</v>
      </c>
      <c r="E348" s="114"/>
      <c r="F348" s="115"/>
      <c r="G348" s="114"/>
      <c r="H348" s="115"/>
      <c r="I348" s="108"/>
    </row>
    <row r="349" spans="1:9" s="21" customFormat="1" ht="18" customHeight="1">
      <c r="A349" s="97"/>
      <c r="B349" s="112"/>
      <c r="C349" s="113"/>
      <c r="D349" s="91"/>
      <c r="E349" s="114"/>
      <c r="F349" s="115"/>
      <c r="G349" s="114"/>
      <c r="H349" s="115"/>
      <c r="I349" s="108"/>
    </row>
    <row r="350" spans="1:9" s="21" customFormat="1" ht="18" customHeight="1">
      <c r="A350" s="65">
        <v>9.1999999999999993</v>
      </c>
      <c r="B350" s="29" t="s">
        <v>340</v>
      </c>
      <c r="C350" s="113"/>
      <c r="D350" s="91"/>
      <c r="E350" s="114"/>
      <c r="F350" s="115"/>
      <c r="G350" s="114"/>
      <c r="H350" s="115"/>
      <c r="I350" s="108"/>
    </row>
    <row r="351" spans="1:9" s="21" customFormat="1" ht="18" customHeight="1">
      <c r="A351" s="97" t="s">
        <v>372</v>
      </c>
      <c r="B351" s="112" t="s">
        <v>56</v>
      </c>
      <c r="C351" s="10" t="s">
        <v>47</v>
      </c>
      <c r="D351" s="91">
        <v>0.20774999999999999</v>
      </c>
      <c r="E351" s="114"/>
      <c r="F351" s="115"/>
      <c r="G351" s="114"/>
      <c r="H351" s="115"/>
      <c r="I351" s="108"/>
    </row>
    <row r="352" spans="1:9" s="21" customFormat="1" ht="18" customHeight="1">
      <c r="A352" s="97" t="s">
        <v>373</v>
      </c>
      <c r="B352" s="112" t="s">
        <v>173</v>
      </c>
      <c r="C352" s="19" t="s">
        <v>46</v>
      </c>
      <c r="D352" s="91">
        <v>3.46</v>
      </c>
      <c r="E352" s="114"/>
      <c r="F352" s="115"/>
      <c r="G352" s="114"/>
      <c r="H352" s="115"/>
      <c r="I352" s="108"/>
    </row>
    <row r="353" spans="1:15" s="21" customFormat="1" ht="18" customHeight="1">
      <c r="A353" s="97"/>
      <c r="B353" s="116" t="s">
        <v>58</v>
      </c>
      <c r="C353" s="113"/>
      <c r="D353" s="91"/>
      <c r="E353" s="114"/>
      <c r="F353" s="115"/>
      <c r="G353" s="114"/>
      <c r="H353" s="115"/>
      <c r="I353" s="108"/>
      <c r="N353" s="121"/>
      <c r="O353" s="121"/>
    </row>
    <row r="354" spans="1:15" s="21" customFormat="1" ht="18" customHeight="1">
      <c r="A354" s="97" t="s">
        <v>374</v>
      </c>
      <c r="B354" s="112" t="s">
        <v>174</v>
      </c>
      <c r="C354" s="113" t="s">
        <v>32</v>
      </c>
      <c r="D354" s="91">
        <v>7</v>
      </c>
      <c r="E354" s="114"/>
      <c r="F354" s="115"/>
      <c r="G354" s="114"/>
      <c r="H354" s="115"/>
      <c r="I354" s="108"/>
    </row>
    <row r="355" spans="1:15" s="21" customFormat="1" ht="18" customHeight="1">
      <c r="A355" s="97"/>
      <c r="B355" s="112"/>
      <c r="C355" s="113"/>
      <c r="D355" s="91"/>
      <c r="E355" s="114"/>
      <c r="F355" s="115"/>
      <c r="G355" s="114"/>
      <c r="H355" s="115"/>
      <c r="I355" s="108"/>
      <c r="N355" s="121"/>
      <c r="O355" s="121"/>
    </row>
    <row r="356" spans="1:15" s="21" customFormat="1" ht="18" customHeight="1">
      <c r="A356" s="125">
        <v>9.3000000000000007</v>
      </c>
      <c r="B356" s="29" t="s">
        <v>71</v>
      </c>
      <c r="C356" s="113"/>
      <c r="D356" s="91"/>
      <c r="E356" s="114"/>
      <c r="F356" s="115"/>
      <c r="G356" s="114"/>
      <c r="H356" s="115"/>
      <c r="I356" s="108"/>
    </row>
    <row r="357" spans="1:15" s="21" customFormat="1" ht="18" customHeight="1">
      <c r="A357" s="97" t="s">
        <v>375</v>
      </c>
      <c r="B357" s="112" t="s">
        <v>192</v>
      </c>
      <c r="C357" s="19" t="s">
        <v>46</v>
      </c>
      <c r="D357" s="91">
        <v>2.34</v>
      </c>
      <c r="E357" s="114"/>
      <c r="F357" s="115"/>
      <c r="G357" s="114"/>
      <c r="H357" s="115"/>
      <c r="I357" s="108"/>
    </row>
    <row r="358" spans="1:15" s="21" customFormat="1" ht="18" customHeight="1">
      <c r="A358" s="97" t="s">
        <v>376</v>
      </c>
      <c r="B358" s="112" t="s">
        <v>185</v>
      </c>
      <c r="C358" s="19" t="s">
        <v>46</v>
      </c>
      <c r="D358" s="91">
        <v>4.95</v>
      </c>
      <c r="E358" s="114"/>
      <c r="F358" s="115"/>
      <c r="G358" s="114"/>
      <c r="H358" s="115"/>
      <c r="I358" s="108"/>
    </row>
    <row r="359" spans="1:15" s="21" customFormat="1" ht="18" customHeight="1">
      <c r="A359" s="97"/>
      <c r="B359" s="112"/>
      <c r="C359" s="113"/>
      <c r="D359" s="91"/>
      <c r="E359" s="114"/>
      <c r="F359" s="115"/>
      <c r="G359" s="114"/>
      <c r="H359" s="115"/>
      <c r="I359" s="108"/>
    </row>
    <row r="360" spans="1:15" s="21" customFormat="1" ht="18" customHeight="1">
      <c r="A360" s="125">
        <v>9.4</v>
      </c>
      <c r="B360" s="29" t="s">
        <v>357</v>
      </c>
      <c r="C360" s="113"/>
      <c r="D360" s="91"/>
      <c r="E360" s="114"/>
      <c r="F360" s="115"/>
      <c r="G360" s="114"/>
      <c r="H360" s="115"/>
      <c r="I360" s="108"/>
    </row>
    <row r="361" spans="1:15" s="21" customFormat="1" ht="18" customHeight="1">
      <c r="A361" s="97" t="s">
        <v>377</v>
      </c>
      <c r="B361" s="112" t="s">
        <v>358</v>
      </c>
      <c r="C361" s="10" t="s">
        <v>359</v>
      </c>
      <c r="D361" s="91">
        <v>30</v>
      </c>
      <c r="E361" s="114"/>
      <c r="F361" s="115"/>
      <c r="G361" s="114"/>
      <c r="H361" s="115"/>
      <c r="I361" s="108"/>
    </row>
    <row r="362" spans="1:15" s="21" customFormat="1" ht="18" customHeight="1">
      <c r="A362" s="97" t="s">
        <v>378</v>
      </c>
      <c r="B362" s="112" t="s">
        <v>360</v>
      </c>
      <c r="C362" s="19" t="s">
        <v>32</v>
      </c>
      <c r="D362" s="91">
        <v>2</v>
      </c>
      <c r="E362" s="114"/>
      <c r="F362" s="115"/>
      <c r="G362" s="114"/>
      <c r="H362" s="115"/>
      <c r="I362" s="108"/>
    </row>
    <row r="363" spans="1:15" s="21" customFormat="1" ht="18" customHeight="1">
      <c r="A363" s="97" t="s">
        <v>379</v>
      </c>
      <c r="B363" s="112" t="s">
        <v>361</v>
      </c>
      <c r="C363" s="113" t="s">
        <v>32</v>
      </c>
      <c r="D363" s="91">
        <v>1</v>
      </c>
      <c r="E363" s="114"/>
      <c r="F363" s="115"/>
      <c r="G363" s="114"/>
      <c r="H363" s="115"/>
      <c r="I363" s="108"/>
    </row>
    <row r="364" spans="1:15" s="21" customFormat="1" ht="18" customHeight="1">
      <c r="A364" s="97"/>
      <c r="B364" s="112"/>
      <c r="C364" s="113"/>
      <c r="D364" s="91"/>
      <c r="E364" s="114"/>
      <c r="F364" s="115"/>
      <c r="G364" s="114"/>
      <c r="H364" s="115"/>
      <c r="I364" s="108"/>
    </row>
    <row r="365" spans="1:15" s="21" customFormat="1" ht="18" customHeight="1">
      <c r="A365" s="125">
        <v>9.5</v>
      </c>
      <c r="B365" s="29" t="s">
        <v>362</v>
      </c>
      <c r="C365" s="113"/>
      <c r="D365" s="91"/>
      <c r="E365" s="114"/>
      <c r="F365" s="115"/>
      <c r="G365" s="114"/>
      <c r="H365" s="115"/>
      <c r="I365" s="108"/>
    </row>
    <row r="366" spans="1:15" s="21" customFormat="1" ht="18" customHeight="1">
      <c r="A366" s="97" t="s">
        <v>380</v>
      </c>
      <c r="B366" s="112" t="s">
        <v>363</v>
      </c>
      <c r="C366" s="19" t="s">
        <v>32</v>
      </c>
      <c r="D366" s="91">
        <v>1</v>
      </c>
      <c r="E366" s="114"/>
      <c r="F366" s="115"/>
      <c r="G366" s="114"/>
      <c r="H366" s="115"/>
      <c r="I366" s="108"/>
    </row>
    <row r="367" spans="1:15" s="21" customFormat="1" ht="18" customHeight="1">
      <c r="A367" s="97" t="s">
        <v>381</v>
      </c>
      <c r="B367" s="112" t="s">
        <v>361</v>
      </c>
      <c r="C367" s="113" t="s">
        <v>32</v>
      </c>
      <c r="D367" s="91">
        <v>1</v>
      </c>
      <c r="E367" s="114"/>
      <c r="F367" s="115"/>
      <c r="G367" s="114"/>
      <c r="H367" s="115"/>
      <c r="I367" s="108"/>
    </row>
    <row r="368" spans="1:15" s="21" customFormat="1" ht="18" customHeight="1">
      <c r="A368" s="97" t="s">
        <v>382</v>
      </c>
      <c r="B368" s="112" t="s">
        <v>360</v>
      </c>
      <c r="C368" s="113" t="s">
        <v>32</v>
      </c>
      <c r="D368" s="91">
        <v>2</v>
      </c>
      <c r="E368" s="114"/>
      <c r="F368" s="115"/>
      <c r="G368" s="114"/>
      <c r="H368" s="115"/>
      <c r="I368" s="108"/>
    </row>
    <row r="369" spans="1:9" s="21" customFormat="1" ht="18" customHeight="1">
      <c r="A369" s="97"/>
      <c r="B369" s="112"/>
      <c r="C369" s="113"/>
      <c r="D369" s="91"/>
      <c r="E369" s="114"/>
      <c r="F369" s="115"/>
      <c r="G369" s="114"/>
      <c r="H369" s="115"/>
      <c r="I369" s="108"/>
    </row>
    <row r="370" spans="1:9" s="21" customFormat="1" ht="18" customHeight="1">
      <c r="A370" s="97"/>
      <c r="B370" s="112"/>
      <c r="C370" s="113"/>
      <c r="D370" s="91"/>
      <c r="E370" s="114"/>
      <c r="F370" s="115"/>
      <c r="G370" s="114"/>
      <c r="H370" s="115"/>
      <c r="I370" s="108"/>
    </row>
    <row r="371" spans="1:9" s="21" customFormat="1" ht="18" customHeight="1">
      <c r="A371" s="125">
        <v>9.6</v>
      </c>
      <c r="B371" s="29" t="s">
        <v>216</v>
      </c>
      <c r="C371" s="113"/>
      <c r="D371" s="91"/>
      <c r="E371" s="114"/>
      <c r="F371" s="115"/>
      <c r="G371" s="114"/>
      <c r="H371" s="115"/>
      <c r="I371" s="108"/>
    </row>
    <row r="372" spans="1:9" s="21" customFormat="1" ht="18" customHeight="1">
      <c r="A372" s="97" t="s">
        <v>383</v>
      </c>
      <c r="B372" s="112" t="s">
        <v>364</v>
      </c>
      <c r="C372" s="113" t="s">
        <v>370</v>
      </c>
      <c r="D372" s="91">
        <v>1</v>
      </c>
      <c r="E372" s="114"/>
      <c r="F372" s="115"/>
      <c r="G372" s="114"/>
      <c r="H372" s="115"/>
      <c r="I372" s="108"/>
    </row>
    <row r="373" spans="1:9" s="21" customFormat="1" ht="18" customHeight="1">
      <c r="A373" s="97" t="s">
        <v>384</v>
      </c>
      <c r="B373" s="112" t="s">
        <v>365</v>
      </c>
      <c r="C373" s="19" t="s">
        <v>46</v>
      </c>
      <c r="D373" s="91">
        <v>4.95</v>
      </c>
      <c r="E373" s="114"/>
      <c r="F373" s="115"/>
      <c r="G373" s="114"/>
      <c r="H373" s="115"/>
      <c r="I373" s="108"/>
    </row>
    <row r="374" spans="1:9" s="21" customFormat="1" ht="18" customHeight="1">
      <c r="A374" s="97" t="s">
        <v>385</v>
      </c>
      <c r="B374" s="112" t="s">
        <v>371</v>
      </c>
      <c r="C374" s="19" t="s">
        <v>46</v>
      </c>
      <c r="D374" s="91">
        <f>D373*2</f>
        <v>9.9</v>
      </c>
      <c r="E374" s="114"/>
      <c r="F374" s="115"/>
      <c r="G374" s="114"/>
      <c r="H374" s="115"/>
      <c r="I374" s="108"/>
    </row>
    <row r="375" spans="1:9" ht="18" customHeight="1" thickBot="1">
      <c r="A375" s="43"/>
      <c r="B375" s="95"/>
      <c r="C375" s="39"/>
      <c r="D375" s="88"/>
      <c r="E375" s="96"/>
      <c r="F375" s="96"/>
      <c r="G375" s="96"/>
      <c r="H375" s="96"/>
      <c r="I375" s="108"/>
    </row>
    <row r="376" spans="1:9" ht="30" customHeight="1" thickBot="1">
      <c r="A376" s="75" t="s">
        <v>479</v>
      </c>
      <c r="B376" s="76"/>
      <c r="C376" s="76"/>
      <c r="D376" s="76"/>
      <c r="E376" s="81"/>
      <c r="F376" s="82">
        <f>SUM(F342:F375)</f>
        <v>0</v>
      </c>
      <c r="G376" s="83"/>
      <c r="H376" s="84">
        <f>SUM(H342:H375)</f>
        <v>0</v>
      </c>
      <c r="I376" s="162"/>
    </row>
    <row r="377" spans="1:9" ht="18" customHeight="1">
      <c r="A377" s="49"/>
      <c r="B377" s="50" t="s">
        <v>347</v>
      </c>
      <c r="C377" s="51"/>
      <c r="D377" s="89"/>
      <c r="E377" s="52"/>
      <c r="F377" s="26"/>
      <c r="G377" s="26"/>
      <c r="H377" s="26"/>
      <c r="I377" s="107"/>
    </row>
    <row r="378" spans="1:9" ht="18" customHeight="1">
      <c r="A378" s="54"/>
      <c r="B378" s="55" t="s">
        <v>427</v>
      </c>
      <c r="C378" s="30"/>
      <c r="D378" s="86"/>
      <c r="E378" s="56"/>
      <c r="F378" s="27"/>
      <c r="G378" s="27"/>
      <c r="H378" s="27"/>
      <c r="I378" s="107"/>
    </row>
    <row r="379" spans="1:9" ht="18" customHeight="1">
      <c r="A379" s="59">
        <v>10</v>
      </c>
      <c r="B379" s="20" t="s">
        <v>24</v>
      </c>
      <c r="C379" s="17"/>
      <c r="D379" s="92"/>
      <c r="E379" s="41"/>
      <c r="F379" s="18"/>
      <c r="G379" s="18"/>
      <c r="H379" s="18"/>
      <c r="I379" s="108"/>
    </row>
    <row r="380" spans="1:9" ht="103.5" customHeight="1">
      <c r="A380" s="43"/>
      <c r="B380" s="12" t="s">
        <v>157</v>
      </c>
      <c r="C380" s="6"/>
      <c r="D380" s="87"/>
      <c r="E380" s="42"/>
      <c r="F380" s="5"/>
      <c r="G380" s="5"/>
      <c r="H380" s="5"/>
      <c r="I380" s="108"/>
    </row>
    <row r="381" spans="1:9" ht="18" customHeight="1">
      <c r="A381" s="43"/>
      <c r="B381" s="9"/>
      <c r="C381" s="6"/>
      <c r="D381" s="87"/>
      <c r="E381" s="42"/>
      <c r="F381" s="5"/>
      <c r="G381" s="5"/>
      <c r="H381" s="5"/>
      <c r="I381" s="108"/>
    </row>
    <row r="382" spans="1:9" ht="18" customHeight="1">
      <c r="A382" s="60">
        <v>10.1</v>
      </c>
      <c r="B382" s="29" t="s">
        <v>323</v>
      </c>
      <c r="C382" s="6"/>
      <c r="D382" s="87"/>
      <c r="E382" s="42"/>
      <c r="F382" s="5"/>
      <c r="G382" s="5"/>
      <c r="H382" s="5"/>
      <c r="I382" s="108"/>
    </row>
    <row r="383" spans="1:9" ht="18" customHeight="1">
      <c r="A383" s="43" t="s">
        <v>348</v>
      </c>
      <c r="B383" s="8" t="s">
        <v>56</v>
      </c>
      <c r="C383" s="6" t="s">
        <v>47</v>
      </c>
      <c r="D383" s="87">
        <f>0.1696*2</f>
        <v>0.3392</v>
      </c>
      <c r="E383" s="42"/>
      <c r="F383" s="5">
        <f>E383*D383</f>
        <v>0</v>
      </c>
      <c r="G383" s="5"/>
      <c r="H383" s="5">
        <f>G383*D383</f>
        <v>0</v>
      </c>
      <c r="I383" s="108"/>
    </row>
    <row r="384" spans="1:9" ht="18" customHeight="1">
      <c r="A384" s="43" t="s">
        <v>349</v>
      </c>
      <c r="B384" s="9" t="s">
        <v>57</v>
      </c>
      <c r="C384" s="6" t="s">
        <v>46</v>
      </c>
      <c r="D384" s="87">
        <f>2.261*2</f>
        <v>4.5220000000000002</v>
      </c>
      <c r="E384" s="42"/>
      <c r="F384" s="5">
        <f t="shared" ref="F384:F387" si="10">E384*D384</f>
        <v>0</v>
      </c>
      <c r="G384" s="5"/>
      <c r="H384" s="5">
        <f t="shared" ref="H384:H387" si="11">G384*D384</f>
        <v>0</v>
      </c>
      <c r="I384" s="108"/>
    </row>
    <row r="385" spans="1:17" ht="18" customHeight="1">
      <c r="A385" s="43"/>
      <c r="B385" s="13" t="s">
        <v>183</v>
      </c>
      <c r="C385" s="6"/>
      <c r="D385" s="87"/>
      <c r="E385" s="42"/>
      <c r="F385" s="5">
        <f t="shared" si="10"/>
        <v>0</v>
      </c>
      <c r="G385" s="5"/>
      <c r="H385" s="5">
        <f t="shared" si="11"/>
        <v>0</v>
      </c>
      <c r="I385" s="108"/>
    </row>
    <row r="386" spans="1:17" ht="18" customHeight="1">
      <c r="A386" s="43" t="s">
        <v>458</v>
      </c>
      <c r="B386" s="9" t="s">
        <v>174</v>
      </c>
      <c r="C386" s="6" t="s">
        <v>32</v>
      </c>
      <c r="D386" s="87">
        <v>6</v>
      </c>
      <c r="E386" s="42"/>
      <c r="F386" s="5">
        <f t="shared" si="10"/>
        <v>0</v>
      </c>
      <c r="G386" s="5"/>
      <c r="H386" s="5">
        <f t="shared" si="11"/>
        <v>0</v>
      </c>
      <c r="I386" s="108"/>
    </row>
    <row r="387" spans="1:17" ht="18" customHeight="1">
      <c r="A387" s="43" t="s">
        <v>459</v>
      </c>
      <c r="B387" s="9" t="s">
        <v>52</v>
      </c>
      <c r="C387" s="6" t="s">
        <v>32</v>
      </c>
      <c r="D387" s="87">
        <v>12</v>
      </c>
      <c r="E387" s="42"/>
      <c r="F387" s="5">
        <f t="shared" si="10"/>
        <v>0</v>
      </c>
      <c r="G387" s="5"/>
      <c r="H387" s="5">
        <f t="shared" si="11"/>
        <v>0</v>
      </c>
      <c r="I387" s="108"/>
    </row>
    <row r="388" spans="1:17" ht="18" customHeight="1">
      <c r="A388" s="43"/>
      <c r="B388" s="9"/>
      <c r="C388" s="6"/>
      <c r="D388" s="87"/>
      <c r="E388" s="42"/>
      <c r="F388" s="5"/>
      <c r="G388" s="5"/>
      <c r="H388" s="5"/>
      <c r="I388" s="108"/>
    </row>
    <row r="389" spans="1:17" ht="18" customHeight="1">
      <c r="A389" s="60">
        <v>10.199999999999999</v>
      </c>
      <c r="B389" s="29" t="s">
        <v>431</v>
      </c>
      <c r="C389" s="6"/>
      <c r="D389" s="87"/>
      <c r="E389" s="42"/>
      <c r="F389" s="5"/>
      <c r="G389" s="5"/>
      <c r="H389" s="5"/>
      <c r="I389" s="108"/>
    </row>
    <row r="390" spans="1:17" ht="18" customHeight="1">
      <c r="A390" s="43" t="s">
        <v>386</v>
      </c>
      <c r="B390" s="8" t="s">
        <v>56</v>
      </c>
      <c r="C390" s="6" t="s">
        <v>47</v>
      </c>
      <c r="D390" s="87">
        <v>0.14699999999999999</v>
      </c>
      <c r="E390" s="42"/>
      <c r="F390" s="5">
        <f>E390*D390</f>
        <v>0</v>
      </c>
      <c r="G390" s="5"/>
      <c r="H390" s="5">
        <f>G390*D390</f>
        <v>0</v>
      </c>
      <c r="I390" s="108"/>
    </row>
    <row r="391" spans="1:17" ht="18" customHeight="1">
      <c r="A391" s="43" t="s">
        <v>387</v>
      </c>
      <c r="B391" s="9" t="s">
        <v>57</v>
      </c>
      <c r="C391" s="6" t="s">
        <v>46</v>
      </c>
      <c r="D391" s="87">
        <v>0.97967000000000004</v>
      </c>
      <c r="E391" s="42"/>
      <c r="F391" s="5">
        <f t="shared" ref="F391:F394" si="12">E391*D391</f>
        <v>0</v>
      </c>
      <c r="G391" s="5"/>
      <c r="H391" s="5">
        <f t="shared" ref="H391:H394" si="13">G391*D391</f>
        <v>0</v>
      </c>
      <c r="I391" s="108"/>
    </row>
    <row r="392" spans="1:17" ht="18" customHeight="1">
      <c r="A392" s="43"/>
      <c r="B392" s="13" t="s">
        <v>183</v>
      </c>
      <c r="C392" s="6"/>
      <c r="D392" s="87"/>
      <c r="E392" s="42"/>
      <c r="F392" s="5">
        <f t="shared" si="12"/>
        <v>0</v>
      </c>
      <c r="G392" s="5"/>
      <c r="H392" s="5">
        <f t="shared" si="13"/>
        <v>0</v>
      </c>
      <c r="I392" s="108"/>
    </row>
    <row r="393" spans="1:17" ht="18" customHeight="1">
      <c r="A393" s="43" t="s">
        <v>388</v>
      </c>
      <c r="B393" s="9" t="s">
        <v>174</v>
      </c>
      <c r="C393" s="6" t="s">
        <v>32</v>
      </c>
      <c r="D393" s="87">
        <v>6</v>
      </c>
      <c r="E393" s="42"/>
      <c r="F393" s="5">
        <f t="shared" si="12"/>
        <v>0</v>
      </c>
      <c r="G393" s="5"/>
      <c r="H393" s="5">
        <f t="shared" si="13"/>
        <v>0</v>
      </c>
      <c r="I393" s="108"/>
    </row>
    <row r="394" spans="1:17" ht="18" customHeight="1">
      <c r="A394" s="43" t="s">
        <v>460</v>
      </c>
      <c r="B394" s="9" t="s">
        <v>52</v>
      </c>
      <c r="C394" s="6" t="s">
        <v>32</v>
      </c>
      <c r="D394" s="87">
        <v>12</v>
      </c>
      <c r="E394" s="42"/>
      <c r="F394" s="5">
        <f t="shared" si="12"/>
        <v>0</v>
      </c>
      <c r="G394" s="5"/>
      <c r="H394" s="5">
        <f t="shared" si="13"/>
        <v>0</v>
      </c>
      <c r="I394" s="108"/>
    </row>
    <row r="395" spans="1:17" ht="18" customHeight="1">
      <c r="A395" s="43"/>
      <c r="B395" s="9"/>
      <c r="C395" s="6"/>
      <c r="D395" s="87"/>
      <c r="E395" s="42"/>
      <c r="F395" s="5"/>
      <c r="G395" s="5"/>
      <c r="H395" s="5"/>
      <c r="I395" s="108"/>
    </row>
    <row r="396" spans="1:17" ht="18" customHeight="1">
      <c r="A396" s="43"/>
      <c r="B396" s="9"/>
      <c r="C396" s="6"/>
      <c r="D396" s="87"/>
      <c r="E396" s="42"/>
      <c r="F396" s="5"/>
      <c r="G396" s="5"/>
      <c r="H396" s="5"/>
      <c r="I396" s="108"/>
    </row>
    <row r="397" spans="1:17" ht="18" customHeight="1">
      <c r="A397" s="60">
        <v>10.3</v>
      </c>
      <c r="B397" s="29" t="s">
        <v>71</v>
      </c>
      <c r="C397" s="6"/>
      <c r="D397" s="87"/>
      <c r="E397" s="42"/>
      <c r="F397" s="5">
        <f t="shared" ref="F397" si="14">E397*D397</f>
        <v>0</v>
      </c>
      <c r="G397" s="5"/>
      <c r="H397" s="5">
        <f t="shared" ref="H397" si="15">G397*D397</f>
        <v>0</v>
      </c>
      <c r="I397" s="108"/>
    </row>
    <row r="398" spans="1:17" ht="18" customHeight="1">
      <c r="A398" s="43" t="s">
        <v>390</v>
      </c>
      <c r="B398" s="9" t="s">
        <v>187</v>
      </c>
      <c r="C398" s="6" t="s">
        <v>46</v>
      </c>
      <c r="D398" s="87">
        <v>1.881645</v>
      </c>
      <c r="E398" s="42"/>
      <c r="F398" s="5">
        <f t="shared" ref="F398:F399" si="16">E398*D398</f>
        <v>0</v>
      </c>
      <c r="G398" s="5"/>
      <c r="H398" s="5">
        <f t="shared" ref="H398:H399" si="17">G398*D398</f>
        <v>0</v>
      </c>
      <c r="I398" s="108"/>
      <c r="K398" s="53"/>
      <c r="P398" s="117"/>
      <c r="Q398" s="118"/>
    </row>
    <row r="399" spans="1:17" ht="18" customHeight="1">
      <c r="A399" s="43" t="s">
        <v>391</v>
      </c>
      <c r="B399" s="9" t="s">
        <v>185</v>
      </c>
      <c r="C399" s="6" t="s">
        <v>46</v>
      </c>
      <c r="D399" s="87">
        <f>D398+1.130973</f>
        <v>3.0126179999999998</v>
      </c>
      <c r="E399" s="42"/>
      <c r="F399" s="5">
        <f t="shared" si="16"/>
        <v>0</v>
      </c>
      <c r="G399" s="5"/>
      <c r="H399" s="5">
        <f t="shared" si="17"/>
        <v>0</v>
      </c>
      <c r="I399" s="108"/>
    </row>
    <row r="400" spans="1:17" ht="18" customHeight="1">
      <c r="A400" s="43"/>
      <c r="B400" s="9"/>
      <c r="C400" s="6"/>
      <c r="D400" s="87"/>
      <c r="E400" s="42"/>
      <c r="F400" s="5"/>
      <c r="G400" s="5"/>
      <c r="H400" s="5"/>
      <c r="I400" s="108"/>
    </row>
    <row r="401" spans="1:9" ht="18" customHeight="1">
      <c r="A401" s="60">
        <v>10.4</v>
      </c>
      <c r="B401" s="13" t="s">
        <v>123</v>
      </c>
      <c r="C401" s="6"/>
      <c r="D401" s="87"/>
      <c r="E401" s="42"/>
      <c r="F401" s="5"/>
      <c r="G401" s="5"/>
      <c r="H401" s="5"/>
      <c r="I401" s="108"/>
    </row>
    <row r="402" spans="1:9" ht="19.5" customHeight="1">
      <c r="A402" s="43" t="s">
        <v>461</v>
      </c>
      <c r="B402" s="9" t="s">
        <v>73</v>
      </c>
      <c r="C402" s="6" t="s">
        <v>46</v>
      </c>
      <c r="D402" s="87">
        <f>D399</f>
        <v>3.0126179999999998</v>
      </c>
      <c r="E402" s="42"/>
      <c r="F402" s="5"/>
      <c r="G402" s="5"/>
      <c r="H402" s="5"/>
      <c r="I402" s="108"/>
    </row>
    <row r="403" spans="1:9" ht="19.5" customHeight="1">
      <c r="A403" s="43" t="s">
        <v>462</v>
      </c>
      <c r="B403" s="9" t="s">
        <v>79</v>
      </c>
      <c r="C403" s="6" t="s">
        <v>46</v>
      </c>
      <c r="D403" s="87">
        <f>D402*2</f>
        <v>6.0252359999999996</v>
      </c>
      <c r="E403" s="42"/>
      <c r="F403" s="5"/>
      <c r="G403" s="5"/>
      <c r="H403" s="5"/>
      <c r="I403" s="108"/>
    </row>
    <row r="404" spans="1:9" ht="18" customHeight="1" thickBot="1">
      <c r="A404" s="43"/>
      <c r="B404" s="9"/>
      <c r="C404" s="6"/>
      <c r="D404" s="87"/>
      <c r="E404" s="42"/>
      <c r="F404" s="5">
        <f t="shared" ref="F404" si="18">E404*D404</f>
        <v>0</v>
      </c>
      <c r="G404" s="5"/>
      <c r="H404" s="5">
        <f t="shared" ref="H404" si="19">G404*D404</f>
        <v>0</v>
      </c>
      <c r="I404" s="108"/>
    </row>
    <row r="405" spans="1:9" ht="30" customHeight="1" thickBot="1">
      <c r="A405" s="75" t="s">
        <v>351</v>
      </c>
      <c r="B405" s="76"/>
      <c r="C405" s="76"/>
      <c r="D405" s="76"/>
      <c r="E405" s="81"/>
      <c r="F405" s="82">
        <f>SUM(F380:F404)</f>
        <v>0</v>
      </c>
      <c r="G405" s="83"/>
      <c r="H405" s="84">
        <f>SUM(H380:H404)</f>
        <v>0</v>
      </c>
      <c r="I405" s="162"/>
    </row>
    <row r="406" spans="1:9" ht="18" customHeight="1">
      <c r="A406" s="49"/>
      <c r="B406" s="50" t="s">
        <v>394</v>
      </c>
      <c r="C406" s="51"/>
      <c r="D406" s="89"/>
      <c r="E406" s="52"/>
      <c r="F406" s="26"/>
      <c r="G406" s="26"/>
      <c r="H406" s="26"/>
      <c r="I406" s="107"/>
    </row>
    <row r="407" spans="1:9" ht="18" customHeight="1">
      <c r="A407" s="54"/>
      <c r="B407" s="55" t="s">
        <v>72</v>
      </c>
      <c r="C407" s="30"/>
      <c r="D407" s="86"/>
      <c r="E407" s="56"/>
      <c r="F407" s="27"/>
      <c r="G407" s="27"/>
      <c r="H407" s="27"/>
      <c r="I407" s="107"/>
    </row>
    <row r="408" spans="1:9" ht="18" customHeight="1">
      <c r="A408" s="59">
        <v>11</v>
      </c>
      <c r="B408" s="20" t="s">
        <v>24</v>
      </c>
      <c r="C408" s="17"/>
      <c r="D408" s="92"/>
      <c r="E408" s="41"/>
      <c r="F408" s="18"/>
      <c r="G408" s="18"/>
      <c r="H408" s="18"/>
      <c r="I408" s="108"/>
    </row>
    <row r="409" spans="1:9" ht="32.25" customHeight="1">
      <c r="A409" s="43"/>
      <c r="B409" s="9" t="s">
        <v>33</v>
      </c>
      <c r="C409" s="6"/>
      <c r="D409" s="87"/>
      <c r="E409" s="42"/>
      <c r="F409" s="5"/>
      <c r="G409" s="5"/>
      <c r="H409" s="5"/>
      <c r="I409" s="108"/>
    </row>
    <row r="410" spans="1:9" ht="38.25" customHeight="1">
      <c r="A410" s="43"/>
      <c r="B410" s="9" t="s">
        <v>80</v>
      </c>
      <c r="C410" s="6"/>
      <c r="D410" s="87"/>
      <c r="E410" s="42"/>
      <c r="F410" s="5"/>
      <c r="G410" s="5"/>
      <c r="H410" s="5"/>
      <c r="I410" s="108"/>
    </row>
    <row r="411" spans="1:9" ht="25.5" customHeight="1">
      <c r="A411" s="43"/>
      <c r="B411" s="9" t="s">
        <v>34</v>
      </c>
      <c r="C411" s="6"/>
      <c r="D411" s="87"/>
      <c r="E411" s="42"/>
      <c r="F411" s="5"/>
      <c r="G411" s="5"/>
      <c r="H411" s="5"/>
      <c r="I411" s="108"/>
    </row>
    <row r="412" spans="1:9" ht="25.5" customHeight="1">
      <c r="A412" s="43"/>
      <c r="B412" s="9" t="s">
        <v>35</v>
      </c>
      <c r="C412" s="6"/>
      <c r="D412" s="87"/>
      <c r="E412" s="42"/>
      <c r="F412" s="5"/>
      <c r="G412" s="5"/>
      <c r="H412" s="5"/>
      <c r="I412" s="108"/>
    </row>
    <row r="413" spans="1:9" ht="26.25" customHeight="1">
      <c r="A413" s="43"/>
      <c r="B413" s="9" t="s">
        <v>65</v>
      </c>
      <c r="C413" s="6"/>
      <c r="D413" s="87"/>
      <c r="E413" s="42"/>
      <c r="F413" s="5"/>
      <c r="G413" s="5"/>
      <c r="H413" s="5"/>
      <c r="I413" s="108"/>
    </row>
    <row r="414" spans="1:9" ht="26.25" customHeight="1">
      <c r="A414" s="43"/>
      <c r="B414" s="9" t="s">
        <v>66</v>
      </c>
      <c r="C414" s="6"/>
      <c r="D414" s="87"/>
      <c r="E414" s="42"/>
      <c r="F414" s="5"/>
      <c r="G414" s="5"/>
      <c r="H414" s="5"/>
      <c r="I414" s="108"/>
    </row>
    <row r="415" spans="1:9" ht="18" customHeight="1">
      <c r="A415" s="43"/>
      <c r="B415" s="9" t="s">
        <v>67</v>
      </c>
      <c r="C415" s="6"/>
      <c r="D415" s="87"/>
      <c r="E415" s="42"/>
      <c r="F415" s="5"/>
      <c r="G415" s="5"/>
      <c r="H415" s="5"/>
      <c r="I415" s="108"/>
    </row>
    <row r="416" spans="1:9" ht="27" customHeight="1">
      <c r="A416" s="43"/>
      <c r="B416" s="9" t="s">
        <v>68</v>
      </c>
      <c r="C416" s="6"/>
      <c r="D416" s="87"/>
      <c r="E416" s="42"/>
      <c r="F416" s="5"/>
      <c r="G416" s="5"/>
      <c r="H416" s="5"/>
      <c r="I416" s="108"/>
    </row>
    <row r="417" spans="1:9" ht="18" customHeight="1">
      <c r="A417" s="43"/>
      <c r="B417" s="9"/>
      <c r="C417" s="6"/>
      <c r="D417" s="87"/>
      <c r="E417" s="42"/>
      <c r="F417" s="5"/>
      <c r="G417" s="5"/>
      <c r="H417" s="5"/>
      <c r="I417" s="108"/>
    </row>
    <row r="418" spans="1:9" ht="18" customHeight="1">
      <c r="A418" s="65">
        <v>11.1</v>
      </c>
      <c r="B418" s="29" t="s">
        <v>36</v>
      </c>
      <c r="C418" s="6"/>
      <c r="D418" s="90"/>
      <c r="E418" s="42"/>
      <c r="F418" s="5"/>
      <c r="G418" s="5"/>
      <c r="H418" s="5"/>
      <c r="I418" s="108"/>
    </row>
    <row r="419" spans="1:9" ht="27" customHeight="1">
      <c r="A419" s="44" t="s">
        <v>42</v>
      </c>
      <c r="B419" s="9" t="s">
        <v>37</v>
      </c>
      <c r="C419" s="6"/>
      <c r="D419" s="87"/>
      <c r="E419" s="42"/>
      <c r="F419" s="5"/>
      <c r="G419" s="5"/>
      <c r="H419" s="5"/>
      <c r="I419" s="108"/>
    </row>
    <row r="420" spans="1:9" ht="18" customHeight="1">
      <c r="A420" s="43" t="s">
        <v>395</v>
      </c>
      <c r="B420" s="9" t="s">
        <v>55</v>
      </c>
      <c r="C420" s="6" t="s">
        <v>32</v>
      </c>
      <c r="D420" s="87">
        <v>1</v>
      </c>
      <c r="E420" s="42"/>
      <c r="F420" s="5">
        <f>D420*E420</f>
        <v>0</v>
      </c>
      <c r="G420" s="5"/>
      <c r="H420" s="5">
        <f>D420*G420</f>
        <v>0</v>
      </c>
      <c r="I420" s="108"/>
    </row>
    <row r="421" spans="1:9" ht="18" customHeight="1">
      <c r="A421" s="43" t="s">
        <v>396</v>
      </c>
      <c r="B421" s="9" t="s">
        <v>81</v>
      </c>
      <c r="C421" s="6"/>
      <c r="D421" s="87"/>
      <c r="E421" s="42"/>
      <c r="F421" s="5"/>
      <c r="G421" s="5"/>
      <c r="H421" s="5"/>
      <c r="I421" s="108"/>
    </row>
    <row r="422" spans="1:9" ht="18" customHeight="1">
      <c r="A422" s="43"/>
      <c r="B422" s="9"/>
      <c r="C422" s="6"/>
      <c r="D422" s="87"/>
      <c r="E422" s="42"/>
      <c r="F422" s="5"/>
      <c r="G422" s="5"/>
      <c r="H422" s="5"/>
      <c r="I422" s="108"/>
    </row>
    <row r="423" spans="1:9" ht="18" customHeight="1">
      <c r="A423" s="65">
        <v>11.2</v>
      </c>
      <c r="B423" s="29" t="s">
        <v>40</v>
      </c>
      <c r="C423" s="6"/>
      <c r="D423" s="90"/>
      <c r="E423" s="42"/>
      <c r="F423" s="5"/>
      <c r="G423" s="5"/>
      <c r="H423" s="5"/>
      <c r="I423" s="108"/>
    </row>
    <row r="424" spans="1:9" ht="25.5" customHeight="1">
      <c r="A424" s="44"/>
      <c r="B424" s="9" t="s">
        <v>38</v>
      </c>
      <c r="C424" s="6"/>
      <c r="D424" s="87"/>
      <c r="E424" s="42"/>
      <c r="F424" s="5"/>
      <c r="G424" s="5"/>
      <c r="H424" s="5"/>
      <c r="I424" s="108"/>
    </row>
    <row r="425" spans="1:9" ht="18" customHeight="1">
      <c r="A425" s="43" t="s">
        <v>463</v>
      </c>
      <c r="B425" s="9" t="s">
        <v>74</v>
      </c>
      <c r="C425" s="6" t="s">
        <v>39</v>
      </c>
      <c r="D425" s="87">
        <v>23</v>
      </c>
      <c r="E425" s="42"/>
      <c r="F425" s="5">
        <f>D425*E425</f>
        <v>0</v>
      </c>
      <c r="G425" s="5"/>
      <c r="H425" s="5">
        <f>D425*G425</f>
        <v>0</v>
      </c>
      <c r="I425" s="108"/>
    </row>
    <row r="426" spans="1:9" ht="18" customHeight="1">
      <c r="A426" s="43" t="s">
        <v>464</v>
      </c>
      <c r="B426" s="9" t="s">
        <v>41</v>
      </c>
      <c r="C426" s="6" t="s">
        <v>39</v>
      </c>
      <c r="D426" s="87">
        <v>10</v>
      </c>
      <c r="E426" s="42"/>
      <c r="F426" s="5">
        <f>D426*E426</f>
        <v>0</v>
      </c>
      <c r="G426" s="5"/>
      <c r="H426" s="5">
        <f>D426*G426</f>
        <v>0</v>
      </c>
      <c r="I426" s="108"/>
    </row>
    <row r="427" spans="1:9" ht="18" customHeight="1">
      <c r="A427" s="43" t="s">
        <v>465</v>
      </c>
      <c r="B427" s="9" t="s">
        <v>69</v>
      </c>
      <c r="C427" s="6" t="s">
        <v>39</v>
      </c>
      <c r="D427" s="87">
        <v>1</v>
      </c>
      <c r="E427" s="42"/>
      <c r="F427" s="5">
        <f>D427*E427</f>
        <v>0</v>
      </c>
      <c r="G427" s="5"/>
      <c r="H427" s="5">
        <f>D427*G427</f>
        <v>0</v>
      </c>
      <c r="I427" s="108"/>
    </row>
    <row r="428" spans="1:9" ht="18" customHeight="1">
      <c r="A428" s="43"/>
      <c r="B428" s="9"/>
      <c r="C428" s="6"/>
      <c r="D428" s="87"/>
      <c r="E428" s="42"/>
      <c r="F428" s="5"/>
      <c r="G428" s="5"/>
      <c r="H428" s="5"/>
      <c r="I428" s="108"/>
    </row>
    <row r="429" spans="1:9" ht="18" customHeight="1">
      <c r="A429" s="65">
        <v>11.3</v>
      </c>
      <c r="B429" s="29" t="s">
        <v>0</v>
      </c>
      <c r="C429" s="6"/>
      <c r="D429" s="90"/>
      <c r="E429" s="42"/>
      <c r="F429" s="5"/>
      <c r="G429" s="5"/>
      <c r="H429" s="5"/>
      <c r="I429" s="108"/>
    </row>
    <row r="430" spans="1:9" ht="18" customHeight="1">
      <c r="A430" s="60" t="s">
        <v>466</v>
      </c>
      <c r="B430" s="13" t="s">
        <v>389</v>
      </c>
      <c r="C430" s="6"/>
      <c r="D430" s="90"/>
      <c r="E430" s="42"/>
      <c r="F430" s="5"/>
      <c r="G430" s="5"/>
      <c r="H430" s="5"/>
      <c r="I430" s="108"/>
    </row>
    <row r="431" spans="1:9" ht="27" customHeight="1">
      <c r="A431" s="43" t="s">
        <v>467</v>
      </c>
      <c r="B431" s="67" t="s">
        <v>421</v>
      </c>
      <c r="C431" s="6" t="s">
        <v>32</v>
      </c>
      <c r="D431" s="87">
        <v>23</v>
      </c>
      <c r="E431" s="64"/>
      <c r="F431" s="25">
        <f>D431*E431</f>
        <v>0</v>
      </c>
      <c r="G431" s="25"/>
      <c r="H431" s="25">
        <f>D431*G431</f>
        <v>0</v>
      </c>
      <c r="I431" s="111"/>
    </row>
    <row r="432" spans="1:9" ht="30" customHeight="1">
      <c r="A432" s="43" t="s">
        <v>468</v>
      </c>
      <c r="B432" s="67" t="s">
        <v>422</v>
      </c>
      <c r="C432" s="6" t="s">
        <v>127</v>
      </c>
      <c r="D432" s="87">
        <v>22</v>
      </c>
      <c r="E432" s="64"/>
      <c r="F432" s="25"/>
      <c r="G432" s="25"/>
      <c r="H432" s="25"/>
      <c r="I432" s="111"/>
    </row>
    <row r="433" spans="1:9" ht="32.25" customHeight="1">
      <c r="A433" s="43" t="s">
        <v>469</v>
      </c>
      <c r="B433" s="37" t="s">
        <v>419</v>
      </c>
      <c r="C433" s="6" t="s">
        <v>32</v>
      </c>
      <c r="D433" s="87">
        <v>4</v>
      </c>
      <c r="E433" s="42"/>
      <c r="F433" s="5"/>
      <c r="G433" s="5"/>
      <c r="H433" s="5"/>
      <c r="I433" s="108"/>
    </row>
    <row r="434" spans="1:9" ht="18" customHeight="1">
      <c r="A434" s="43"/>
      <c r="B434" s="37"/>
      <c r="C434" s="6"/>
      <c r="D434" s="87"/>
      <c r="E434" s="42"/>
      <c r="F434" s="5"/>
      <c r="G434" s="5"/>
      <c r="H434" s="5"/>
      <c r="I434" s="108"/>
    </row>
    <row r="435" spans="1:9" ht="18" customHeight="1">
      <c r="A435" s="60" t="s">
        <v>470</v>
      </c>
      <c r="B435" s="13" t="s">
        <v>392</v>
      </c>
      <c r="C435" s="6"/>
      <c r="D435" s="90"/>
      <c r="E435" s="42"/>
      <c r="F435" s="5"/>
      <c r="G435" s="5"/>
      <c r="H435" s="5"/>
      <c r="I435" s="108"/>
    </row>
    <row r="436" spans="1:9" ht="24.75" customHeight="1">
      <c r="A436" s="43" t="s">
        <v>471</v>
      </c>
      <c r="B436" s="68" t="s">
        <v>423</v>
      </c>
      <c r="C436" s="6" t="s">
        <v>32</v>
      </c>
      <c r="D436" s="87">
        <v>1</v>
      </c>
      <c r="E436" s="42"/>
      <c r="F436" s="5">
        <f>D436*E436</f>
        <v>0</v>
      </c>
      <c r="G436" s="5"/>
      <c r="H436" s="5">
        <f>D436*G436</f>
        <v>0</v>
      </c>
      <c r="I436" s="108"/>
    </row>
    <row r="437" spans="1:9" ht="24" customHeight="1">
      <c r="A437" s="43" t="s">
        <v>472</v>
      </c>
      <c r="B437" s="68" t="s">
        <v>424</v>
      </c>
      <c r="C437" s="6" t="s">
        <v>32</v>
      </c>
      <c r="D437" s="87">
        <v>3</v>
      </c>
      <c r="E437" s="42"/>
      <c r="F437" s="5"/>
      <c r="G437" s="5"/>
      <c r="H437" s="5"/>
      <c r="I437" s="108"/>
    </row>
    <row r="438" spans="1:9" s="53" customFormat="1" ht="18" customHeight="1">
      <c r="A438" s="43"/>
      <c r="B438" s="38"/>
      <c r="C438" s="6"/>
      <c r="D438" s="87"/>
      <c r="E438" s="42"/>
      <c r="F438" s="5"/>
      <c r="G438" s="5"/>
      <c r="H438" s="5"/>
      <c r="I438" s="108"/>
    </row>
    <row r="439" spans="1:9" s="53" customFormat="1" ht="18" customHeight="1">
      <c r="A439" s="60" t="s">
        <v>473</v>
      </c>
      <c r="B439" s="13" t="s">
        <v>393</v>
      </c>
      <c r="C439" s="6"/>
      <c r="D439" s="90"/>
      <c r="E439" s="42"/>
      <c r="F439" s="5"/>
      <c r="G439" s="5"/>
      <c r="H439" s="5"/>
      <c r="I439" s="108"/>
    </row>
    <row r="440" spans="1:9" ht="18" customHeight="1">
      <c r="A440" s="43" t="s">
        <v>474</v>
      </c>
      <c r="B440" s="68" t="s">
        <v>425</v>
      </c>
      <c r="C440" s="6" t="s">
        <v>32</v>
      </c>
      <c r="D440" s="87">
        <v>4</v>
      </c>
      <c r="E440" s="42"/>
      <c r="F440" s="5">
        <f>D440*E440</f>
        <v>0</v>
      </c>
      <c r="G440" s="5"/>
      <c r="H440" s="5">
        <f>D440*G440</f>
        <v>0</v>
      </c>
      <c r="I440" s="108"/>
    </row>
    <row r="441" spans="1:9" ht="18" customHeight="1">
      <c r="A441" s="43" t="s">
        <v>475</v>
      </c>
      <c r="B441" s="68" t="s">
        <v>426</v>
      </c>
      <c r="C441" s="6" t="s">
        <v>32</v>
      </c>
      <c r="D441" s="87">
        <v>1</v>
      </c>
      <c r="E441" s="42"/>
      <c r="F441" s="5">
        <f>D441*E441</f>
        <v>0</v>
      </c>
      <c r="G441" s="5"/>
      <c r="H441" s="5">
        <f>D441*G441</f>
        <v>0</v>
      </c>
      <c r="I441" s="108"/>
    </row>
    <row r="442" spans="1:9" ht="18" customHeight="1" thickBot="1">
      <c r="A442" s="43"/>
      <c r="B442" s="7"/>
      <c r="C442" s="6"/>
      <c r="D442" s="87"/>
      <c r="E442" s="42"/>
      <c r="F442" s="5"/>
      <c r="G442" s="5"/>
      <c r="H442" s="5"/>
      <c r="I442" s="108"/>
    </row>
    <row r="443" spans="1:9" ht="30" customHeight="1" thickBot="1">
      <c r="A443" s="75" t="s">
        <v>480</v>
      </c>
      <c r="B443" s="76"/>
      <c r="C443" s="76"/>
      <c r="D443" s="76"/>
      <c r="E443" s="81"/>
      <c r="F443" s="82">
        <f>SUM(F416:F442)</f>
        <v>0</v>
      </c>
      <c r="G443" s="83"/>
      <c r="H443" s="84">
        <f>SUM(H416:H442)</f>
        <v>0</v>
      </c>
      <c r="I443" s="162"/>
    </row>
    <row r="444" spans="1:9" ht="18" customHeight="1">
      <c r="A444" s="49"/>
      <c r="B444" s="50" t="s">
        <v>476</v>
      </c>
      <c r="C444" s="51"/>
      <c r="D444" s="89"/>
      <c r="E444" s="52"/>
      <c r="F444" s="26"/>
      <c r="G444" s="26"/>
      <c r="H444" s="26"/>
      <c r="I444" s="107"/>
    </row>
    <row r="445" spans="1:9" ht="18" customHeight="1">
      <c r="A445" s="54"/>
      <c r="B445" s="55" t="s">
        <v>76</v>
      </c>
      <c r="C445" s="30"/>
      <c r="D445" s="86"/>
      <c r="E445" s="56"/>
      <c r="F445" s="27"/>
      <c r="G445" s="27"/>
      <c r="H445" s="27"/>
      <c r="I445" s="107"/>
    </row>
    <row r="446" spans="1:9" ht="18" customHeight="1">
      <c r="A446" s="66">
        <v>12</v>
      </c>
      <c r="B446" s="48" t="s">
        <v>24</v>
      </c>
      <c r="C446" s="6"/>
      <c r="D446" s="87"/>
      <c r="E446" s="41"/>
      <c r="F446" s="18"/>
      <c r="G446" s="18"/>
      <c r="H446" s="18"/>
      <c r="I446" s="108"/>
    </row>
    <row r="447" spans="1:9" ht="51" customHeight="1">
      <c r="A447" s="43"/>
      <c r="B447" s="9" t="s">
        <v>75</v>
      </c>
      <c r="C447" s="6"/>
      <c r="D447" s="87"/>
      <c r="E447" s="42"/>
      <c r="F447" s="5"/>
      <c r="G447" s="5"/>
      <c r="H447" s="5"/>
      <c r="I447" s="108"/>
    </row>
    <row r="448" spans="1:9" ht="18" customHeight="1">
      <c r="A448" s="43"/>
      <c r="B448" s="9"/>
      <c r="C448" s="6"/>
      <c r="D448" s="87"/>
      <c r="E448" s="42"/>
      <c r="F448" s="5"/>
      <c r="G448" s="5"/>
      <c r="H448" s="5"/>
      <c r="I448" s="108"/>
    </row>
    <row r="449" spans="1:9" ht="23.25" customHeight="1">
      <c r="A449" s="65">
        <v>12.1</v>
      </c>
      <c r="B449" s="29" t="s">
        <v>350</v>
      </c>
      <c r="C449" s="40"/>
      <c r="D449" s="90"/>
      <c r="E449" s="42"/>
      <c r="F449" s="5"/>
      <c r="G449" s="5"/>
      <c r="H449" s="5"/>
      <c r="I449" s="108"/>
    </row>
    <row r="450" spans="1:9" ht="18" customHeight="1">
      <c r="A450" s="43" t="s">
        <v>477</v>
      </c>
      <c r="B450" s="28" t="s">
        <v>77</v>
      </c>
      <c r="C450" s="6" t="s">
        <v>47</v>
      </c>
      <c r="D450" s="87">
        <v>1.5297000000000001</v>
      </c>
      <c r="E450" s="42"/>
      <c r="F450" s="5">
        <f>D450*E450</f>
        <v>0</v>
      </c>
      <c r="G450" s="5"/>
      <c r="H450" s="5">
        <f>D450*G450</f>
        <v>0</v>
      </c>
      <c r="I450" s="108"/>
    </row>
    <row r="451" spans="1:9" ht="18" customHeight="1">
      <c r="A451" s="43" t="s">
        <v>478</v>
      </c>
      <c r="B451" s="94" t="s">
        <v>78</v>
      </c>
      <c r="C451" s="19" t="s">
        <v>46</v>
      </c>
      <c r="D451" s="91">
        <v>31.204899999999999</v>
      </c>
      <c r="E451" s="32"/>
      <c r="F451" s="5">
        <f>D451*E451</f>
        <v>0</v>
      </c>
      <c r="G451" s="16"/>
      <c r="H451" s="5">
        <f>D451*G451</f>
        <v>0</v>
      </c>
      <c r="I451" s="108"/>
    </row>
    <row r="452" spans="1:9" ht="18" customHeight="1" thickBot="1">
      <c r="A452" s="43"/>
      <c r="B452" s="95"/>
      <c r="C452" s="39"/>
      <c r="D452" s="88"/>
      <c r="E452" s="96"/>
      <c r="F452" s="96"/>
      <c r="G452" s="96"/>
      <c r="H452" s="96"/>
      <c r="I452" s="108"/>
    </row>
    <row r="453" spans="1:9" ht="30" customHeight="1" thickBot="1">
      <c r="A453" s="75" t="s">
        <v>481</v>
      </c>
      <c r="B453" s="76"/>
      <c r="C453" s="76"/>
      <c r="D453" s="76"/>
      <c r="E453" s="81"/>
      <c r="F453" s="82">
        <f>SUM(F450:F452)</f>
        <v>0</v>
      </c>
      <c r="G453" s="83"/>
      <c r="H453" s="84">
        <f>SUM(H450:H452)</f>
        <v>0</v>
      </c>
      <c r="I453" s="162"/>
    </row>
  </sheetData>
  <mergeCells count="6">
    <mergeCell ref="G1:H1"/>
    <mergeCell ref="A1:A2"/>
    <mergeCell ref="B1:B2"/>
    <mergeCell ref="C1:C2"/>
    <mergeCell ref="D1:D2"/>
    <mergeCell ref="E1:F1"/>
  </mergeCells>
  <phoneticPr fontId="2" type="noConversion"/>
  <printOptions horizontalCentered="1"/>
  <pageMargins left="0.25" right="0.25" top="0.75" bottom="0.75" header="0.3" footer="0.3"/>
  <pageSetup paperSize="9" scale="16" fitToHeight="2" orientation="portrait" r:id="rId1"/>
  <headerFooter alignWithMargins="0">
    <oddHeader>&amp;R&amp;"Arial,Italic"&amp;8Bills of Quantities</oddHeader>
    <oddFooter>&amp;L&amp;8LABOUR QUARTERS H BUILDING</oddFooter>
  </headerFooter>
  <rowBreaks count="4" manualBreakCount="4">
    <brk id="14" max="5" man="1"/>
    <brk id="88" max="5" man="1"/>
    <brk id="147" max="5" man="1"/>
    <brk id="44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2.7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topLeftCell="A7"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2f33fc2-acfe-4576-95a0-3510b737b5f3" xsi:nil="true"/>
    <lcf76f155ced4ddcb4097134ff3c332f xmlns="da8463df-5fa9-4b82-a4dd-d2b91eca44b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9E3E770E8DF244A88D23B646973469" ma:contentTypeVersion="11" ma:contentTypeDescription="Create a new document." ma:contentTypeScope="" ma:versionID="628323bedd701c8fa896859c60222c52">
  <xsd:schema xmlns:xsd="http://www.w3.org/2001/XMLSchema" xmlns:xs="http://www.w3.org/2001/XMLSchema" xmlns:p="http://schemas.microsoft.com/office/2006/metadata/properties" xmlns:ns2="da8463df-5fa9-4b82-a4dd-d2b91eca44b3" xmlns:ns3="32f33fc2-acfe-4576-95a0-3510b737b5f3" targetNamespace="http://schemas.microsoft.com/office/2006/metadata/properties" ma:root="true" ma:fieldsID="4b53ae1b6c5448ad8f31dab4a3bf5bd6" ns2:_="" ns3:_="">
    <xsd:import namespace="da8463df-5fa9-4b82-a4dd-d2b91eca44b3"/>
    <xsd:import namespace="32f33fc2-acfe-4576-95a0-3510b737b5f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8463df-5fa9-4b82-a4dd-d2b91eca4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b14958-a6e3-43e2-a831-47ea3f196d8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f33fc2-acfe-4576-95a0-3510b737b5f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88d9bef-c05e-4701-8161-6b11b9d452ae}" ma:internalName="TaxCatchAll" ma:showField="CatchAllData" ma:web="32f33fc2-acfe-4576-95a0-3510b737b5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326D15-7191-4053-A3F4-7BDF9E994987}">
  <ds:schemaRefs>
    <ds:schemaRef ds:uri="http://schemas.microsoft.com/office/2006/documentManagement/types"/>
    <ds:schemaRef ds:uri="http://schemas.openxmlformats.org/package/2006/metadata/core-properties"/>
    <ds:schemaRef ds:uri="da8463df-5fa9-4b82-a4dd-d2b91eca44b3"/>
    <ds:schemaRef ds:uri="http://purl.org/dc/dcmitype/"/>
    <ds:schemaRef ds:uri="http://schemas.microsoft.com/office/infopath/2007/PartnerControls"/>
    <ds:schemaRef ds:uri="http://purl.org/dc/elements/1.1/"/>
    <ds:schemaRef ds:uri="http://schemas.microsoft.com/office/2006/metadata/properties"/>
    <ds:schemaRef ds:uri="32f33fc2-acfe-4576-95a0-3510b737b5f3"/>
    <ds:schemaRef ds:uri="http://www.w3.org/XML/1998/namespace"/>
    <ds:schemaRef ds:uri="http://purl.org/dc/terms/"/>
  </ds:schemaRefs>
</ds:datastoreItem>
</file>

<file path=customXml/itemProps2.xml><?xml version="1.0" encoding="utf-8"?>
<ds:datastoreItem xmlns:ds="http://schemas.openxmlformats.org/officeDocument/2006/customXml" ds:itemID="{9A52E79C-99B0-48C9-AEC0-B94478A1E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8463df-5fa9-4b82-a4dd-d2b91eca44b3"/>
    <ds:schemaRef ds:uri="32f33fc2-acfe-4576-95a0-3510b737b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9399EC-B359-4A79-9B04-FB6AE7CE26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Summary SM</vt:lpstr>
      <vt:lpstr>Anbul</vt:lpstr>
      <vt:lpstr>Sheet7</vt:lpstr>
      <vt:lpstr>Sheet1</vt:lpstr>
      <vt:lpstr>Sheet2</vt:lpstr>
      <vt:lpstr>Sheet3</vt:lpstr>
      <vt:lpstr>Sheet4</vt:lpstr>
      <vt:lpstr>Sheet5</vt:lpstr>
      <vt:lpstr>Sheet6</vt:lpstr>
      <vt:lpstr>Anbul!Print_Area</vt:lpstr>
      <vt:lpstr>Anbul!Print_Titles</vt:lpstr>
    </vt:vector>
  </TitlesOfParts>
  <Company>mehura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Mahreen</dc:creator>
  <cp:lastModifiedBy>Dell</cp:lastModifiedBy>
  <cp:lastPrinted>2025-09-22T07:34:42Z</cp:lastPrinted>
  <dcterms:created xsi:type="dcterms:W3CDTF">2004-10-06T06:52:45Z</dcterms:created>
  <dcterms:modified xsi:type="dcterms:W3CDTF">2025-09-22T07:35:45Z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0x010100BF9E3E770E8DF244A88D23B646973469</vt:lpwstr>
  </property>
  <property fmtid="{D5CDD505-2E9C-101B-9397-08002B2CF9AE}" pid="3" name="MediaServiceImageTags">
    <vt:lpwstr/>
  </property>
</Properties>
</file>