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;[Red]-&quot;$&quot;#,##0.00"/>
    <numFmt numFmtId="165" formatCode="mm/dd/yyyy"/>
    <numFmt numFmtId="166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i val="1"/>
      <color rgb="00627D98"/>
      <sz val="8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D9EEEE"/>
      </patternFill>
    </fill>
    <fill>
      <patternFill patternType="solid">
        <fgColor rgb="00E6EEF5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/>
      <top style="thin">
        <color rgb="00C9D6E2"/>
      </top>
      <bottom style="thin">
        <color rgb="00C9D6E2"/>
      </bottom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2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 vertical="center" wrapText="1"/>
    </xf>
    <xf numFmtId="165" fontId="4" fillId="2" borderId="1" pivotButton="0" quotePrefix="0" xfId="0"/>
    <xf numFmtId="165" fontId="4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5" borderId="1" pivotButton="0" quotePrefix="0" xfId="0"/>
    <xf numFmtId="0" fontId="0" fillId="5" borderId="1" pivotButton="0" quotePrefix="0" xfId="0"/>
    <xf numFmtId="164" fontId="3" fillId="4" borderId="1" pivotButton="0" quotePrefix="0" xfId="0"/>
    <xf numFmtId="164" fontId="3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26" customHeight="1">
      <c r="A1" s="1" t="inlineStr">
        <is>
          <t>13-WEEK CASH FLOW FORECAST</t>
        </is>
      </c>
    </row>
    <row r="2">
      <c r="A2" s="2" t="inlineStr">
        <is>
          <t>Rolling weekly forecast. Enter the first week's start date and opening cash; each week's ending cash rolls into the next week.</t>
        </is>
      </c>
    </row>
    <row r="3">
      <c r="A3" s="3" t="inlineStr">
        <is>
          <t>Company name</t>
        </is>
      </c>
      <c r="B3" s="4" t="n"/>
      <c r="C3" s="5" t="n"/>
      <c r="D3" s="5" t="n"/>
      <c r="E3" s="6" t="n"/>
    </row>
    <row r="4">
      <c r="A4" s="3" t="inlineStr">
        <is>
          <t>Minimum cash balance to keep</t>
        </is>
      </c>
      <c r="B4" s="7" t="n"/>
    </row>
    <row r="6">
      <c r="A6" s="8" t="inlineStr">
        <is>
          <t>Week</t>
        </is>
      </c>
      <c r="B6" s="9" t="inlineStr">
        <is>
          <t>Week 1</t>
        </is>
      </c>
      <c r="C6" s="9" t="inlineStr">
        <is>
          <t>Week 2</t>
        </is>
      </c>
      <c r="D6" s="9" t="inlineStr">
        <is>
          <t>Week 3</t>
        </is>
      </c>
      <c r="E6" s="9" t="inlineStr">
        <is>
          <t>Week 4</t>
        </is>
      </c>
      <c r="F6" s="9" t="inlineStr">
        <is>
          <t>Week 5</t>
        </is>
      </c>
      <c r="G6" s="9" t="inlineStr">
        <is>
          <t>Week 6</t>
        </is>
      </c>
      <c r="H6" s="9" t="inlineStr">
        <is>
          <t>Week 7</t>
        </is>
      </c>
      <c r="I6" s="9" t="inlineStr">
        <is>
          <t>Week 8</t>
        </is>
      </c>
      <c r="J6" s="9" t="inlineStr">
        <is>
          <t>Week 9</t>
        </is>
      </c>
      <c r="K6" s="9" t="inlineStr">
        <is>
          <t>Week 10</t>
        </is>
      </c>
      <c r="L6" s="9" t="inlineStr">
        <is>
          <t>Week 11</t>
        </is>
      </c>
      <c r="M6" s="9" t="inlineStr">
        <is>
          <t>Week 12</t>
        </is>
      </c>
      <c r="N6" s="9" t="inlineStr">
        <is>
          <t>Week 13</t>
        </is>
      </c>
      <c r="O6" s="9" t="inlineStr">
        <is>
          <t>13-week total</t>
        </is>
      </c>
    </row>
    <row r="7">
      <c r="A7" s="3" t="inlineStr">
        <is>
          <t>Week starting (enter first date)</t>
        </is>
      </c>
      <c r="B7" s="10" t="n"/>
      <c r="C7" s="11">
        <f>IF(B7="","",B7+7)</f>
        <v/>
      </c>
      <c r="D7" s="11">
        <f>IF(C7="","",C7+7)</f>
        <v/>
      </c>
      <c r="E7" s="11">
        <f>IF(D7="","",D7+7)</f>
        <v/>
      </c>
      <c r="F7" s="11">
        <f>IF(E7="","",E7+7)</f>
        <v/>
      </c>
      <c r="G7" s="11">
        <f>IF(F7="","",F7+7)</f>
        <v/>
      </c>
      <c r="H7" s="11">
        <f>IF(G7="","",G7+7)</f>
        <v/>
      </c>
      <c r="I7" s="11">
        <f>IF(H7="","",H7+7)</f>
        <v/>
      </c>
      <c r="J7" s="11">
        <f>IF(I7="","",I7+7)</f>
        <v/>
      </c>
      <c r="K7" s="11">
        <f>IF(J7="","",J7+7)</f>
        <v/>
      </c>
      <c r="L7" s="11">
        <f>IF(K7="","",K7+7)</f>
        <v/>
      </c>
      <c r="M7" s="11">
        <f>IF(L7="","",L7+7)</f>
        <v/>
      </c>
      <c r="N7" s="11">
        <f>IF(M7="","",M7+7)</f>
        <v/>
      </c>
      <c r="O7" s="12" t="n"/>
    </row>
    <row r="8">
      <c r="A8" s="3" t="inlineStr">
        <is>
          <t>Beginning cash balance</t>
        </is>
      </c>
      <c r="B8" s="7" t="n"/>
      <c r="C8" s="13">
        <f>B26</f>
        <v/>
      </c>
      <c r="D8" s="13">
        <f>C26</f>
        <v/>
      </c>
      <c r="E8" s="13">
        <f>D26</f>
        <v/>
      </c>
      <c r="F8" s="13">
        <f>E26</f>
        <v/>
      </c>
      <c r="G8" s="13">
        <f>F26</f>
        <v/>
      </c>
      <c r="H8" s="13">
        <f>G26</f>
        <v/>
      </c>
      <c r="I8" s="13">
        <f>H26</f>
        <v/>
      </c>
      <c r="J8" s="13">
        <f>I26</f>
        <v/>
      </c>
      <c r="K8" s="13">
        <f>J26</f>
        <v/>
      </c>
      <c r="L8" s="13">
        <f>K26</f>
        <v/>
      </c>
      <c r="M8" s="13">
        <f>L26</f>
        <v/>
      </c>
      <c r="N8" s="13">
        <f>M26</f>
        <v/>
      </c>
      <c r="O8" s="14">
        <f>B8</f>
        <v/>
      </c>
    </row>
    <row r="9">
      <c r="A9" s="15" t="inlineStr">
        <is>
          <t>CASH RECEIPTS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</row>
    <row r="10">
      <c r="A10" s="12" t="inlineStr">
        <is>
          <t>Collections from customers (accounts receivable)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17">
        <f>SUM(B10:N10)</f>
        <v/>
      </c>
    </row>
    <row r="11">
      <c r="A11" s="12" t="inlineStr">
        <is>
          <t>Cash sales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17">
        <f>SUM(B11:N11)</f>
        <v/>
      </c>
    </row>
    <row r="12">
      <c r="A12" s="12" t="inlineStr">
        <is>
          <t>Other receipts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17">
        <f>SUM(B12:N12)</f>
        <v/>
      </c>
    </row>
    <row r="13">
      <c r="A13" s="3" t="inlineStr">
        <is>
          <t>Total cash receipts</t>
        </is>
      </c>
      <c r="B13" s="17">
        <f>SUM(B10:B12)</f>
        <v/>
      </c>
      <c r="C13" s="17">
        <f>SUM(C10:C12)</f>
        <v/>
      </c>
      <c r="D13" s="17">
        <f>SUM(D10:D12)</f>
        <v/>
      </c>
      <c r="E13" s="17">
        <f>SUM(E10:E12)</f>
        <v/>
      </c>
      <c r="F13" s="17">
        <f>SUM(F10:F12)</f>
        <v/>
      </c>
      <c r="G13" s="17">
        <f>SUM(G10:G12)</f>
        <v/>
      </c>
      <c r="H13" s="17">
        <f>SUM(H10:H12)</f>
        <v/>
      </c>
      <c r="I13" s="17">
        <f>SUM(I10:I12)</f>
        <v/>
      </c>
      <c r="J13" s="17">
        <f>SUM(J10:J12)</f>
        <v/>
      </c>
      <c r="K13" s="17">
        <f>SUM(K10:K12)</f>
        <v/>
      </c>
      <c r="L13" s="17">
        <f>SUM(L10:L12)</f>
        <v/>
      </c>
      <c r="M13" s="17">
        <f>SUM(M10:M12)</f>
        <v/>
      </c>
      <c r="N13" s="17">
        <f>SUM(N10:N12)</f>
        <v/>
      </c>
      <c r="O13" s="17">
        <f>SUM(O10:O12)</f>
        <v/>
      </c>
    </row>
    <row r="14">
      <c r="A14" s="15" t="inlineStr">
        <is>
          <t>CASH DISBURSEMENTS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</row>
    <row r="15">
      <c r="A15" s="12" t="inlineStr">
        <is>
          <t>Payroll and benefits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17">
        <f>SUM(B15:N15)</f>
        <v/>
      </c>
    </row>
    <row r="16">
      <c r="A16" s="12" t="inlineStr">
        <is>
          <t>Supplier and inventory payments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17">
        <f>SUM(B16:N16)</f>
        <v/>
      </c>
    </row>
    <row r="17">
      <c r="A17" s="12" t="inlineStr">
        <is>
          <t>Rent and utilities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17">
        <f>SUM(B17:N17)</f>
        <v/>
      </c>
    </row>
    <row r="18">
      <c r="A18" s="12" t="inlineStr">
        <is>
          <t>Freight, duties and logistics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17">
        <f>SUM(B18:N18)</f>
        <v/>
      </c>
    </row>
    <row r="19">
      <c r="A19" s="12" t="inlineStr">
        <is>
          <t>Loan and interest payments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17">
        <f>SUM(B19:N19)</f>
        <v/>
      </c>
    </row>
    <row r="20">
      <c r="A20" s="12" t="inlineStr">
        <is>
          <t>Taxes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17">
        <f>SUM(B20:N20)</f>
        <v/>
      </c>
    </row>
    <row r="21">
      <c r="A21" s="12" t="inlineStr">
        <is>
          <t>Other operating expenses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17">
        <f>SUM(B21:N21)</f>
        <v/>
      </c>
    </row>
    <row r="22">
      <c r="A22" s="3" t="inlineStr">
        <is>
          <t>Total cash disbursements</t>
        </is>
      </c>
      <c r="B22" s="17">
        <f>SUM(B15:B21)</f>
        <v/>
      </c>
      <c r="C22" s="17">
        <f>SUM(C15:C21)</f>
        <v/>
      </c>
      <c r="D22" s="17">
        <f>SUM(D15:D21)</f>
        <v/>
      </c>
      <c r="E22" s="17">
        <f>SUM(E15:E21)</f>
        <v/>
      </c>
      <c r="F22" s="17">
        <f>SUM(F15:F21)</f>
        <v/>
      </c>
      <c r="G22" s="17">
        <f>SUM(G15:G21)</f>
        <v/>
      </c>
      <c r="H22" s="17">
        <f>SUM(H15:H21)</f>
        <v/>
      </c>
      <c r="I22" s="17">
        <f>SUM(I15:I21)</f>
        <v/>
      </c>
      <c r="J22" s="17">
        <f>SUM(J15:J21)</f>
        <v/>
      </c>
      <c r="K22" s="17">
        <f>SUM(K15:K21)</f>
        <v/>
      </c>
      <c r="L22" s="17">
        <f>SUM(L15:L21)</f>
        <v/>
      </c>
      <c r="M22" s="17">
        <f>SUM(M15:M21)</f>
        <v/>
      </c>
      <c r="N22" s="17">
        <f>SUM(N15:N21)</f>
        <v/>
      </c>
      <c r="O22" s="17">
        <f>SUM(O15:O21)</f>
        <v/>
      </c>
    </row>
    <row r="23">
      <c r="A23" s="3" t="inlineStr">
        <is>
          <t>Net cash flow</t>
        </is>
      </c>
      <c r="B23" s="18">
        <f>B13-B22</f>
        <v/>
      </c>
      <c r="C23" s="18">
        <f>C13-C22</f>
        <v/>
      </c>
      <c r="D23" s="18">
        <f>D13-D22</f>
        <v/>
      </c>
      <c r="E23" s="18">
        <f>E13-E22</f>
        <v/>
      </c>
      <c r="F23" s="18">
        <f>F13-F22</f>
        <v/>
      </c>
      <c r="G23" s="18">
        <f>G13-G22</f>
        <v/>
      </c>
      <c r="H23" s="18">
        <f>H13-H22</f>
        <v/>
      </c>
      <c r="I23" s="18">
        <f>I13-I22</f>
        <v/>
      </c>
      <c r="J23" s="18">
        <f>J13-J22</f>
        <v/>
      </c>
      <c r="K23" s="18">
        <f>K13-K22</f>
        <v/>
      </c>
      <c r="L23" s="18">
        <f>L13-L22</f>
        <v/>
      </c>
      <c r="M23" s="18">
        <f>M13-M22</f>
        <v/>
      </c>
      <c r="N23" s="18">
        <f>N13-N22</f>
        <v/>
      </c>
      <c r="O23" s="18">
        <f>O13-O22</f>
        <v/>
      </c>
    </row>
    <row r="24">
      <c r="A24" s="3" t="inlineStr">
        <is>
          <t>Ending cash before financing</t>
        </is>
      </c>
      <c r="B24" s="13">
        <f>B8+B23</f>
        <v/>
      </c>
      <c r="C24" s="13">
        <f>C8+C23</f>
        <v/>
      </c>
      <c r="D24" s="13">
        <f>D8+D23</f>
        <v/>
      </c>
      <c r="E24" s="13">
        <f>E8+E23</f>
        <v/>
      </c>
      <c r="F24" s="13">
        <f>F8+F23</f>
        <v/>
      </c>
      <c r="G24" s="13">
        <f>G8+G23</f>
        <v/>
      </c>
      <c r="H24" s="13">
        <f>H8+H23</f>
        <v/>
      </c>
      <c r="I24" s="13">
        <f>I8+I23</f>
        <v/>
      </c>
      <c r="J24" s="13">
        <f>J8+J23</f>
        <v/>
      </c>
      <c r="K24" s="13">
        <f>K8+K23</f>
        <v/>
      </c>
      <c r="L24" s="13">
        <f>L8+L23</f>
        <v/>
      </c>
      <c r="M24" s="13">
        <f>M8+M23</f>
        <v/>
      </c>
      <c r="N24" s="13">
        <f>N8+N23</f>
        <v/>
      </c>
      <c r="O24" s="13">
        <f>N24</f>
        <v/>
      </c>
    </row>
    <row r="25">
      <c r="A25" s="3" t="inlineStr">
        <is>
          <t>Line of credit draw / (repayment)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17">
        <f>SUM(B25:N25)</f>
        <v/>
      </c>
    </row>
    <row r="26">
      <c r="A26" s="3" t="inlineStr">
        <is>
          <t>ENDING CASH BALANCE</t>
        </is>
      </c>
      <c r="B26" s="17">
        <f>B24+B25</f>
        <v/>
      </c>
      <c r="C26" s="17">
        <f>C24+C25</f>
        <v/>
      </c>
      <c r="D26" s="17">
        <f>D24+D25</f>
        <v/>
      </c>
      <c r="E26" s="17">
        <f>E24+E25</f>
        <v/>
      </c>
      <c r="F26" s="17">
        <f>F24+F25</f>
        <v/>
      </c>
      <c r="G26" s="17">
        <f>G24+G25</f>
        <v/>
      </c>
      <c r="H26" s="17">
        <f>H24+H25</f>
        <v/>
      </c>
      <c r="I26" s="17">
        <f>I24+I25</f>
        <v/>
      </c>
      <c r="J26" s="17">
        <f>J24+J25</f>
        <v/>
      </c>
      <c r="K26" s="17">
        <f>K24+K25</f>
        <v/>
      </c>
      <c r="L26" s="17">
        <f>L24+L25</f>
        <v/>
      </c>
      <c r="M26" s="17">
        <f>M24+M25</f>
        <v/>
      </c>
      <c r="N26" s="17">
        <f>N24+N25</f>
        <v/>
      </c>
      <c r="O26" s="17">
        <f>N26</f>
        <v/>
      </c>
    </row>
    <row r="27">
      <c r="A27" s="3" t="inlineStr">
        <is>
          <t>Status vs minimum cash</t>
        </is>
      </c>
      <c r="B27" s="19">
        <f>IF(OR($B$4="",B26=""),"",IF(B26&lt;$B$4,"BELOW MIN","OK"))</f>
        <v/>
      </c>
      <c r="C27" s="19">
        <f>IF(OR($B$4="",C26=""),"",IF(C26&lt;$B$4,"BELOW MIN","OK"))</f>
        <v/>
      </c>
      <c r="D27" s="19">
        <f>IF(OR($B$4="",D26=""),"",IF(D26&lt;$B$4,"BELOW MIN","OK"))</f>
        <v/>
      </c>
      <c r="E27" s="19">
        <f>IF(OR($B$4="",E26=""),"",IF(E26&lt;$B$4,"BELOW MIN","OK"))</f>
        <v/>
      </c>
      <c r="F27" s="19">
        <f>IF(OR($B$4="",F26=""),"",IF(F26&lt;$B$4,"BELOW MIN","OK"))</f>
        <v/>
      </c>
      <c r="G27" s="19">
        <f>IF(OR($B$4="",G26=""),"",IF(G26&lt;$B$4,"BELOW MIN","OK"))</f>
        <v/>
      </c>
      <c r="H27" s="19">
        <f>IF(OR($B$4="",H26=""),"",IF(H26&lt;$B$4,"BELOW MIN","OK"))</f>
        <v/>
      </c>
      <c r="I27" s="19">
        <f>IF(OR($B$4="",I26=""),"",IF(I26&lt;$B$4,"BELOW MIN","OK"))</f>
        <v/>
      </c>
      <c r="J27" s="19">
        <f>IF(OR($B$4="",J26=""),"",IF(J26&lt;$B$4,"BELOW MIN","OK"))</f>
        <v/>
      </c>
      <c r="K27" s="19">
        <f>IF(OR($B$4="",K26=""),"",IF(K26&lt;$B$4,"BELOW MIN","OK"))</f>
        <v/>
      </c>
      <c r="L27" s="19">
        <f>IF(OR($B$4="",L26=""),"",IF(L26&lt;$B$4,"BELOW MIN","OK"))</f>
        <v/>
      </c>
      <c r="M27" s="19">
        <f>IF(OR($B$4="",M26=""),"",IF(M26&lt;$B$4,"BELOW MIN","OK"))</f>
        <v/>
      </c>
      <c r="N27" s="19">
        <f>IF(OR($B$4="",N26=""),"",IF(N26&lt;$B$4,"BELOW MIN","OK"))</f>
        <v/>
      </c>
      <c r="O27" s="19">
        <f>COUNTIF(B27:N27,"BELOW MIN")&amp;" week(s) below"</f>
        <v/>
      </c>
    </row>
    <row r="29">
      <c r="A29" s="20" t="inlineStr">
        <is>
          <t>Total column: receipts and disbursements are 13-week sums; ending cash shows the balance at the end of week 13.</t>
        </is>
      </c>
    </row>
    <row r="30">
      <c r="A30" s="21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A30:O30"/>
    <mergeCell ref="B3:E3"/>
    <mergeCell ref="A2:O2"/>
  </mergeCells>
  <conditionalFormatting sqref="B27:N27">
    <cfRule type="expression" priority="1" dxfId="0">
      <formula>B27="BELOW MIN"</formula>
    </cfRule>
  </conditionalFormatting>
  <conditionalFormatting sqref="B26:N26">
    <cfRule type="expression" priority="2" dxfId="1">
      <formula>AND($B$4&lt;&gt;"",B26&lt;$B$4)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26" customHeight="1">
      <c r="A1" s="1" t="inlineStr">
        <is>
          <t>13-WEEK CASH FLOW FORECAST</t>
        </is>
      </c>
    </row>
    <row r="2">
      <c r="A2" s="2" t="inlineStr">
        <is>
          <t>Rolling weekly forecast. Enter the first week's start date and opening cash; each week's ending cash rolls into the next week.</t>
        </is>
      </c>
    </row>
    <row r="3">
      <c r="A3" s="3" t="inlineStr">
        <is>
          <t>Company name</t>
        </is>
      </c>
      <c r="B3" s="4" t="inlineStr">
        <is>
          <t>Acme Imports LLC</t>
        </is>
      </c>
      <c r="C3" s="5" t="n"/>
      <c r="D3" s="5" t="n"/>
      <c r="E3" s="6" t="n"/>
    </row>
    <row r="4">
      <c r="A4" s="3" t="inlineStr">
        <is>
          <t>Minimum cash balance to keep</t>
        </is>
      </c>
      <c r="B4" s="7" t="n">
        <v>90000</v>
      </c>
    </row>
    <row r="6">
      <c r="A6" s="8" t="inlineStr">
        <is>
          <t>Week</t>
        </is>
      </c>
      <c r="B6" s="9" t="inlineStr">
        <is>
          <t>Week 1</t>
        </is>
      </c>
      <c r="C6" s="9" t="inlineStr">
        <is>
          <t>Week 2</t>
        </is>
      </c>
      <c r="D6" s="9" t="inlineStr">
        <is>
          <t>Week 3</t>
        </is>
      </c>
      <c r="E6" s="9" t="inlineStr">
        <is>
          <t>Week 4</t>
        </is>
      </c>
      <c r="F6" s="9" t="inlineStr">
        <is>
          <t>Week 5</t>
        </is>
      </c>
      <c r="G6" s="9" t="inlineStr">
        <is>
          <t>Week 6</t>
        </is>
      </c>
      <c r="H6" s="9" t="inlineStr">
        <is>
          <t>Week 7</t>
        </is>
      </c>
      <c r="I6" s="9" t="inlineStr">
        <is>
          <t>Week 8</t>
        </is>
      </c>
      <c r="J6" s="9" t="inlineStr">
        <is>
          <t>Week 9</t>
        </is>
      </c>
      <c r="K6" s="9" t="inlineStr">
        <is>
          <t>Week 10</t>
        </is>
      </c>
      <c r="L6" s="9" t="inlineStr">
        <is>
          <t>Week 11</t>
        </is>
      </c>
      <c r="M6" s="9" t="inlineStr">
        <is>
          <t>Week 12</t>
        </is>
      </c>
      <c r="N6" s="9" t="inlineStr">
        <is>
          <t>Week 13</t>
        </is>
      </c>
      <c r="O6" s="9" t="inlineStr">
        <is>
          <t>13-week total</t>
        </is>
      </c>
    </row>
    <row r="7">
      <c r="A7" s="3" t="inlineStr">
        <is>
          <t>Week starting (enter first date)</t>
        </is>
      </c>
      <c r="B7" s="10" t="n">
        <v>46174</v>
      </c>
      <c r="C7" s="11">
        <f>IF(B7="","",B7+7)</f>
        <v/>
      </c>
      <c r="D7" s="11">
        <f>IF(C7="","",C7+7)</f>
        <v/>
      </c>
      <c r="E7" s="11">
        <f>IF(D7="","",D7+7)</f>
        <v/>
      </c>
      <c r="F7" s="11">
        <f>IF(E7="","",E7+7)</f>
        <v/>
      </c>
      <c r="G7" s="11">
        <f>IF(F7="","",F7+7)</f>
        <v/>
      </c>
      <c r="H7" s="11">
        <f>IF(G7="","",G7+7)</f>
        <v/>
      </c>
      <c r="I7" s="11">
        <f>IF(H7="","",H7+7)</f>
        <v/>
      </c>
      <c r="J7" s="11">
        <f>IF(I7="","",I7+7)</f>
        <v/>
      </c>
      <c r="K7" s="11">
        <f>IF(J7="","",J7+7)</f>
        <v/>
      </c>
      <c r="L7" s="11">
        <f>IF(K7="","",K7+7)</f>
        <v/>
      </c>
      <c r="M7" s="11">
        <f>IF(L7="","",L7+7)</f>
        <v/>
      </c>
      <c r="N7" s="11">
        <f>IF(M7="","",M7+7)</f>
        <v/>
      </c>
      <c r="O7" s="12" t="n"/>
    </row>
    <row r="8">
      <c r="A8" s="3" t="inlineStr">
        <is>
          <t>Beginning cash balance</t>
        </is>
      </c>
      <c r="B8" s="7" t="n">
        <v>120000</v>
      </c>
      <c r="C8" s="13">
        <f>B26</f>
        <v/>
      </c>
      <c r="D8" s="13">
        <f>C26</f>
        <v/>
      </c>
      <c r="E8" s="13">
        <f>D26</f>
        <v/>
      </c>
      <c r="F8" s="13">
        <f>E26</f>
        <v/>
      </c>
      <c r="G8" s="13">
        <f>F26</f>
        <v/>
      </c>
      <c r="H8" s="13">
        <f>G26</f>
        <v/>
      </c>
      <c r="I8" s="13">
        <f>H26</f>
        <v/>
      </c>
      <c r="J8" s="13">
        <f>I26</f>
        <v/>
      </c>
      <c r="K8" s="13">
        <f>J26</f>
        <v/>
      </c>
      <c r="L8" s="13">
        <f>K26</f>
        <v/>
      </c>
      <c r="M8" s="13">
        <f>L26</f>
        <v/>
      </c>
      <c r="N8" s="13">
        <f>M26</f>
        <v/>
      </c>
      <c r="O8" s="14">
        <f>B8</f>
        <v/>
      </c>
    </row>
    <row r="9">
      <c r="A9" s="15" t="inlineStr">
        <is>
          <t>CASH RECEIPTS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</row>
    <row r="10">
      <c r="A10" s="12" t="inlineStr">
        <is>
          <t>Collections from customers (accounts receivable)</t>
        </is>
      </c>
      <c r="B10" s="7" t="n">
        <v>52000</v>
      </c>
      <c r="C10" s="7" t="n">
        <v>48000</v>
      </c>
      <c r="D10" s="7" t="n">
        <v>55000</v>
      </c>
      <c r="E10" s="7" t="n">
        <v>60000</v>
      </c>
      <c r="F10" s="7" t="n">
        <v>50000</v>
      </c>
      <c r="G10" s="7" t="n">
        <v>46000</v>
      </c>
      <c r="H10" s="7" t="n">
        <v>58000</v>
      </c>
      <c r="I10" s="7" t="n">
        <v>62000</v>
      </c>
      <c r="J10" s="7" t="n">
        <v>57000</v>
      </c>
      <c r="K10" s="7" t="n">
        <v>49000</v>
      </c>
      <c r="L10" s="7" t="n">
        <v>64000</v>
      </c>
      <c r="M10" s="7" t="n">
        <v>70000</v>
      </c>
      <c r="N10" s="7" t="n">
        <v>66000</v>
      </c>
      <c r="O10" s="17">
        <f>SUM(B10:N10)</f>
        <v/>
      </c>
    </row>
    <row r="11">
      <c r="A11" s="12" t="inlineStr">
        <is>
          <t>Cash sales</t>
        </is>
      </c>
      <c r="B11" s="7" t="n">
        <v>6000</v>
      </c>
      <c r="C11" s="7" t="n">
        <v>6000</v>
      </c>
      <c r="D11" s="7" t="n">
        <v>6000</v>
      </c>
      <c r="E11" s="7" t="n">
        <v>6000</v>
      </c>
      <c r="F11" s="7" t="n">
        <v>6000</v>
      </c>
      <c r="G11" s="7" t="n">
        <v>6000</v>
      </c>
      <c r="H11" s="7" t="n">
        <v>6000</v>
      </c>
      <c r="I11" s="7" t="n">
        <v>6000</v>
      </c>
      <c r="J11" s="7" t="n">
        <v>6000</v>
      </c>
      <c r="K11" s="7" t="n">
        <v>6000</v>
      </c>
      <c r="L11" s="7" t="n">
        <v>6000</v>
      </c>
      <c r="M11" s="7" t="n">
        <v>6000</v>
      </c>
      <c r="N11" s="7" t="n">
        <v>6000</v>
      </c>
      <c r="O11" s="17">
        <f>SUM(B11:N11)</f>
        <v/>
      </c>
    </row>
    <row r="12">
      <c r="A12" s="12" t="inlineStr">
        <is>
          <t>Other receipts</t>
        </is>
      </c>
      <c r="B12" s="7" t="n">
        <v>0</v>
      </c>
      <c r="C12" s="7" t="n">
        <v>0</v>
      </c>
      <c r="D12" s="7" t="n">
        <v>0</v>
      </c>
      <c r="E12" s="7" t="n">
        <v>0</v>
      </c>
      <c r="F12" s="7" t="n">
        <v>0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17">
        <f>SUM(B12:N12)</f>
        <v/>
      </c>
    </row>
    <row r="13">
      <c r="A13" s="3" t="inlineStr">
        <is>
          <t>Total cash receipts</t>
        </is>
      </c>
      <c r="B13" s="17">
        <f>SUM(B10:B12)</f>
        <v/>
      </c>
      <c r="C13" s="17">
        <f>SUM(C10:C12)</f>
        <v/>
      </c>
      <c r="D13" s="17">
        <f>SUM(D10:D12)</f>
        <v/>
      </c>
      <c r="E13" s="17">
        <f>SUM(E10:E12)</f>
        <v/>
      </c>
      <c r="F13" s="17">
        <f>SUM(F10:F12)</f>
        <v/>
      </c>
      <c r="G13" s="17">
        <f>SUM(G10:G12)</f>
        <v/>
      </c>
      <c r="H13" s="17">
        <f>SUM(H10:H12)</f>
        <v/>
      </c>
      <c r="I13" s="17">
        <f>SUM(I10:I12)</f>
        <v/>
      </c>
      <c r="J13" s="17">
        <f>SUM(J10:J12)</f>
        <v/>
      </c>
      <c r="K13" s="17">
        <f>SUM(K10:K12)</f>
        <v/>
      </c>
      <c r="L13" s="17">
        <f>SUM(L10:L12)</f>
        <v/>
      </c>
      <c r="M13" s="17">
        <f>SUM(M10:M12)</f>
        <v/>
      </c>
      <c r="N13" s="17">
        <f>SUM(N10:N12)</f>
        <v/>
      </c>
      <c r="O13" s="17">
        <f>SUM(O10:O12)</f>
        <v/>
      </c>
    </row>
    <row r="14">
      <c r="A14" s="15" t="inlineStr">
        <is>
          <t>CASH DISBURSEMENTS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</row>
    <row r="15">
      <c r="A15" s="12" t="inlineStr">
        <is>
          <t>Payroll and benefits</t>
        </is>
      </c>
      <c r="B15" s="7" t="n">
        <v>0</v>
      </c>
      <c r="C15" s="7" t="n">
        <v>34000</v>
      </c>
      <c r="D15" s="7" t="n">
        <v>0</v>
      </c>
      <c r="E15" s="7" t="n">
        <v>34000</v>
      </c>
      <c r="F15" s="7" t="n">
        <v>0</v>
      </c>
      <c r="G15" s="7" t="n">
        <v>34000</v>
      </c>
      <c r="H15" s="7" t="n">
        <v>0</v>
      </c>
      <c r="I15" s="7" t="n">
        <v>34000</v>
      </c>
      <c r="J15" s="7" t="n">
        <v>0</v>
      </c>
      <c r="K15" s="7" t="n">
        <v>34000</v>
      </c>
      <c r="L15" s="7" t="n">
        <v>0</v>
      </c>
      <c r="M15" s="7" t="n">
        <v>34000</v>
      </c>
      <c r="N15" s="7" t="n">
        <v>0</v>
      </c>
      <c r="O15" s="17">
        <f>SUM(B15:N15)</f>
        <v/>
      </c>
    </row>
    <row r="16">
      <c r="A16" s="12" t="inlineStr">
        <is>
          <t>Supplier and inventory payments</t>
        </is>
      </c>
      <c r="B16" s="7" t="n">
        <v>45000</v>
      </c>
      <c r="C16" s="7" t="n">
        <v>20000</v>
      </c>
      <c r="D16" s="7" t="n">
        <v>85000</v>
      </c>
      <c r="E16" s="7" t="n">
        <v>15000</v>
      </c>
      <c r="F16" s="7" t="n">
        <v>30000</v>
      </c>
      <c r="G16" s="7" t="n">
        <v>25000</v>
      </c>
      <c r="H16" s="7" t="n">
        <v>70000</v>
      </c>
      <c r="I16" s="7" t="n">
        <v>15000</v>
      </c>
      <c r="J16" s="7" t="n">
        <v>25000</v>
      </c>
      <c r="K16" s="7" t="n">
        <v>30000</v>
      </c>
      <c r="L16" s="7" t="n">
        <v>40000</v>
      </c>
      <c r="M16" s="7" t="n">
        <v>20000</v>
      </c>
      <c r="N16" s="7" t="n">
        <v>35000</v>
      </c>
      <c r="O16" s="17">
        <f>SUM(B16:N16)</f>
        <v/>
      </c>
    </row>
    <row r="17">
      <c r="A17" s="12" t="inlineStr">
        <is>
          <t>Rent and utilities</t>
        </is>
      </c>
      <c r="B17" s="7" t="n">
        <v>9500</v>
      </c>
      <c r="C17" s="7" t="n">
        <v>0</v>
      </c>
      <c r="D17" s="7" t="n">
        <v>0</v>
      </c>
      <c r="E17" s="7" t="n">
        <v>0</v>
      </c>
      <c r="F17" s="7" t="n">
        <v>9500</v>
      </c>
      <c r="G17" s="7" t="n">
        <v>0</v>
      </c>
      <c r="H17" s="7" t="n">
        <v>0</v>
      </c>
      <c r="I17" s="7" t="n">
        <v>0</v>
      </c>
      <c r="J17" s="7" t="n">
        <v>9500</v>
      </c>
      <c r="K17" s="7" t="n">
        <v>0</v>
      </c>
      <c r="L17" s="7" t="n">
        <v>0</v>
      </c>
      <c r="M17" s="7" t="n">
        <v>0</v>
      </c>
      <c r="N17" s="7" t="n">
        <v>9500</v>
      </c>
      <c r="O17" s="17">
        <f>SUM(B17:N17)</f>
        <v/>
      </c>
    </row>
    <row r="18">
      <c r="A18" s="12" t="inlineStr">
        <is>
          <t>Freight, duties and logistics</t>
        </is>
      </c>
      <c r="B18" s="7" t="n">
        <v>4000</v>
      </c>
      <c r="C18" s="7" t="n">
        <v>6000</v>
      </c>
      <c r="D18" s="7" t="n">
        <v>12000</v>
      </c>
      <c r="E18" s="7" t="n">
        <v>3000</v>
      </c>
      <c r="F18" s="7" t="n">
        <v>5000</v>
      </c>
      <c r="G18" s="7" t="n">
        <v>4000</v>
      </c>
      <c r="H18" s="7" t="n">
        <v>11000</v>
      </c>
      <c r="I18" s="7" t="n">
        <v>3000</v>
      </c>
      <c r="J18" s="7" t="n">
        <v>4000</v>
      </c>
      <c r="K18" s="7" t="n">
        <v>5000</v>
      </c>
      <c r="L18" s="7" t="n">
        <v>6000</v>
      </c>
      <c r="M18" s="7" t="n">
        <v>4000</v>
      </c>
      <c r="N18" s="7" t="n">
        <v>5000</v>
      </c>
      <c r="O18" s="17">
        <f>SUM(B18:N18)</f>
        <v/>
      </c>
    </row>
    <row r="19">
      <c r="A19" s="12" t="inlineStr">
        <is>
          <t>Loan and interest payments</t>
        </is>
      </c>
      <c r="B19" s="7" t="n">
        <v>0</v>
      </c>
      <c r="C19" s="7" t="n">
        <v>0</v>
      </c>
      <c r="D19" s="7" t="n">
        <v>0</v>
      </c>
      <c r="E19" s="7" t="n">
        <v>5200</v>
      </c>
      <c r="F19" s="7" t="n">
        <v>0</v>
      </c>
      <c r="G19" s="7" t="n">
        <v>0</v>
      </c>
      <c r="H19" s="7" t="n">
        <v>0</v>
      </c>
      <c r="I19" s="7" t="n">
        <v>5200</v>
      </c>
      <c r="J19" s="7" t="n">
        <v>0</v>
      </c>
      <c r="K19" s="7" t="n">
        <v>0</v>
      </c>
      <c r="L19" s="7" t="n">
        <v>0</v>
      </c>
      <c r="M19" s="7" t="n">
        <v>5200</v>
      </c>
      <c r="N19" s="7" t="n">
        <v>0</v>
      </c>
      <c r="O19" s="17">
        <f>SUM(B19:N19)</f>
        <v/>
      </c>
    </row>
    <row r="20">
      <c r="A20" s="12" t="inlineStr">
        <is>
          <t>Taxes</t>
        </is>
      </c>
      <c r="B20" s="7" t="n">
        <v>0</v>
      </c>
      <c r="C20" s="7" t="n">
        <v>0</v>
      </c>
      <c r="D20" s="7" t="n">
        <v>0</v>
      </c>
      <c r="E20" s="7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7" t="n">
        <v>0</v>
      </c>
      <c r="K20" s="7" t="n">
        <v>0</v>
      </c>
      <c r="L20" s="7" t="n">
        <v>18000</v>
      </c>
      <c r="M20" s="7" t="n">
        <v>0</v>
      </c>
      <c r="N20" s="7" t="n">
        <v>0</v>
      </c>
      <c r="O20" s="17">
        <f>SUM(B20:N20)</f>
        <v/>
      </c>
    </row>
    <row r="21">
      <c r="A21" s="12" t="inlineStr">
        <is>
          <t>Other operating expenses</t>
        </is>
      </c>
      <c r="B21" s="7" t="n">
        <v>3000</v>
      </c>
      <c r="C21" s="7" t="n">
        <v>3000</v>
      </c>
      <c r="D21" s="7" t="n">
        <v>3000</v>
      </c>
      <c r="E21" s="7" t="n">
        <v>3000</v>
      </c>
      <c r="F21" s="7" t="n">
        <v>3000</v>
      </c>
      <c r="G21" s="7" t="n">
        <v>3000</v>
      </c>
      <c r="H21" s="7" t="n">
        <v>3000</v>
      </c>
      <c r="I21" s="7" t="n">
        <v>3000</v>
      </c>
      <c r="J21" s="7" t="n">
        <v>3000</v>
      </c>
      <c r="K21" s="7" t="n">
        <v>3000</v>
      </c>
      <c r="L21" s="7" t="n">
        <v>3000</v>
      </c>
      <c r="M21" s="7" t="n">
        <v>3000</v>
      </c>
      <c r="N21" s="7" t="n">
        <v>3000</v>
      </c>
      <c r="O21" s="17">
        <f>SUM(B21:N21)</f>
        <v/>
      </c>
    </row>
    <row r="22">
      <c r="A22" s="3" t="inlineStr">
        <is>
          <t>Total cash disbursements</t>
        </is>
      </c>
      <c r="B22" s="17">
        <f>SUM(B15:B21)</f>
        <v/>
      </c>
      <c r="C22" s="17">
        <f>SUM(C15:C21)</f>
        <v/>
      </c>
      <c r="D22" s="17">
        <f>SUM(D15:D21)</f>
        <v/>
      </c>
      <c r="E22" s="17">
        <f>SUM(E15:E21)</f>
        <v/>
      </c>
      <c r="F22" s="17">
        <f>SUM(F15:F21)</f>
        <v/>
      </c>
      <c r="G22" s="17">
        <f>SUM(G15:G21)</f>
        <v/>
      </c>
      <c r="H22" s="17">
        <f>SUM(H15:H21)</f>
        <v/>
      </c>
      <c r="I22" s="17">
        <f>SUM(I15:I21)</f>
        <v/>
      </c>
      <c r="J22" s="17">
        <f>SUM(J15:J21)</f>
        <v/>
      </c>
      <c r="K22" s="17">
        <f>SUM(K15:K21)</f>
        <v/>
      </c>
      <c r="L22" s="17">
        <f>SUM(L15:L21)</f>
        <v/>
      </c>
      <c r="M22" s="17">
        <f>SUM(M15:M21)</f>
        <v/>
      </c>
      <c r="N22" s="17">
        <f>SUM(N15:N21)</f>
        <v/>
      </c>
      <c r="O22" s="17">
        <f>SUM(O15:O21)</f>
        <v/>
      </c>
    </row>
    <row r="23">
      <c r="A23" s="3" t="inlineStr">
        <is>
          <t>Net cash flow</t>
        </is>
      </c>
      <c r="B23" s="18">
        <f>B13-B22</f>
        <v/>
      </c>
      <c r="C23" s="18">
        <f>C13-C22</f>
        <v/>
      </c>
      <c r="D23" s="18">
        <f>D13-D22</f>
        <v/>
      </c>
      <c r="E23" s="18">
        <f>E13-E22</f>
        <v/>
      </c>
      <c r="F23" s="18">
        <f>F13-F22</f>
        <v/>
      </c>
      <c r="G23" s="18">
        <f>G13-G22</f>
        <v/>
      </c>
      <c r="H23" s="18">
        <f>H13-H22</f>
        <v/>
      </c>
      <c r="I23" s="18">
        <f>I13-I22</f>
        <v/>
      </c>
      <c r="J23" s="18">
        <f>J13-J22</f>
        <v/>
      </c>
      <c r="K23" s="18">
        <f>K13-K22</f>
        <v/>
      </c>
      <c r="L23" s="18">
        <f>L13-L22</f>
        <v/>
      </c>
      <c r="M23" s="18">
        <f>M13-M22</f>
        <v/>
      </c>
      <c r="N23" s="18">
        <f>N13-N22</f>
        <v/>
      </c>
      <c r="O23" s="18">
        <f>O13-O22</f>
        <v/>
      </c>
    </row>
    <row r="24">
      <c r="A24" s="3" t="inlineStr">
        <is>
          <t>Ending cash before financing</t>
        </is>
      </c>
      <c r="B24" s="13">
        <f>B8+B23</f>
        <v/>
      </c>
      <c r="C24" s="13">
        <f>C8+C23</f>
        <v/>
      </c>
      <c r="D24" s="13">
        <f>D8+D23</f>
        <v/>
      </c>
      <c r="E24" s="13">
        <f>E8+E23</f>
        <v/>
      </c>
      <c r="F24" s="13">
        <f>F8+F23</f>
        <v/>
      </c>
      <c r="G24" s="13">
        <f>G8+G23</f>
        <v/>
      </c>
      <c r="H24" s="13">
        <f>H8+H23</f>
        <v/>
      </c>
      <c r="I24" s="13">
        <f>I8+I23</f>
        <v/>
      </c>
      <c r="J24" s="13">
        <f>J8+J23</f>
        <v/>
      </c>
      <c r="K24" s="13">
        <f>K8+K23</f>
        <v/>
      </c>
      <c r="L24" s="13">
        <f>L8+L23</f>
        <v/>
      </c>
      <c r="M24" s="13">
        <f>M8+M23</f>
        <v/>
      </c>
      <c r="N24" s="13">
        <f>N8+N23</f>
        <v/>
      </c>
      <c r="O24" s="13">
        <f>N24</f>
        <v/>
      </c>
    </row>
    <row r="25">
      <c r="A25" s="3" t="inlineStr">
        <is>
          <t>Line of credit draw / (repayment)</t>
        </is>
      </c>
      <c r="B25" s="7" t="n">
        <v>0</v>
      </c>
      <c r="C25" s="7" t="n">
        <v>0</v>
      </c>
      <c r="D25" s="7" t="n">
        <v>40000</v>
      </c>
      <c r="E25" s="7" t="n">
        <v>0</v>
      </c>
      <c r="F25" s="7" t="n">
        <v>0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7" t="n">
        <v>0</v>
      </c>
      <c r="M25" s="7" t="n">
        <v>-20000</v>
      </c>
      <c r="N25" s="7" t="n">
        <v>-20000</v>
      </c>
      <c r="O25" s="17">
        <f>SUM(B25:N25)</f>
        <v/>
      </c>
    </row>
    <row r="26">
      <c r="A26" s="3" t="inlineStr">
        <is>
          <t>ENDING CASH BALANCE</t>
        </is>
      </c>
      <c r="B26" s="17">
        <f>B24+B25</f>
        <v/>
      </c>
      <c r="C26" s="17">
        <f>C24+C25</f>
        <v/>
      </c>
      <c r="D26" s="17">
        <f>D24+D25</f>
        <v/>
      </c>
      <c r="E26" s="17">
        <f>E24+E25</f>
        <v/>
      </c>
      <c r="F26" s="17">
        <f>F24+F25</f>
        <v/>
      </c>
      <c r="G26" s="17">
        <f>G24+G25</f>
        <v/>
      </c>
      <c r="H26" s="17">
        <f>H24+H25</f>
        <v/>
      </c>
      <c r="I26" s="17">
        <f>I24+I25</f>
        <v/>
      </c>
      <c r="J26" s="17">
        <f>J24+J25</f>
        <v/>
      </c>
      <c r="K26" s="17">
        <f>K24+K25</f>
        <v/>
      </c>
      <c r="L26" s="17">
        <f>L24+L25</f>
        <v/>
      </c>
      <c r="M26" s="17">
        <f>M24+M25</f>
        <v/>
      </c>
      <c r="N26" s="17">
        <f>N24+N25</f>
        <v/>
      </c>
      <c r="O26" s="17">
        <f>N26</f>
        <v/>
      </c>
    </row>
    <row r="27">
      <c r="A27" s="3" t="inlineStr">
        <is>
          <t>Status vs minimum cash</t>
        </is>
      </c>
      <c r="B27" s="19">
        <f>IF(OR($B$4="",B26=""),"",IF(B26&lt;$B$4,"BELOW MIN","OK"))</f>
        <v/>
      </c>
      <c r="C27" s="19">
        <f>IF(OR($B$4="",C26=""),"",IF(C26&lt;$B$4,"BELOW MIN","OK"))</f>
        <v/>
      </c>
      <c r="D27" s="19">
        <f>IF(OR($B$4="",D26=""),"",IF(D26&lt;$B$4,"BELOW MIN","OK"))</f>
        <v/>
      </c>
      <c r="E27" s="19">
        <f>IF(OR($B$4="",E26=""),"",IF(E26&lt;$B$4,"BELOW MIN","OK"))</f>
        <v/>
      </c>
      <c r="F27" s="19">
        <f>IF(OR($B$4="",F26=""),"",IF(F26&lt;$B$4,"BELOW MIN","OK"))</f>
        <v/>
      </c>
      <c r="G27" s="19">
        <f>IF(OR($B$4="",G26=""),"",IF(G26&lt;$B$4,"BELOW MIN","OK"))</f>
        <v/>
      </c>
      <c r="H27" s="19">
        <f>IF(OR($B$4="",H26=""),"",IF(H26&lt;$B$4,"BELOW MIN","OK"))</f>
        <v/>
      </c>
      <c r="I27" s="19">
        <f>IF(OR($B$4="",I26=""),"",IF(I26&lt;$B$4,"BELOW MIN","OK"))</f>
        <v/>
      </c>
      <c r="J27" s="19">
        <f>IF(OR($B$4="",J26=""),"",IF(J26&lt;$B$4,"BELOW MIN","OK"))</f>
        <v/>
      </c>
      <c r="K27" s="19">
        <f>IF(OR($B$4="",K26=""),"",IF(K26&lt;$B$4,"BELOW MIN","OK"))</f>
        <v/>
      </c>
      <c r="L27" s="19">
        <f>IF(OR($B$4="",L26=""),"",IF(L26&lt;$B$4,"BELOW MIN","OK"))</f>
        <v/>
      </c>
      <c r="M27" s="19">
        <f>IF(OR($B$4="",M26=""),"",IF(M26&lt;$B$4,"BELOW MIN","OK"))</f>
        <v/>
      </c>
      <c r="N27" s="19">
        <f>IF(OR($B$4="",N26=""),"",IF(N26&lt;$B$4,"BELOW MIN","OK"))</f>
        <v/>
      </c>
      <c r="O27" s="19">
        <f>COUNTIF(B27:N27,"BELOW MIN")&amp;" week(s) below"</f>
        <v/>
      </c>
    </row>
    <row r="29">
      <c r="A29" s="20" t="inlineStr">
        <is>
          <t>Total column: receipts and disbursements are 13-week sums; ending cash shows the balance at the end of week 13.</t>
        </is>
      </c>
    </row>
    <row r="30">
      <c r="A30" s="21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A30:O30"/>
    <mergeCell ref="B3:E3"/>
    <mergeCell ref="A2:O2"/>
  </mergeCells>
  <conditionalFormatting sqref="B27:N27">
    <cfRule type="expression" priority="1" dxfId="0">
      <formula>B27="BELOW MIN"</formula>
    </cfRule>
  </conditionalFormatting>
  <conditionalFormatting sqref="B26:N26">
    <cfRule type="expression" priority="2" dxfId="1">
      <formula>AND($B$4&lt;&gt;"",B26&lt;$B$4)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