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moneysupermarket-my.sharepoint.com/personal/chris_knight_moneysavingexpert_com/Documents/Documents/Energy price calculator/"/>
    </mc:Choice>
  </mc:AlternateContent>
  <xr:revisionPtr revIDLastSave="0" documentId="8_{B32D559D-8199-4F49-9ED8-BA402D32478F}" xr6:coauthVersionLast="47" xr6:coauthVersionMax="47" xr10:uidLastSave="{00000000-0000-0000-0000-000000000000}"/>
  <bookViews>
    <workbookView xWindow="-110" yWindow="-110" windowWidth="22780" windowHeight="14540" xr2:uid="{6AF33D70-3B8C-4520-935E-15984A1E3608}"/>
  </bookViews>
  <sheets>
    <sheet name="Getting Started" sheetId="8" r:id="rId1"/>
    <sheet name="What you earn" sheetId="2" r:id="rId2"/>
    <sheet name="What you spend" sheetId="3" r:id="rId3"/>
    <sheet name="Spending totals" sheetId="4" r:id="rId4"/>
    <sheet name="Your results" sheetId="5" r:id="rId5"/>
    <sheet name="ADMIN"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5" i="3" l="1"/>
  <c r="L122" i="3"/>
  <c r="L123" i="3"/>
  <c r="L103" i="3"/>
  <c r="L95" i="3"/>
  <c r="L96" i="3"/>
  <c r="L213" i="3"/>
  <c r="K100" i="3"/>
  <c r="J100" i="3"/>
  <c r="I100" i="3"/>
  <c r="K94" i="3"/>
  <c r="J94" i="3"/>
  <c r="I94" i="3"/>
  <c r="K97" i="3"/>
  <c r="J97" i="3"/>
  <c r="I97" i="3"/>
  <c r="K93" i="3"/>
  <c r="J93" i="3"/>
  <c r="I93" i="3"/>
  <c r="K80" i="3"/>
  <c r="J80" i="3"/>
  <c r="I80" i="3"/>
  <c r="K38" i="3"/>
  <c r="J38" i="3"/>
  <c r="I38" i="3"/>
  <c r="K37" i="3"/>
  <c r="J37" i="3"/>
  <c r="I37" i="3"/>
  <c r="K36" i="3"/>
  <c r="J36" i="3"/>
  <c r="I36" i="3"/>
  <c r="K262" i="3"/>
  <c r="I262" i="3"/>
  <c r="J262" i="3"/>
  <c r="K187" i="3"/>
  <c r="K188" i="3"/>
  <c r="K189" i="3"/>
  <c r="K190" i="3"/>
  <c r="K191" i="3"/>
  <c r="K192" i="3"/>
  <c r="K193" i="3"/>
  <c r="K194" i="3"/>
  <c r="J187" i="3"/>
  <c r="J188" i="3"/>
  <c r="J189" i="3"/>
  <c r="J190" i="3"/>
  <c r="J191" i="3"/>
  <c r="J192" i="3"/>
  <c r="J193" i="3"/>
  <c r="J194" i="3"/>
  <c r="I187" i="3"/>
  <c r="I188" i="3"/>
  <c r="I189" i="3"/>
  <c r="I190" i="3"/>
  <c r="I191" i="3"/>
  <c r="I192" i="3"/>
  <c r="I193" i="3"/>
  <c r="I194" i="3"/>
  <c r="K158" i="3"/>
  <c r="K159" i="3"/>
  <c r="K160" i="3"/>
  <c r="K161" i="3"/>
  <c r="K162" i="3"/>
  <c r="K163" i="3"/>
  <c r="K164" i="3"/>
  <c r="K165" i="3"/>
  <c r="K166" i="3"/>
  <c r="K167" i="3"/>
  <c r="K168" i="3"/>
  <c r="K169" i="3"/>
  <c r="K170" i="3"/>
  <c r="K171" i="3"/>
  <c r="K172" i="3"/>
  <c r="K173" i="3"/>
  <c r="J158" i="3"/>
  <c r="J159" i="3"/>
  <c r="J160" i="3"/>
  <c r="J161" i="3"/>
  <c r="J162" i="3"/>
  <c r="J163" i="3"/>
  <c r="J164" i="3"/>
  <c r="J165" i="3"/>
  <c r="J166" i="3"/>
  <c r="J167" i="3"/>
  <c r="J168" i="3"/>
  <c r="J169" i="3"/>
  <c r="J170" i="3"/>
  <c r="J171" i="3"/>
  <c r="J172" i="3"/>
  <c r="J173" i="3"/>
  <c r="I158" i="3"/>
  <c r="I159" i="3"/>
  <c r="I160" i="3"/>
  <c r="I161" i="3"/>
  <c r="I162" i="3"/>
  <c r="I163" i="3"/>
  <c r="I164" i="3"/>
  <c r="I165" i="3"/>
  <c r="I166" i="3"/>
  <c r="I167" i="3"/>
  <c r="I168" i="3"/>
  <c r="I169" i="3"/>
  <c r="I170" i="3"/>
  <c r="I171" i="3"/>
  <c r="I172" i="3"/>
  <c r="I173" i="3"/>
  <c r="K124" i="3"/>
  <c r="K125" i="3"/>
  <c r="K126" i="3"/>
  <c r="K127" i="3"/>
  <c r="K128" i="3"/>
  <c r="J124" i="3"/>
  <c r="J125" i="3"/>
  <c r="J126" i="3"/>
  <c r="J127" i="3"/>
  <c r="J128" i="3"/>
  <c r="I124" i="3"/>
  <c r="I125" i="3"/>
  <c r="I126" i="3"/>
  <c r="I127" i="3"/>
  <c r="I128" i="3"/>
  <c r="K21" i="3"/>
  <c r="K22" i="3"/>
  <c r="K23" i="3"/>
  <c r="K24" i="3"/>
  <c r="K25" i="3"/>
  <c r="K26" i="3"/>
  <c r="K27" i="3"/>
  <c r="K28" i="3"/>
  <c r="K29" i="3"/>
  <c r="K30" i="3"/>
  <c r="K31" i="3"/>
  <c r="K32" i="3"/>
  <c r="K33" i="3"/>
  <c r="K34" i="3"/>
  <c r="K35" i="3"/>
  <c r="I21" i="3"/>
  <c r="I22" i="3"/>
  <c r="I23" i="3"/>
  <c r="I24" i="3"/>
  <c r="I25" i="3"/>
  <c r="I26" i="3"/>
  <c r="I27" i="3"/>
  <c r="I28" i="3"/>
  <c r="I29" i="3"/>
  <c r="I30" i="3"/>
  <c r="I31" i="3"/>
  <c r="I32" i="3"/>
  <c r="I33" i="3"/>
  <c r="I34" i="3"/>
  <c r="I35" i="3"/>
  <c r="J21" i="3"/>
  <c r="J22" i="3"/>
  <c r="J23" i="3"/>
  <c r="J24" i="3"/>
  <c r="J25" i="3"/>
  <c r="J26" i="3"/>
  <c r="J27" i="3"/>
  <c r="J28" i="3"/>
  <c r="J29" i="3"/>
  <c r="J30" i="3"/>
  <c r="J31" i="3"/>
  <c r="J32" i="3"/>
  <c r="J33" i="3"/>
  <c r="J34" i="3"/>
  <c r="J35" i="3"/>
  <c r="I51" i="3"/>
  <c r="I52" i="3"/>
  <c r="I53" i="3"/>
  <c r="I54" i="3"/>
  <c r="I55" i="3"/>
  <c r="I56" i="3"/>
  <c r="I57" i="3"/>
  <c r="I58" i="3"/>
  <c r="I59" i="3"/>
  <c r="I60" i="3"/>
  <c r="K51" i="3"/>
  <c r="K52" i="3"/>
  <c r="K53" i="3"/>
  <c r="K54" i="3"/>
  <c r="K55" i="3"/>
  <c r="K56" i="3"/>
  <c r="K57" i="3"/>
  <c r="K58" i="3"/>
  <c r="K59" i="3"/>
  <c r="K60" i="3"/>
  <c r="J51" i="3"/>
  <c r="J52" i="3"/>
  <c r="J53" i="3"/>
  <c r="J54" i="3"/>
  <c r="J55" i="3"/>
  <c r="J56" i="3"/>
  <c r="J57" i="3"/>
  <c r="J58" i="3"/>
  <c r="J59" i="3"/>
  <c r="J60" i="3"/>
  <c r="L193" i="3" l="1"/>
  <c r="L128" i="3"/>
  <c r="L127" i="3"/>
  <c r="L126" i="3"/>
  <c r="L100" i="3"/>
  <c r="L93" i="3"/>
  <c r="L97" i="3"/>
  <c r="L94" i="3"/>
  <c r="L80" i="3"/>
  <c r="L37" i="3"/>
  <c r="L38" i="3"/>
  <c r="L36" i="3"/>
  <c r="L125" i="3"/>
  <c r="L262" i="3"/>
  <c r="L187" i="3"/>
  <c r="L190" i="3"/>
  <c r="L189" i="3"/>
  <c r="L172" i="3"/>
  <c r="L165" i="3"/>
  <c r="L162" i="3"/>
  <c r="L191" i="3"/>
  <c r="L173" i="3"/>
  <c r="L166" i="3"/>
  <c r="L168" i="3"/>
  <c r="L194" i="3"/>
  <c r="L167" i="3"/>
  <c r="L192" i="3"/>
  <c r="L170" i="3"/>
  <c r="L163" i="3"/>
  <c r="L171" i="3"/>
  <c r="L164" i="3"/>
  <c r="L169" i="3"/>
  <c r="L188" i="3"/>
  <c r="L161" i="3"/>
  <c r="L124" i="3"/>
  <c r="L25" i="3"/>
  <c r="L54" i="3"/>
  <c r="L55" i="3"/>
  <c r="L59" i="3"/>
  <c r="L51" i="3"/>
  <c r="L58" i="3"/>
  <c r="L53" i="3"/>
  <c r="L57" i="3"/>
  <c r="L24" i="3"/>
  <c r="L60" i="3"/>
  <c r="L52" i="3"/>
  <c r="L56" i="3"/>
  <c r="L32" i="3"/>
  <c r="L28" i="3"/>
  <c r="L27" i="3"/>
  <c r="L29" i="3"/>
  <c r="L35" i="3"/>
  <c r="L23" i="3"/>
  <c r="L31" i="3"/>
  <c r="L26" i="3"/>
  <c r="L33" i="3"/>
  <c r="L21" i="3"/>
  <c r="L34" i="3"/>
  <c r="L30" i="3"/>
  <c r="L22" i="3"/>
  <c r="M287" i="3"/>
  <c r="D27" i="4" s="1"/>
  <c r="H287" i="3"/>
  <c r="G287" i="3"/>
  <c r="F287" i="3"/>
  <c r="K286" i="3"/>
  <c r="J286" i="3"/>
  <c r="I286" i="3"/>
  <c r="K285" i="3"/>
  <c r="J285" i="3"/>
  <c r="I285" i="3"/>
  <c r="K284" i="3"/>
  <c r="J284" i="3"/>
  <c r="I284" i="3"/>
  <c r="K283" i="3"/>
  <c r="J283" i="3"/>
  <c r="I283" i="3"/>
  <c r="K282" i="3"/>
  <c r="J282" i="3"/>
  <c r="I282" i="3"/>
  <c r="K280" i="3"/>
  <c r="J280" i="3"/>
  <c r="I280" i="3"/>
  <c r="K279" i="3"/>
  <c r="J279" i="3"/>
  <c r="I279" i="3"/>
  <c r="K278" i="3"/>
  <c r="J278" i="3"/>
  <c r="I278" i="3"/>
  <c r="M270" i="3"/>
  <c r="D26" i="4" s="1"/>
  <c r="H270" i="3"/>
  <c r="G270" i="3"/>
  <c r="F270" i="3"/>
  <c r="K269" i="3"/>
  <c r="J269" i="3"/>
  <c r="I269" i="3"/>
  <c r="K268" i="3"/>
  <c r="J268" i="3"/>
  <c r="I268" i="3"/>
  <c r="K267" i="3"/>
  <c r="J267" i="3"/>
  <c r="I267" i="3"/>
  <c r="K265" i="3"/>
  <c r="J265" i="3"/>
  <c r="I265" i="3"/>
  <c r="K264" i="3"/>
  <c r="J264" i="3"/>
  <c r="I264" i="3"/>
  <c r="K263" i="3"/>
  <c r="J263" i="3"/>
  <c r="I263" i="3"/>
  <c r="K261" i="3"/>
  <c r="J261" i="3"/>
  <c r="I261" i="3"/>
  <c r="K260" i="3"/>
  <c r="J260" i="3"/>
  <c r="I260" i="3"/>
  <c r="K259" i="3"/>
  <c r="J259" i="3"/>
  <c r="I259" i="3"/>
  <c r="M248" i="3"/>
  <c r="D25" i="4" s="1"/>
  <c r="H248" i="3"/>
  <c r="G248" i="3"/>
  <c r="F248" i="3"/>
  <c r="K247" i="3"/>
  <c r="J247" i="3"/>
  <c r="I247" i="3"/>
  <c r="K246" i="3"/>
  <c r="J246" i="3"/>
  <c r="I246" i="3"/>
  <c r="K245" i="3"/>
  <c r="J245" i="3"/>
  <c r="I245" i="3"/>
  <c r="K243" i="3"/>
  <c r="J243" i="3"/>
  <c r="I243" i="3"/>
  <c r="K242" i="3"/>
  <c r="J242" i="3"/>
  <c r="I242" i="3"/>
  <c r="K241" i="3"/>
  <c r="J241" i="3"/>
  <c r="I241" i="3"/>
  <c r="M234" i="3"/>
  <c r="D24" i="4" s="1"/>
  <c r="H234" i="3"/>
  <c r="G234" i="3"/>
  <c r="F234" i="3"/>
  <c r="K233" i="3"/>
  <c r="J233" i="3"/>
  <c r="I233" i="3"/>
  <c r="K232" i="3"/>
  <c r="J232" i="3"/>
  <c r="I232" i="3"/>
  <c r="K231" i="3"/>
  <c r="J231" i="3"/>
  <c r="I231" i="3"/>
  <c r="K229" i="3"/>
  <c r="J229" i="3"/>
  <c r="I229" i="3"/>
  <c r="K228" i="3"/>
  <c r="J228" i="3"/>
  <c r="I228" i="3"/>
  <c r="K227" i="3"/>
  <c r="J227" i="3"/>
  <c r="I227" i="3"/>
  <c r="M219" i="3"/>
  <c r="D23" i="4" s="1"/>
  <c r="H219" i="3"/>
  <c r="G219" i="3"/>
  <c r="F219" i="3"/>
  <c r="K218" i="3"/>
  <c r="J218" i="3"/>
  <c r="I218" i="3"/>
  <c r="K217" i="3"/>
  <c r="J217" i="3"/>
  <c r="I217" i="3"/>
  <c r="K216" i="3"/>
  <c r="J216" i="3"/>
  <c r="I216" i="3"/>
  <c r="K214" i="3"/>
  <c r="J214" i="3"/>
  <c r="I214" i="3"/>
  <c r="K212" i="3"/>
  <c r="J212" i="3"/>
  <c r="I212" i="3"/>
  <c r="K211" i="3"/>
  <c r="J211" i="3"/>
  <c r="I211" i="3"/>
  <c r="K210" i="3"/>
  <c r="J210" i="3"/>
  <c r="I210" i="3"/>
  <c r="K209" i="3"/>
  <c r="J209" i="3"/>
  <c r="I209" i="3"/>
  <c r="K208" i="3"/>
  <c r="J208" i="3"/>
  <c r="I208" i="3"/>
  <c r="M199" i="3"/>
  <c r="D22" i="4" s="1"/>
  <c r="H199" i="3"/>
  <c r="G199" i="3"/>
  <c r="F199" i="3"/>
  <c r="K198" i="3"/>
  <c r="J198" i="3"/>
  <c r="I198" i="3"/>
  <c r="K197" i="3"/>
  <c r="J197" i="3"/>
  <c r="I197" i="3"/>
  <c r="K196" i="3"/>
  <c r="J196" i="3"/>
  <c r="I196" i="3"/>
  <c r="K186" i="3"/>
  <c r="J186" i="3"/>
  <c r="I186" i="3"/>
  <c r="M178" i="3"/>
  <c r="D21" i="4" s="1"/>
  <c r="H178" i="3"/>
  <c r="G178" i="3"/>
  <c r="F178" i="3"/>
  <c r="K177" i="3"/>
  <c r="J177" i="3"/>
  <c r="I177" i="3"/>
  <c r="K176" i="3"/>
  <c r="J176" i="3"/>
  <c r="I176" i="3"/>
  <c r="K175" i="3"/>
  <c r="J175" i="3"/>
  <c r="I175" i="3"/>
  <c r="K157" i="3"/>
  <c r="J157" i="3"/>
  <c r="I157" i="3"/>
  <c r="M149" i="3"/>
  <c r="D20" i="4" s="1"/>
  <c r="H149" i="3"/>
  <c r="G149" i="3"/>
  <c r="F149" i="3"/>
  <c r="K148" i="3"/>
  <c r="J148" i="3"/>
  <c r="I148" i="3"/>
  <c r="K147" i="3"/>
  <c r="J147" i="3"/>
  <c r="I147" i="3"/>
  <c r="K146" i="3"/>
  <c r="J146" i="3"/>
  <c r="I146" i="3"/>
  <c r="K144" i="3"/>
  <c r="J144" i="3"/>
  <c r="I144" i="3"/>
  <c r="K143" i="3"/>
  <c r="J143" i="3"/>
  <c r="I143" i="3"/>
  <c r="K142" i="3"/>
  <c r="J142" i="3"/>
  <c r="I142" i="3"/>
  <c r="K141" i="3"/>
  <c r="J141" i="3"/>
  <c r="I141" i="3"/>
  <c r="M133" i="3"/>
  <c r="D19" i="4" s="1"/>
  <c r="H133" i="3"/>
  <c r="G133" i="3"/>
  <c r="F133" i="3"/>
  <c r="K132" i="3"/>
  <c r="J132" i="3"/>
  <c r="I132" i="3"/>
  <c r="K131" i="3"/>
  <c r="J131" i="3"/>
  <c r="I131" i="3"/>
  <c r="K130" i="3"/>
  <c r="J130" i="3"/>
  <c r="I130" i="3"/>
  <c r="K121" i="3"/>
  <c r="J121" i="3"/>
  <c r="I121" i="3"/>
  <c r="M108" i="3"/>
  <c r="D18" i="4" s="1"/>
  <c r="H108" i="3"/>
  <c r="G108" i="3"/>
  <c r="F108" i="3"/>
  <c r="K107" i="3"/>
  <c r="J107" i="3"/>
  <c r="I107" i="3"/>
  <c r="K106" i="3"/>
  <c r="J106" i="3"/>
  <c r="I106" i="3"/>
  <c r="K105" i="3"/>
  <c r="J105" i="3"/>
  <c r="I105" i="3"/>
  <c r="K102" i="3"/>
  <c r="J102" i="3"/>
  <c r="I102" i="3"/>
  <c r="K101" i="3"/>
  <c r="J101" i="3"/>
  <c r="I101" i="3"/>
  <c r="K99" i="3"/>
  <c r="J99" i="3"/>
  <c r="I99" i="3"/>
  <c r="K98" i="3"/>
  <c r="J98" i="3"/>
  <c r="I98" i="3"/>
  <c r="M85" i="3"/>
  <c r="D17" i="4" s="1"/>
  <c r="H85" i="3"/>
  <c r="G85" i="3"/>
  <c r="F85" i="3"/>
  <c r="K84" i="3"/>
  <c r="J84" i="3"/>
  <c r="I84" i="3"/>
  <c r="K83" i="3"/>
  <c r="J83" i="3"/>
  <c r="I83" i="3"/>
  <c r="K82" i="3"/>
  <c r="J82" i="3"/>
  <c r="I82" i="3"/>
  <c r="K79" i="3"/>
  <c r="J79" i="3"/>
  <c r="I79" i="3"/>
  <c r="K78" i="3"/>
  <c r="J78" i="3"/>
  <c r="I78" i="3"/>
  <c r="K77" i="3"/>
  <c r="J77" i="3"/>
  <c r="I77" i="3"/>
  <c r="K76" i="3"/>
  <c r="J76" i="3"/>
  <c r="I76" i="3"/>
  <c r="K75" i="3"/>
  <c r="J75" i="3"/>
  <c r="I75" i="3"/>
  <c r="K74" i="3"/>
  <c r="J74" i="3"/>
  <c r="I74" i="3"/>
  <c r="K73" i="3"/>
  <c r="J73" i="3"/>
  <c r="I73" i="3"/>
  <c r="M65" i="3"/>
  <c r="D16" i="4" s="1"/>
  <c r="H65" i="3"/>
  <c r="G65" i="3"/>
  <c r="F65" i="3"/>
  <c r="K64" i="3"/>
  <c r="J64" i="3"/>
  <c r="I64" i="3"/>
  <c r="K63" i="3"/>
  <c r="J63" i="3"/>
  <c r="I63" i="3"/>
  <c r="K62" i="3"/>
  <c r="J62" i="3"/>
  <c r="I62" i="3"/>
  <c r="M43" i="3"/>
  <c r="D15" i="4" s="1"/>
  <c r="H43" i="3"/>
  <c r="G43" i="3"/>
  <c r="F43" i="3"/>
  <c r="K42" i="3"/>
  <c r="J42" i="3"/>
  <c r="I42" i="3"/>
  <c r="K41" i="3"/>
  <c r="J41" i="3"/>
  <c r="I41" i="3"/>
  <c r="K40" i="3"/>
  <c r="J40" i="3"/>
  <c r="I40" i="3"/>
  <c r="K20" i="3"/>
  <c r="J20" i="3"/>
  <c r="I20" i="3"/>
  <c r="E29" i="2"/>
  <c r="D29" i="2"/>
  <c r="H28" i="2"/>
  <c r="G28" i="2"/>
  <c r="F28" i="2"/>
  <c r="H27" i="2"/>
  <c r="G27" i="2"/>
  <c r="F27" i="2"/>
  <c r="H26" i="2"/>
  <c r="G26" i="2"/>
  <c r="F26" i="2"/>
  <c r="H24" i="2"/>
  <c r="G24" i="2"/>
  <c r="F24" i="2"/>
  <c r="H23" i="2"/>
  <c r="G23" i="2"/>
  <c r="F23" i="2"/>
  <c r="H22" i="2"/>
  <c r="G22" i="2"/>
  <c r="F22" i="2"/>
  <c r="H21" i="2"/>
  <c r="G21" i="2"/>
  <c r="F21" i="2"/>
  <c r="H20" i="2"/>
  <c r="G20" i="2"/>
  <c r="F20" i="2"/>
  <c r="L261" i="3" l="1"/>
  <c r="L264" i="3"/>
  <c r="L265" i="3"/>
  <c r="L260" i="3"/>
  <c r="L263" i="3"/>
  <c r="L63" i="3"/>
  <c r="L75" i="3"/>
  <c r="L41" i="3"/>
  <c r="L98" i="3"/>
  <c r="L143" i="3"/>
  <c r="L214" i="3"/>
  <c r="L233" i="3"/>
  <c r="L245" i="3"/>
  <c r="L269" i="3"/>
  <c r="L79" i="3"/>
  <c r="L102" i="3"/>
  <c r="L106" i="3"/>
  <c r="L147" i="3"/>
  <c r="L159" i="3"/>
  <c r="L176" i="3"/>
  <c r="L228" i="3"/>
  <c r="L40" i="3"/>
  <c r="L284" i="3"/>
  <c r="L77" i="3"/>
  <c r="L131" i="3"/>
  <c r="L142" i="3"/>
  <c r="L209" i="3"/>
  <c r="L212" i="3"/>
  <c r="L280" i="3"/>
  <c r="L82" i="3"/>
  <c r="L107" i="3"/>
  <c r="L160" i="3"/>
  <c r="L177" i="3"/>
  <c r="L229" i="3"/>
  <c r="L259" i="3"/>
  <c r="L278" i="3"/>
  <c r="L157" i="3"/>
  <c r="L64" i="3"/>
  <c r="L99" i="3"/>
  <c r="L105" i="3"/>
  <c r="L208" i="3"/>
  <c r="L227" i="3"/>
  <c r="L83" i="3"/>
  <c r="L158" i="3"/>
  <c r="L198" i="3"/>
  <c r="L211" i="3"/>
  <c r="L218" i="3"/>
  <c r="K43" i="3"/>
  <c r="L20" i="3"/>
  <c r="O25" i="3" s="1"/>
  <c r="L62" i="3"/>
  <c r="L78" i="3"/>
  <c r="L146" i="3"/>
  <c r="L197" i="3"/>
  <c r="L232" i="3"/>
  <c r="L243" i="3"/>
  <c r="L279" i="3"/>
  <c r="L283" i="3"/>
  <c r="L74" i="3"/>
  <c r="L76" i="3"/>
  <c r="L101" i="3"/>
  <c r="L175" i="3"/>
  <c r="L210" i="3"/>
  <c r="L217" i="3"/>
  <c r="L247" i="3"/>
  <c r="L268" i="3"/>
  <c r="L286" i="3"/>
  <c r="I43" i="3"/>
  <c r="L42" i="3"/>
  <c r="L141" i="3"/>
  <c r="L144" i="3"/>
  <c r="L196" i="3"/>
  <c r="L231" i="3"/>
  <c r="L242" i="3"/>
  <c r="L282" i="3"/>
  <c r="L241" i="3"/>
  <c r="J43" i="3"/>
  <c r="L73" i="3"/>
  <c r="L84" i="3"/>
  <c r="L148" i="3"/>
  <c r="L186" i="3"/>
  <c r="L216" i="3"/>
  <c r="L246" i="3"/>
  <c r="L267" i="3"/>
  <c r="L285" i="3"/>
  <c r="L130" i="3"/>
  <c r="L121" i="3"/>
  <c r="L132" i="3"/>
  <c r="K133" i="3"/>
  <c r="F29" i="2"/>
  <c r="I26" i="2"/>
  <c r="I23" i="2"/>
  <c r="I27" i="2"/>
  <c r="I24" i="2"/>
  <c r="I28" i="2"/>
  <c r="H29" i="2"/>
  <c r="G29" i="2"/>
  <c r="I22" i="2"/>
  <c r="I21" i="2"/>
  <c r="I20" i="2"/>
  <c r="K21" i="2" l="1"/>
  <c r="O187" i="3"/>
  <c r="O121" i="3"/>
  <c r="O74" i="3"/>
  <c r="O241" i="3"/>
  <c r="O228" i="3"/>
  <c r="O209" i="3"/>
  <c r="O158" i="3"/>
  <c r="O279" i="3"/>
  <c r="O260" i="3"/>
  <c r="O98" i="3"/>
  <c r="O56" i="3"/>
  <c r="L199" i="3"/>
  <c r="C22" i="4" s="1"/>
  <c r="L65" i="3"/>
  <c r="C16" i="4" s="1"/>
  <c r="L234" i="3"/>
  <c r="C24" i="4" s="1"/>
  <c r="L219" i="3"/>
  <c r="C23" i="4" s="1"/>
  <c r="C17" i="4"/>
  <c r="L248" i="3"/>
  <c r="C25" i="4" s="1"/>
  <c r="L108" i="3"/>
  <c r="C18" i="4" s="1"/>
  <c r="L287" i="3"/>
  <c r="C27" i="4" s="1"/>
  <c r="L149" i="3"/>
  <c r="C20" i="4" s="1"/>
  <c r="L178" i="3"/>
  <c r="C21" i="4" s="1"/>
  <c r="L133" i="3"/>
  <c r="C19" i="4" s="1"/>
  <c r="L43" i="3"/>
  <c r="C15" i="4" s="1"/>
  <c r="L270" i="3"/>
  <c r="C26" i="4" s="1"/>
  <c r="I29" i="2"/>
  <c r="E13" i="5" s="1"/>
  <c r="F13" i="5" l="1"/>
  <c r="C28" i="4"/>
  <c r="E15" i="5" s="1"/>
  <c r="C23" i="5" s="1"/>
  <c r="D28" i="4"/>
  <c r="C32" i="4" l="1"/>
  <c r="C39" i="4"/>
  <c r="C31" i="4"/>
  <c r="C42" i="4"/>
  <c r="C34" i="4"/>
  <c r="C40" i="4"/>
  <c r="C35" i="4"/>
  <c r="C33" i="4"/>
  <c r="C41" i="4"/>
  <c r="C36" i="4"/>
  <c r="C43" i="4"/>
  <c r="C38" i="4"/>
  <c r="C37" i="4"/>
  <c r="F15" i="5"/>
  <c r="E18" i="5"/>
  <c r="H13" i="5" s="1"/>
  <c r="F18" i="5" l="1"/>
  <c r="H14" i="5"/>
</calcChain>
</file>

<file path=xl/sharedStrings.xml><?xml version="1.0" encoding="utf-8"?>
<sst xmlns="http://schemas.openxmlformats.org/spreadsheetml/2006/main" count="523" uniqueCount="208">
  <si>
    <t>Credit Cards &amp; Loans</t>
  </si>
  <si>
    <t>Household Bills</t>
  </si>
  <si>
    <t>Complain &amp; Reclaim</t>
  </si>
  <si>
    <t>Banking &amp; Savings</t>
  </si>
  <si>
    <t>Mortgages &amp; Homes</t>
  </si>
  <si>
    <t>Travel</t>
  </si>
  <si>
    <t>Insurance</t>
  </si>
  <si>
    <t>Deals &amp; Shopping</t>
  </si>
  <si>
    <t>Income &amp; Budgetting</t>
  </si>
  <si>
    <t>Students</t>
  </si>
  <si>
    <r>
      <t xml:space="preserve">How to use this </t>
    </r>
    <r>
      <rPr>
        <b/>
        <sz val="14"/>
        <color rgb="FFFFDA2C"/>
        <rFont val="Corbel"/>
        <family val="2"/>
      </rPr>
      <t>Budget Planner</t>
    </r>
  </si>
  <si>
    <r>
      <t xml:space="preserve">What do you </t>
    </r>
    <r>
      <rPr>
        <b/>
        <sz val="14"/>
        <color rgb="FFFFDA2C"/>
        <rFont val="Corbel"/>
        <family val="2"/>
      </rPr>
      <t>Earn?</t>
    </r>
  </si>
  <si>
    <t>Weekly</t>
  </si>
  <si>
    <t>Monthly</t>
  </si>
  <si>
    <t>Yearly</t>
  </si>
  <si>
    <t>Monthly Total</t>
  </si>
  <si>
    <t>Income From Employment / Self Employment</t>
  </si>
  <si>
    <t>Income From Savings &amp; Investments</t>
  </si>
  <si>
    <t>Pension / Annuity Payouts</t>
  </si>
  <si>
    <t>Benefits (Including Child Benefit, Child Tax Credits &amp; Income Support)</t>
  </si>
  <si>
    <t>Gifts From Family / Friends</t>
  </si>
  <si>
    <t>Other Income</t>
  </si>
  <si>
    <t>Enter Other Income Source</t>
  </si>
  <si>
    <t>INCOME TOTAL</t>
  </si>
  <si>
    <r>
      <t xml:space="preserve">What do you </t>
    </r>
    <r>
      <rPr>
        <b/>
        <sz val="14"/>
        <color rgb="FFFFDA2C"/>
        <rFont val="Corbel"/>
        <family val="2"/>
      </rPr>
      <t>Spend?</t>
    </r>
  </si>
  <si>
    <t>1. IN YOUR HOME</t>
  </si>
  <si>
    <t xml:space="preserve">The 'Article' links will take you through to full details on how to save in each area. </t>
  </si>
  <si>
    <t>FILL IN FOR PART A</t>
  </si>
  <si>
    <t>PART B</t>
  </si>
  <si>
    <t>PART C</t>
  </si>
  <si>
    <t>Per</t>
  </si>
  <si>
    <t>Week</t>
  </si>
  <si>
    <t>Month</t>
  </si>
  <si>
    <t>Year</t>
  </si>
  <si>
    <t>Total</t>
  </si>
  <si>
    <t>Desired</t>
  </si>
  <si>
    <t>Mortgage/Rent</t>
  </si>
  <si>
    <t>Article</t>
  </si>
  <si>
    <t>Ground Rent</t>
  </si>
  <si>
    <t>-</t>
  </si>
  <si>
    <t>Service Charge</t>
  </si>
  <si>
    <t>Buildings Insurance</t>
  </si>
  <si>
    <t>Contents Insurance</t>
  </si>
  <si>
    <t>Council Tax</t>
  </si>
  <si>
    <t>Water Rates/Meter</t>
  </si>
  <si>
    <t>Gas</t>
  </si>
  <si>
    <t>Electricity</t>
  </si>
  <si>
    <t>Other household fuel, eg. Oil, coal etc</t>
  </si>
  <si>
    <t>Household Maintenance</t>
  </si>
  <si>
    <t>Garden Maintenance</t>
  </si>
  <si>
    <t>Internet + Home Phone</t>
  </si>
  <si>
    <t>TV Licence</t>
  </si>
  <si>
    <t>Satellite (Sky etc)</t>
  </si>
  <si>
    <t>TV Subscriptions, ie. Netflix etc</t>
  </si>
  <si>
    <t>Mobile Phone</t>
  </si>
  <si>
    <t>Other Home</t>
  </si>
  <si>
    <t>Enter Other Spending Here</t>
  </si>
  <si>
    <t>HOME TOTAL</t>
  </si>
  <si>
    <t>2. INSURANCE</t>
  </si>
  <si>
    <t>Mortgage Life Insurance</t>
  </si>
  <si>
    <t>Standalone Life Insurance</t>
  </si>
  <si>
    <t>Income Protection Insurance</t>
  </si>
  <si>
    <t>Dental</t>
  </si>
  <si>
    <t>Critical Illness Insurance</t>
  </si>
  <si>
    <t>Mortgage Payment Protection</t>
  </si>
  <si>
    <t>Pet insurance</t>
  </si>
  <si>
    <t>Travel insurance</t>
  </si>
  <si>
    <t xml:space="preserve">Gas &amp; Plumbing/Boiler Cover </t>
  </si>
  <si>
    <t>Other Insurance</t>
  </si>
  <si>
    <t>INSURANCE TOTAL</t>
  </si>
  <si>
    <t>3. FOOD &amp; DRINK</t>
  </si>
  <si>
    <t xml:space="preserve">Food and Household Shopping </t>
  </si>
  <si>
    <t xml:space="preserve">Eating Out </t>
  </si>
  <si>
    <t xml:space="preserve">Coffees/Sandwiches/Snacks </t>
  </si>
  <si>
    <t>Takeaways</t>
  </si>
  <si>
    <t>Drinking Out</t>
  </si>
  <si>
    <t>Lunches at work</t>
  </si>
  <si>
    <t>Other Eats, Drinks &amp; Smokes</t>
  </si>
  <si>
    <t>EATS TOTAL</t>
  </si>
  <si>
    <t>4. MOTORING &amp; PUBLIC TRANSPORT</t>
  </si>
  <si>
    <t xml:space="preserve">Breakdown Cover/Roadside Recovery </t>
  </si>
  <si>
    <t>Car Insurance</t>
  </si>
  <si>
    <t xml:space="preserve">Car Tax </t>
  </si>
  <si>
    <t>Bicycle Maintenance</t>
  </si>
  <si>
    <t>Bicycle Loan Repayments</t>
  </si>
  <si>
    <t>Other Transport</t>
  </si>
  <si>
    <t>TRANSPORT TOTAL</t>
  </si>
  <si>
    <t>5. CARD &amp; LOAN REPAYMENTS</t>
  </si>
  <si>
    <t xml:space="preserve">Car Loan Repayments </t>
  </si>
  <si>
    <t xml:space="preserve">Personal Loan Repayments </t>
  </si>
  <si>
    <t xml:space="preserve">Credit Card Repayments </t>
  </si>
  <si>
    <t>Overdraft Charges and Interest</t>
  </si>
  <si>
    <t>Bank Account Fees</t>
  </si>
  <si>
    <t>Student Loan Repayments (if NOT deducted from your payslip)</t>
  </si>
  <si>
    <t>Other Repayments</t>
  </si>
  <si>
    <t>REPAYMENTS TOTAL</t>
  </si>
  <si>
    <t>6. SAVINGS &amp; INVESTMENTS</t>
  </si>
  <si>
    <t xml:space="preserve">Regular Savings </t>
  </si>
  <si>
    <t xml:space="preserve">Payments into ISAs </t>
  </si>
  <si>
    <t>Investments (buying shares)</t>
  </si>
  <si>
    <t>Pension Payments (not from payslip)</t>
  </si>
  <si>
    <t>Other Savings / Investments</t>
  </si>
  <si>
    <t>SAVINGS TOTAL</t>
  </si>
  <si>
    <t>7. FAMILY</t>
  </si>
  <si>
    <t xml:space="preserve">Childcare/Play Schemes </t>
  </si>
  <si>
    <t xml:space="preserve">Baby Sitting </t>
  </si>
  <si>
    <t xml:space="preserve">Children's Travel </t>
  </si>
  <si>
    <t>Activities and Clubs</t>
  </si>
  <si>
    <t>After-School Clubs</t>
  </si>
  <si>
    <t>Toys and Treats</t>
  </si>
  <si>
    <t xml:space="preserve">Laundry/Dry Cleaning </t>
  </si>
  <si>
    <t xml:space="preserve">Nappies/Baby Extras </t>
  </si>
  <si>
    <t>Pocket Money</t>
  </si>
  <si>
    <t xml:space="preserve">School Meals </t>
  </si>
  <si>
    <t xml:space="preserve">School Trips </t>
  </si>
  <si>
    <t>Maintenance and Child Support</t>
  </si>
  <si>
    <t>Support for Student Children</t>
  </si>
  <si>
    <t xml:space="preserve">Pet Food </t>
  </si>
  <si>
    <t>Vet Bills</t>
  </si>
  <si>
    <t>Loan Repayments to Family</t>
  </si>
  <si>
    <t>Care Costs</t>
  </si>
  <si>
    <t>Other Family</t>
  </si>
  <si>
    <t>FAMILY TOTAL</t>
  </si>
  <si>
    <t>8. ENTERTAINMENT</t>
  </si>
  <si>
    <t>Days Out</t>
  </si>
  <si>
    <t>Hobbies</t>
  </si>
  <si>
    <t>Website Subscriptions ie. Dating</t>
  </si>
  <si>
    <t>Newspapers &amp; Magazines</t>
  </si>
  <si>
    <t xml:space="preserve">Books/Music/Films/Games </t>
  </si>
  <si>
    <t>Season Tickets</t>
  </si>
  <si>
    <t>Lottery &amp; Gambling</t>
  </si>
  <si>
    <t>Event Tickets</t>
  </si>
  <si>
    <t>Other Fun &amp; Frolics</t>
  </si>
  <si>
    <t>FUN &amp; FROLICS TOTAL</t>
  </si>
  <si>
    <t>9. HEALTH &amp; BEAUTY</t>
  </si>
  <si>
    <t>Fitness/Sports/Gym</t>
  </si>
  <si>
    <t>Haircuts</t>
  </si>
  <si>
    <t>Dentistry</t>
  </si>
  <si>
    <t>Opticians</t>
  </si>
  <si>
    <t>Beauty Treatments</t>
  </si>
  <si>
    <t>Complimentary Therapies ie. Chiropractor</t>
  </si>
  <si>
    <t>Other Health &amp; Beauty</t>
  </si>
  <si>
    <t>HEALTH &amp; BEAUTY TOTAL</t>
  </si>
  <si>
    <t>10. CLOTHES</t>
  </si>
  <si>
    <t>Other Clothes</t>
  </si>
  <si>
    <t>CLOTHES TOTAL</t>
  </si>
  <si>
    <t>11. EDUCATION &amp; COURSES</t>
  </si>
  <si>
    <t>Other Education Costs</t>
  </si>
  <si>
    <t>EDUCATION  &amp; COURSES TOTAL</t>
  </si>
  <si>
    <t>12. BIG ONE OFFS</t>
  </si>
  <si>
    <t xml:space="preserve">Christmas </t>
  </si>
  <si>
    <t>Summer/Winter Holiday</t>
  </si>
  <si>
    <t xml:space="preserve">Birthdays </t>
  </si>
  <si>
    <t>Other Celebrations</t>
  </si>
  <si>
    <t>Sofa/Kitchen/TV</t>
  </si>
  <si>
    <t>Wedding Expenses</t>
  </si>
  <si>
    <t>Funeral Expenses</t>
  </si>
  <si>
    <t>Other Big One Offs</t>
  </si>
  <si>
    <t>BIG ONE OFF TOTAL</t>
  </si>
  <si>
    <t>13. ODDS &amp; SODS</t>
  </si>
  <si>
    <t>Regular Charity Donations</t>
  </si>
  <si>
    <t>Tax &amp; NI Provisions (self-employed only)</t>
  </si>
  <si>
    <t>Union and Professional Fees</t>
  </si>
  <si>
    <t>Other Odds &amp; Sods</t>
  </si>
  <si>
    <t>ODDS &amp; SODS TOTAL</t>
  </si>
  <si>
    <t>Spending Totals</t>
  </si>
  <si>
    <t>MONTHLY SPEND</t>
  </si>
  <si>
    <t>DESIRED SPEND</t>
  </si>
  <si>
    <t>Home</t>
  </si>
  <si>
    <t>Eats, Drinks &amp; Smokes</t>
  </si>
  <si>
    <t>Transport &amp; Travel</t>
  </si>
  <si>
    <t>Debt Repayments</t>
  </si>
  <si>
    <t>Savings &amp; Investments</t>
  </si>
  <si>
    <t>Family</t>
  </si>
  <si>
    <t>Fun &amp; Frolics</t>
  </si>
  <si>
    <t>Health &amp; Beauty</t>
  </si>
  <si>
    <t>Clothes</t>
  </si>
  <si>
    <t>Education &amp; Courses</t>
  </si>
  <si>
    <t>Big One Offs</t>
  </si>
  <si>
    <t>Odds &amp; Sods</t>
  </si>
  <si>
    <t>Your Results</t>
  </si>
  <si>
    <t>Total income</t>
  </si>
  <si>
    <t>Annual</t>
  </si>
  <si>
    <t>Total spend</t>
  </si>
  <si>
    <t>What's left…</t>
  </si>
  <si>
    <t>Health insurance</t>
  </si>
  <si>
    <t>School fees</t>
  </si>
  <si>
    <t>You've entered too many values. Just fill in one of the Week, Month or Year columns.</t>
  </si>
  <si>
    <t>Window / gutter cleaning</t>
  </si>
  <si>
    <t>Domestic cleaning</t>
  </si>
  <si>
    <t>Food box subscriptions</t>
  </si>
  <si>
    <t>Cigarettes/e-cigarettes/Vapes</t>
  </si>
  <si>
    <t>Parking / permits</t>
  </si>
  <si>
    <t xml:space="preserve">Petrol / diesel </t>
  </si>
  <si>
    <t>Car servicing / MOT</t>
  </si>
  <si>
    <t>Other car maintenance</t>
  </si>
  <si>
    <t>Public transport eg. Train &amp; bus travel</t>
  </si>
  <si>
    <t>Taxi's</t>
  </si>
  <si>
    <t>Buy No Pay Later repayments</t>
  </si>
  <si>
    <t xml:space="preserve">Cinema / theatre trips </t>
  </si>
  <si>
    <t>Beauty box subscriptions</t>
  </si>
  <si>
    <t>Clothes &amp; shoes</t>
  </si>
  <si>
    <t>Children's clothes &amp; school uniforms</t>
  </si>
  <si>
    <t xml:space="preserve">Work clothes </t>
  </si>
  <si>
    <t>University tuition fees</t>
  </si>
  <si>
    <t>Individual courses</t>
  </si>
  <si>
    <r>
      <t xml:space="preserve">Before you get started, save this spreadsheet as you normally would – either to your own computer or cloud storage.
Work through each tab at the bottom of this spreadsheet, filling in all your expenses and earnings. Be detailed and honest with your answers.
Not all transactions are monthly, so if you make weekly or annual purchases, put them in the appropriate column and the spreadsheet will automatically convert them into monthly amounts for you. If you receive income every 4 weeks (rather than monthly), divide the total by four and enter that amount in the weekly column.
</t>
    </r>
    <r>
      <rPr>
        <b/>
        <sz val="12"/>
        <color theme="1" tint="0.14999847407452621"/>
        <rFont val="Arial"/>
        <family val="2"/>
      </rPr>
      <t>Now the moment of reckoning arrives – your results.</t>
    </r>
    <r>
      <rPr>
        <sz val="12"/>
        <color theme="1" tint="0.14999847407452621"/>
        <rFont val="Arial"/>
        <family val="2"/>
      </rPr>
      <t xml:space="preserve">
Once you’ve diligently completed the 'What you earn' and 'What you spend' sections, it’s time for the moment of truth. Take a look at your spending totals, and then click on the ‘Your results’ button to reveal whether your income covers all your expenses – or if it’s the other way around.</t>
    </r>
  </si>
  <si>
    <t>Spending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</si>
</sst>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164" formatCode="&quot;£&quot;#,##0.00"/>
  </numFmts>
  <fonts count="48">
    <font>
      <sz val="11"/>
      <color theme="1"/>
      <name val="Calibri"/>
      <family val="2"/>
      <scheme val="minor"/>
    </font>
    <font>
      <sz val="11"/>
      <color theme="0"/>
      <name val="Calibri"/>
      <family val="2"/>
      <scheme val="minor"/>
    </font>
    <font>
      <sz val="11"/>
      <color theme="1"/>
      <name val="Peck"/>
    </font>
    <font>
      <u/>
      <sz val="11"/>
      <color theme="10"/>
      <name val="Calibri"/>
      <family val="2"/>
      <scheme val="minor"/>
    </font>
    <font>
      <sz val="11"/>
      <color theme="0"/>
      <name val="Arial"/>
      <family val="2"/>
    </font>
    <font>
      <sz val="11"/>
      <color theme="1"/>
      <name val="Arial"/>
      <family val="2"/>
    </font>
    <font>
      <u/>
      <sz val="11"/>
      <color rgb="FFFFFFFF"/>
      <name val="Arial"/>
      <family val="2"/>
    </font>
    <font>
      <sz val="11"/>
      <color rgb="FFFFFFFF"/>
      <name val="Arial"/>
      <family val="2"/>
    </font>
    <font>
      <b/>
      <sz val="10"/>
      <color theme="0"/>
      <name val="Arial"/>
      <family val="2"/>
    </font>
    <font>
      <sz val="10"/>
      <color theme="0"/>
      <name val="Arial"/>
      <family val="2"/>
    </font>
    <font>
      <b/>
      <sz val="10"/>
      <color theme="0"/>
      <name val="Corbel"/>
      <family val="2"/>
    </font>
    <font>
      <sz val="14"/>
      <color theme="0"/>
      <name val="Gotham Bold"/>
      <family val="3"/>
    </font>
    <font>
      <b/>
      <sz val="14"/>
      <color theme="0"/>
      <name val="Corbel"/>
      <family val="2"/>
    </font>
    <font>
      <sz val="12"/>
      <color theme="1" tint="0.14999847407452621"/>
      <name val="Arial"/>
      <family val="2"/>
    </font>
    <font>
      <b/>
      <sz val="14"/>
      <color rgb="FFFFDA2C"/>
      <name val="Corbel"/>
      <family val="2"/>
    </font>
    <font>
      <b/>
      <sz val="12"/>
      <color theme="1" tint="0.14999847407452621"/>
      <name val="Arial"/>
      <family val="2"/>
    </font>
    <font>
      <b/>
      <sz val="10"/>
      <name val="Arial"/>
      <family val="2"/>
    </font>
    <font>
      <sz val="10"/>
      <name val="Arial"/>
      <family val="2"/>
    </font>
    <font>
      <b/>
      <sz val="10"/>
      <color theme="1"/>
      <name val="Arial"/>
      <family val="2"/>
    </font>
    <font>
      <b/>
      <i/>
      <sz val="10"/>
      <name val="Arial"/>
      <family val="2"/>
    </font>
    <font>
      <b/>
      <sz val="12"/>
      <color theme="1"/>
      <name val="Calibri"/>
      <family val="2"/>
      <scheme val="minor"/>
    </font>
    <font>
      <b/>
      <sz val="11"/>
      <color theme="0"/>
      <name val="Arial"/>
      <family val="2"/>
    </font>
    <font>
      <b/>
      <sz val="14"/>
      <color theme="1"/>
      <name val="Arial"/>
      <family val="2"/>
    </font>
    <font>
      <b/>
      <sz val="10"/>
      <color rgb="FF0070C0"/>
      <name val="Arial"/>
      <family val="2"/>
    </font>
    <font>
      <sz val="10"/>
      <color theme="1"/>
      <name val="Arial"/>
      <family val="2"/>
    </font>
    <font>
      <b/>
      <sz val="10"/>
      <color indexed="8"/>
      <name val="Arial"/>
      <family val="2"/>
    </font>
    <font>
      <u/>
      <sz val="10"/>
      <color rgb="FF0070C0"/>
      <name val="Arial"/>
      <family val="2"/>
    </font>
    <font>
      <sz val="10"/>
      <color rgb="FF0070C0"/>
      <name val="Arial"/>
      <family val="2"/>
    </font>
    <font>
      <b/>
      <sz val="14"/>
      <color theme="0"/>
      <name val="Arial"/>
      <family val="2"/>
    </font>
    <font>
      <b/>
      <sz val="16"/>
      <color theme="1"/>
      <name val="Arial Black"/>
      <family val="2"/>
    </font>
    <font>
      <b/>
      <sz val="11"/>
      <color rgb="FFF6F6F6"/>
      <name val="Calibri"/>
      <family val="2"/>
      <scheme val="minor"/>
    </font>
    <font>
      <sz val="14"/>
      <color theme="1"/>
      <name val="Arial Black"/>
      <family val="2"/>
    </font>
    <font>
      <sz val="12"/>
      <color rgb="FF273156"/>
      <name val="Cambria Math"/>
      <family val="1"/>
    </font>
    <font>
      <sz val="26"/>
      <color theme="9" tint="-0.249977111117893"/>
      <name val="Calibri"/>
      <family val="2"/>
      <scheme val="minor"/>
    </font>
    <font>
      <b/>
      <sz val="14"/>
      <color rgb="FF273156"/>
      <name val="Arial Black"/>
      <family val="2"/>
    </font>
    <font>
      <b/>
      <sz val="14"/>
      <color theme="1"/>
      <name val="Arial Black"/>
      <family val="2"/>
    </font>
    <font>
      <sz val="12"/>
      <color theme="1"/>
      <name val="Aptos"/>
      <family val="2"/>
    </font>
    <font>
      <b/>
      <sz val="12"/>
      <color theme="1"/>
      <name val="Aptos"/>
      <family val="2"/>
    </font>
    <font>
      <b/>
      <sz val="14"/>
      <color rgb="FFFFC000"/>
      <name val="Corbel"/>
      <family val="2"/>
    </font>
    <font>
      <sz val="12"/>
      <color rgb="FFFFC000"/>
      <name val="Corbel"/>
      <family val="2"/>
    </font>
    <font>
      <b/>
      <sz val="10"/>
      <color rgb="FF000000"/>
      <name val="Arial"/>
      <family val="2"/>
    </font>
    <font>
      <u/>
      <sz val="10"/>
      <color theme="10"/>
      <name val="Arial"/>
      <family val="2"/>
    </font>
    <font>
      <sz val="11"/>
      <color theme="0" tint="-0.499984740745262"/>
      <name val="Calibri"/>
      <family val="2"/>
      <scheme val="minor"/>
    </font>
    <font>
      <sz val="11"/>
      <color theme="0" tint="-4.9989318521683403E-2"/>
      <name val="Calibri"/>
      <family val="2"/>
      <scheme val="minor"/>
    </font>
    <font>
      <b/>
      <sz val="16"/>
      <color theme="1" tint="0.34998626667073579"/>
      <name val="Calibri"/>
      <family val="2"/>
      <scheme val="minor"/>
    </font>
    <font>
      <sz val="11"/>
      <color theme="1" tint="0.34998626667073579"/>
      <name val="Calibri"/>
      <family val="2"/>
      <scheme val="minor"/>
    </font>
    <font>
      <sz val="10"/>
      <color theme="1" tint="0.34998626667073579"/>
      <name val="Arial"/>
      <family val="2"/>
    </font>
    <font>
      <sz val="10"/>
      <color theme="10"/>
      <name val="Arial"/>
      <family val="2"/>
    </font>
  </fonts>
  <fills count="20">
    <fill>
      <patternFill patternType="none"/>
    </fill>
    <fill>
      <patternFill patternType="gray125"/>
    </fill>
    <fill>
      <patternFill patternType="solid">
        <fgColor theme="6"/>
      </patternFill>
    </fill>
    <fill>
      <patternFill patternType="solid">
        <fgColor rgb="FF273156"/>
        <bgColor indexed="64"/>
      </patternFill>
    </fill>
    <fill>
      <patternFill patternType="solid">
        <fgColor rgb="FFF6F6F6"/>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FFFF"/>
        <bgColor indexed="64"/>
      </patternFill>
    </fill>
    <fill>
      <patternFill patternType="solid">
        <fgColor rgb="FFFFFF66"/>
      </patternFill>
    </fill>
    <fill>
      <patternFill patternType="solid">
        <fgColor rgb="FF99CCFF"/>
        <bgColor indexed="64"/>
      </patternFill>
    </fill>
    <fill>
      <patternFill patternType="solid">
        <fgColor indexed="9"/>
        <bgColor indexed="64"/>
      </patternFill>
    </fill>
    <fill>
      <patternFill patternType="solid">
        <fgColor theme="0"/>
        <bgColor indexed="64"/>
      </patternFill>
    </fill>
    <fill>
      <patternFill patternType="solid">
        <fgColor rgb="FFFFDA2C"/>
        <bgColor indexed="64"/>
      </patternFill>
    </fill>
    <fill>
      <patternFill patternType="solid">
        <fgColor rgb="FFFFC000"/>
        <bgColor indexed="64"/>
      </patternFill>
    </fill>
    <fill>
      <patternFill patternType="solid">
        <fgColor rgb="FFFC7474"/>
        <bgColor indexed="64"/>
      </patternFill>
    </fill>
    <fill>
      <patternFill patternType="solid">
        <fgColor rgb="FFE5F3FF"/>
        <bgColor indexed="64"/>
      </patternFill>
    </fill>
    <fill>
      <patternFill patternType="solid">
        <fgColor rgb="FFFFF7E1"/>
        <bgColor indexed="64"/>
      </patternFill>
    </fill>
    <fill>
      <patternFill patternType="solid">
        <fgColor theme="5" tint="0.79998168889431442"/>
        <bgColor indexed="64"/>
      </patternFill>
    </fill>
    <fill>
      <patternFill patternType="solid">
        <fgColor theme="0" tint="-4.9989318521683403E-2"/>
        <bgColor indexed="64"/>
      </patternFill>
    </fill>
  </fills>
  <borders count="58">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ed">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theme="0" tint="-0.499984740745262"/>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theme="0" tint="-0.499984740745262"/>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tted">
        <color theme="0" tint="-0.499984740745262"/>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xf numFmtId="0" fontId="1" fillId="2" borderId="0" applyNumberFormat="0" applyBorder="0" applyAlignment="0" applyProtection="0"/>
    <xf numFmtId="0" fontId="3" fillId="0" borderId="0" applyNumberFormat="0" applyFill="0" applyBorder="0" applyAlignment="0" applyProtection="0"/>
    <xf numFmtId="0" fontId="16" fillId="5" borderId="1" applyFont="0" applyBorder="0" applyAlignment="0">
      <alignment horizontal="center" vertical="center"/>
    </xf>
    <xf numFmtId="164" fontId="17" fillId="7" borderId="7" applyBorder="0" applyProtection="0">
      <alignment horizontal="center" vertical="center"/>
    </xf>
    <xf numFmtId="7" fontId="18" fillId="9" borderId="6">
      <alignment horizontal="center" vertical="center"/>
    </xf>
    <xf numFmtId="0" fontId="16" fillId="10" borderId="18" applyBorder="0">
      <alignment horizontal="left" vertical="center"/>
    </xf>
    <xf numFmtId="49" fontId="17" fillId="6" borderId="7" applyBorder="0">
      <alignment horizontal="left" vertical="center"/>
      <protection locked="0"/>
    </xf>
    <xf numFmtId="164" fontId="16" fillId="11" borderId="19">
      <alignment horizontal="center" vertical="center"/>
    </xf>
    <xf numFmtId="0" fontId="22" fillId="14" borderId="38">
      <alignment vertical="center"/>
    </xf>
    <xf numFmtId="49" fontId="27" fillId="0" borderId="45">
      <alignment horizontal="center" vertical="center"/>
    </xf>
  </cellStyleXfs>
  <cellXfs count="266">
    <xf numFmtId="0" fontId="0" fillId="0" borderId="0" xfId="0"/>
    <xf numFmtId="0" fontId="0" fillId="3" borderId="0" xfId="0" applyFill="1"/>
    <xf numFmtId="0" fontId="0" fillId="4" borderId="0" xfId="0" applyFill="1"/>
    <xf numFmtId="0" fontId="2" fillId="4" borderId="0" xfId="0" applyFont="1" applyFill="1"/>
    <xf numFmtId="0" fontId="1" fillId="3" borderId="0" xfId="0" applyFont="1" applyFill="1"/>
    <xf numFmtId="0" fontId="12" fillId="3" borderId="0" xfId="0" applyFont="1" applyFill="1" applyAlignment="1">
      <alignment vertical="center"/>
    </xf>
    <xf numFmtId="0" fontId="11" fillId="3" borderId="0" xfId="0" applyFont="1" applyFill="1" applyAlignment="1">
      <alignment vertical="center"/>
    </xf>
    <xf numFmtId="0" fontId="5" fillId="4" borderId="0" xfId="0" applyFont="1" applyFill="1"/>
    <xf numFmtId="0" fontId="4" fillId="4" borderId="0" xfId="1" applyFont="1" applyFill="1" applyBorder="1" applyProtection="1"/>
    <xf numFmtId="0" fontId="6" fillId="4" borderId="0" xfId="2" applyFont="1" applyFill="1" applyBorder="1" applyAlignment="1" applyProtection="1">
      <alignment vertical="center"/>
      <protection locked="0"/>
    </xf>
    <xf numFmtId="0" fontId="7" fillId="4" borderId="0" xfId="0" applyFont="1" applyFill="1" applyAlignment="1">
      <alignment vertical="center"/>
    </xf>
    <xf numFmtId="0" fontId="8" fillId="4" borderId="0" xfId="2" applyFont="1" applyFill="1" applyBorder="1" applyAlignment="1" applyProtection="1">
      <alignment horizontal="center" vertical="center" wrapText="1"/>
      <protection locked="0"/>
    </xf>
    <xf numFmtId="0" fontId="9" fillId="4" borderId="0" xfId="0" applyFont="1" applyFill="1"/>
    <xf numFmtId="0" fontId="1" fillId="0" borderId="0" xfId="0" applyFont="1"/>
    <xf numFmtId="164" fontId="5" fillId="8" borderId="11" xfId="0" applyNumberFormat="1" applyFont="1" applyFill="1" applyBorder="1" applyAlignment="1">
      <alignment horizontal="center" vertical="center"/>
    </xf>
    <xf numFmtId="164" fontId="5" fillId="8" borderId="9" xfId="0" applyNumberFormat="1" applyFont="1" applyFill="1" applyBorder="1" applyAlignment="1">
      <alignment horizontal="center" vertical="center"/>
    </xf>
    <xf numFmtId="164" fontId="5" fillId="8" borderId="16" xfId="0" applyNumberFormat="1" applyFont="1" applyFill="1" applyBorder="1" applyAlignment="1">
      <alignment horizontal="center" vertical="center"/>
    </xf>
    <xf numFmtId="164" fontId="5" fillId="8" borderId="17" xfId="0" applyNumberFormat="1" applyFont="1" applyFill="1" applyBorder="1" applyAlignment="1">
      <alignment horizontal="center" vertical="center"/>
    </xf>
    <xf numFmtId="49" fontId="19" fillId="6" borderId="21" xfId="7" applyFont="1" applyBorder="1">
      <alignment horizontal="left" vertical="center"/>
      <protection locked="0"/>
    </xf>
    <xf numFmtId="164" fontId="5" fillId="8" borderId="23" xfId="0" applyNumberFormat="1" applyFont="1" applyFill="1" applyBorder="1" applyAlignment="1">
      <alignment horizontal="center" vertical="center"/>
    </xf>
    <xf numFmtId="164" fontId="5" fillId="8" borderId="24" xfId="0" applyNumberFormat="1" applyFont="1" applyFill="1" applyBorder="1" applyAlignment="1">
      <alignment horizontal="center" vertical="center"/>
    </xf>
    <xf numFmtId="164" fontId="5" fillId="8" borderId="22" xfId="0" applyNumberFormat="1" applyFont="1" applyFill="1" applyBorder="1" applyAlignment="1">
      <alignment horizontal="center" vertical="center"/>
    </xf>
    <xf numFmtId="49" fontId="19" fillId="6" borderId="25" xfId="7" applyFont="1" applyBorder="1">
      <alignment horizontal="left" vertical="center"/>
      <protection locked="0"/>
    </xf>
    <xf numFmtId="164" fontId="5" fillId="8" borderId="8" xfId="0" applyNumberFormat="1" applyFont="1" applyFill="1" applyBorder="1" applyAlignment="1">
      <alignment horizontal="center" vertical="center"/>
    </xf>
    <xf numFmtId="164" fontId="5" fillId="8" borderId="10" xfId="0" applyNumberFormat="1" applyFont="1" applyFill="1" applyBorder="1" applyAlignment="1">
      <alignment horizontal="center" vertical="center"/>
    </xf>
    <xf numFmtId="49" fontId="19" fillId="6" borderId="6" xfId="7" applyFont="1" applyBorder="1">
      <alignment horizontal="left" vertical="center"/>
      <protection locked="0"/>
    </xf>
    <xf numFmtId="164" fontId="5" fillId="8" borderId="13" xfId="0" applyNumberFormat="1" applyFont="1" applyFill="1" applyBorder="1" applyAlignment="1">
      <alignment horizontal="center" vertical="center"/>
    </xf>
    <xf numFmtId="164" fontId="5" fillId="8" borderId="14" xfId="0" applyNumberFormat="1" applyFont="1" applyFill="1" applyBorder="1" applyAlignment="1">
      <alignment horizontal="center" vertical="center"/>
    </xf>
    <xf numFmtId="164" fontId="5" fillId="8" borderId="15" xfId="0" applyNumberFormat="1" applyFont="1" applyFill="1" applyBorder="1" applyAlignment="1">
      <alignment horizontal="center" vertical="center"/>
    </xf>
    <xf numFmtId="0" fontId="16" fillId="8" borderId="18" xfId="0" applyFont="1" applyFill="1" applyBorder="1" applyAlignment="1">
      <alignment horizontal="left" vertical="center"/>
    </xf>
    <xf numFmtId="164" fontId="16" fillId="11" borderId="19" xfId="8">
      <alignment horizontal="center" vertical="center"/>
    </xf>
    <xf numFmtId="164" fontId="16" fillId="11" borderId="20" xfId="8" applyBorder="1">
      <alignment horizontal="center" vertical="center"/>
    </xf>
    <xf numFmtId="0" fontId="20" fillId="4" borderId="0" xfId="0" applyFont="1" applyFill="1" applyAlignment="1">
      <alignment horizontal="center" vertical="center"/>
    </xf>
    <xf numFmtId="0" fontId="20" fillId="4" borderId="0" xfId="0" applyFont="1" applyFill="1" applyAlignment="1">
      <alignment horizontal="center" vertical="center" wrapText="1"/>
    </xf>
    <xf numFmtId="0" fontId="4" fillId="3" borderId="1" xfId="3" applyFont="1" applyFill="1" applyBorder="1" applyAlignment="1"/>
    <xf numFmtId="0" fontId="21" fillId="3" borderId="2" xfId="3" applyFont="1" applyFill="1" applyBorder="1" applyAlignment="1">
      <alignment horizontal="center" vertical="center" wrapText="1"/>
    </xf>
    <xf numFmtId="0" fontId="21" fillId="3" borderId="3" xfId="3" applyFont="1" applyFill="1" applyBorder="1" applyAlignment="1">
      <alignment horizontal="center" vertical="center" wrapText="1"/>
    </xf>
    <xf numFmtId="0" fontId="21" fillId="3" borderId="4" xfId="3" applyFont="1" applyFill="1" applyBorder="1" applyAlignment="1">
      <alignment horizontal="center" vertical="center" wrapText="1"/>
    </xf>
    <xf numFmtId="0" fontId="21" fillId="3" borderId="5" xfId="3" applyFont="1" applyFill="1" applyBorder="1" applyAlignment="1">
      <alignment horizontal="center" vertical="center" wrapText="1"/>
    </xf>
    <xf numFmtId="49" fontId="16" fillId="12" borderId="6" xfId="0" applyNumberFormat="1" applyFont="1" applyFill="1" applyBorder="1" applyAlignment="1">
      <alignment horizontal="left" vertical="center"/>
    </xf>
    <xf numFmtId="49" fontId="16" fillId="12" borderId="12" xfId="0" applyNumberFormat="1" applyFont="1" applyFill="1" applyBorder="1" applyAlignment="1">
      <alignment horizontal="left" vertical="center"/>
    </xf>
    <xf numFmtId="0" fontId="8" fillId="3" borderId="18" xfId="6" applyFont="1" applyFill="1" applyBorder="1">
      <alignment horizontal="left" vertical="center"/>
    </xf>
    <xf numFmtId="0" fontId="8" fillId="3" borderId="19" xfId="6" applyFont="1" applyFill="1" applyBorder="1">
      <alignment horizontal="left" vertical="center"/>
    </xf>
    <xf numFmtId="0" fontId="8" fillId="3" borderId="20" xfId="6" applyFont="1" applyFill="1" applyBorder="1">
      <alignment horizontal="left" vertical="center"/>
    </xf>
    <xf numFmtId="0" fontId="16" fillId="0" borderId="0" xfId="2" applyFont="1" applyFill="1" applyAlignment="1" applyProtection="1">
      <alignment vertical="center"/>
      <protection locked="0"/>
    </xf>
    <xf numFmtId="0" fontId="24" fillId="11" borderId="0" xfId="0" applyFont="1" applyFill="1"/>
    <xf numFmtId="0" fontId="18" fillId="11" borderId="0" xfId="0" applyFont="1" applyFill="1"/>
    <xf numFmtId="0" fontId="24" fillId="11" borderId="27" xfId="0" applyFont="1" applyFill="1" applyBorder="1" applyAlignment="1">
      <alignment vertical="center"/>
    </xf>
    <xf numFmtId="0" fontId="24" fillId="11" borderId="44" xfId="0" applyFont="1" applyFill="1" applyBorder="1" applyAlignment="1">
      <alignment vertical="center"/>
    </xf>
    <xf numFmtId="0" fontId="24" fillId="11" borderId="9" xfId="0" applyFont="1" applyFill="1" applyBorder="1" applyAlignment="1">
      <alignment vertical="center"/>
    </xf>
    <xf numFmtId="0" fontId="24" fillId="11" borderId="46" xfId="0" applyFont="1" applyFill="1" applyBorder="1" applyAlignment="1">
      <alignment vertical="center"/>
    </xf>
    <xf numFmtId="0" fontId="24" fillId="11" borderId="0" xfId="0" applyFont="1" applyFill="1" applyAlignment="1">
      <alignment horizontal="center" vertical="center" wrapText="1"/>
    </xf>
    <xf numFmtId="49" fontId="27" fillId="0" borderId="45" xfId="10">
      <alignment horizontal="center" vertical="center"/>
    </xf>
    <xf numFmtId="0" fontId="24" fillId="11" borderId="17" xfId="0" applyFont="1" applyFill="1" applyBorder="1"/>
    <xf numFmtId="0" fontId="24" fillId="11" borderId="48" xfId="0" applyFont="1" applyFill="1" applyBorder="1"/>
    <xf numFmtId="0" fontId="24" fillId="11" borderId="17" xfId="0" applyFont="1" applyFill="1" applyBorder="1" applyAlignment="1">
      <alignment vertical="center"/>
    </xf>
    <xf numFmtId="0" fontId="24" fillId="11" borderId="48" xfId="0" applyFont="1" applyFill="1" applyBorder="1" applyAlignment="1">
      <alignment vertical="center"/>
    </xf>
    <xf numFmtId="0" fontId="24" fillId="11" borderId="3" xfId="0" applyFont="1" applyFill="1" applyBorder="1"/>
    <xf numFmtId="0" fontId="24" fillId="11" borderId="51" xfId="0" applyFont="1" applyFill="1" applyBorder="1"/>
    <xf numFmtId="0" fontId="24" fillId="11" borderId="9" xfId="0" applyFont="1" applyFill="1" applyBorder="1"/>
    <xf numFmtId="0" fontId="24" fillId="11" borderId="46" xfId="0" applyFont="1" applyFill="1" applyBorder="1"/>
    <xf numFmtId="7" fontId="16" fillId="11" borderId="19" xfId="8" applyNumberFormat="1">
      <alignment horizontal="center" vertical="center"/>
    </xf>
    <xf numFmtId="0" fontId="27" fillId="11" borderId="0" xfId="0" applyFont="1" applyFill="1"/>
    <xf numFmtId="0" fontId="24" fillId="11" borderId="3" xfId="0" applyFont="1" applyFill="1" applyBorder="1" applyAlignment="1">
      <alignment vertical="center"/>
    </xf>
    <xf numFmtId="0" fontId="24" fillId="11" borderId="51" xfId="0" applyFont="1" applyFill="1" applyBorder="1" applyAlignment="1">
      <alignment vertical="center"/>
    </xf>
    <xf numFmtId="0" fontId="16" fillId="11" borderId="0" xfId="0" applyFont="1" applyFill="1" applyAlignment="1">
      <alignment horizontal="right"/>
    </xf>
    <xf numFmtId="0" fontId="23" fillId="11" borderId="0" xfId="0" applyFont="1" applyFill="1" applyAlignment="1">
      <alignment horizontal="right"/>
    </xf>
    <xf numFmtId="164" fontId="16" fillId="11" borderId="0" xfId="0" applyNumberFormat="1" applyFont="1" applyFill="1" applyAlignment="1">
      <alignment horizontal="center"/>
    </xf>
    <xf numFmtId="0" fontId="24" fillId="11" borderId="9" xfId="0" applyFont="1" applyFill="1" applyBorder="1" applyAlignment="1">
      <alignment horizontal="center" vertical="center"/>
    </xf>
    <xf numFmtId="0" fontId="24" fillId="11" borderId="46" xfId="0" applyFont="1" applyFill="1" applyBorder="1" applyAlignment="1">
      <alignment horizontal="center" vertical="center"/>
    </xf>
    <xf numFmtId="0" fontId="24" fillId="11" borderId="17" xfId="0" applyFont="1" applyFill="1" applyBorder="1" applyAlignment="1">
      <alignment horizontal="center" vertical="center"/>
    </xf>
    <xf numFmtId="0" fontId="24" fillId="11" borderId="48" xfId="0" applyFont="1" applyFill="1" applyBorder="1" applyAlignment="1">
      <alignment horizontal="center" vertical="center"/>
    </xf>
    <xf numFmtId="0" fontId="24" fillId="11" borderId="3" xfId="0" applyFont="1" applyFill="1" applyBorder="1" applyAlignment="1">
      <alignment horizontal="center" vertical="center"/>
    </xf>
    <xf numFmtId="0" fontId="24" fillId="11" borderId="51" xfId="0" applyFont="1" applyFill="1" applyBorder="1" applyAlignment="1">
      <alignment horizontal="center" vertical="center"/>
    </xf>
    <xf numFmtId="0" fontId="24" fillId="11" borderId="27" xfId="0" applyFont="1" applyFill="1" applyBorder="1"/>
    <xf numFmtId="0" fontId="24" fillId="11" borderId="44" xfId="0" applyFont="1" applyFill="1" applyBorder="1"/>
    <xf numFmtId="0" fontId="16" fillId="11" borderId="18" xfId="0" applyFont="1" applyFill="1" applyBorder="1" applyAlignment="1">
      <alignment horizontal="left" vertical="center"/>
    </xf>
    <xf numFmtId="0" fontId="23" fillId="11" borderId="19" xfId="0" applyFont="1" applyFill="1" applyBorder="1" applyAlignment="1">
      <alignment horizontal="right"/>
    </xf>
    <xf numFmtId="0" fontId="24" fillId="11" borderId="0" xfId="0" applyFont="1" applyFill="1" applyAlignment="1">
      <alignment wrapText="1"/>
    </xf>
    <xf numFmtId="0" fontId="24" fillId="11" borderId="0" xfId="0" applyFont="1" applyFill="1" applyAlignment="1">
      <alignment vertical="center"/>
    </xf>
    <xf numFmtId="0" fontId="24" fillId="11" borderId="0" xfId="0" applyFont="1" applyFill="1" applyAlignment="1">
      <alignment vertical="center" wrapText="1"/>
    </xf>
    <xf numFmtId="0" fontId="18" fillId="11" borderId="0" xfId="0" applyFont="1" applyFill="1" applyAlignment="1">
      <alignment horizontal="center" vertical="top" wrapText="1"/>
    </xf>
    <xf numFmtId="0" fontId="27" fillId="11" borderId="0" xfId="0" applyFont="1" applyFill="1" applyAlignment="1">
      <alignment horizontal="center" vertical="top" wrapText="1"/>
    </xf>
    <xf numFmtId="0" fontId="24" fillId="11" borderId="0" xfId="0" applyFont="1" applyFill="1" applyAlignment="1">
      <alignment horizontal="center" vertical="top" wrapText="1"/>
    </xf>
    <xf numFmtId="0" fontId="24" fillId="8" borderId="0" xfId="0" applyFont="1" applyFill="1"/>
    <xf numFmtId="0" fontId="18" fillId="8" borderId="0" xfId="0" applyFont="1" applyFill="1"/>
    <xf numFmtId="0" fontId="27" fillId="8" borderId="0" xfId="0" applyFont="1" applyFill="1"/>
    <xf numFmtId="0" fontId="8" fillId="3" borderId="31" xfId="3" applyFont="1" applyFill="1" applyBorder="1" applyAlignment="1">
      <alignment horizontal="center"/>
    </xf>
    <xf numFmtId="0" fontId="8" fillId="3" borderId="32" xfId="3" applyFont="1" applyFill="1" applyBorder="1" applyAlignment="1">
      <alignment horizontal="center"/>
    </xf>
    <xf numFmtId="0" fontId="9" fillId="3" borderId="31" xfId="3" applyFont="1" applyFill="1" applyBorder="1" applyAlignment="1"/>
    <xf numFmtId="0" fontId="8" fillId="3" borderId="39" xfId="3" applyFont="1" applyFill="1" applyBorder="1" applyAlignment="1">
      <alignment horizontal="center"/>
    </xf>
    <xf numFmtId="0" fontId="9" fillId="3" borderId="0" xfId="3" applyFont="1" applyFill="1" applyBorder="1" applyAlignment="1">
      <alignment horizontal="center"/>
    </xf>
    <xf numFmtId="0" fontId="9" fillId="3" borderId="34" xfId="3" applyFont="1" applyFill="1" applyBorder="1" applyAlignment="1">
      <alignment horizontal="center"/>
    </xf>
    <xf numFmtId="0" fontId="9" fillId="3" borderId="0" xfId="3" applyFont="1" applyFill="1" applyBorder="1" applyAlignment="1"/>
    <xf numFmtId="0" fontId="9" fillId="3" borderId="40" xfId="3" applyFont="1" applyFill="1" applyBorder="1" applyAlignment="1">
      <alignment horizontal="center"/>
    </xf>
    <xf numFmtId="0" fontId="9" fillId="3" borderId="35" xfId="3" applyFont="1" applyFill="1" applyBorder="1" applyAlignment="1">
      <alignment horizontal="center"/>
    </xf>
    <xf numFmtId="0" fontId="9" fillId="3" borderId="36" xfId="3" applyFont="1" applyFill="1" applyBorder="1" applyAlignment="1">
      <alignment horizontal="center"/>
    </xf>
    <xf numFmtId="0" fontId="9" fillId="3" borderId="37" xfId="3" applyFont="1" applyFill="1" applyBorder="1" applyAlignment="1">
      <alignment horizontal="center"/>
    </xf>
    <xf numFmtId="0" fontId="9" fillId="3" borderId="36" xfId="3" applyFont="1" applyFill="1" applyBorder="1" applyAlignment="1"/>
    <xf numFmtId="0" fontId="9" fillId="3" borderId="41" xfId="3" applyFont="1" applyFill="1" applyBorder="1" applyAlignment="1">
      <alignment horizontal="center"/>
    </xf>
    <xf numFmtId="0" fontId="8" fillId="3" borderId="31" xfId="3" applyFont="1" applyFill="1" applyBorder="1" applyAlignment="1">
      <alignment vertical="center"/>
    </xf>
    <xf numFmtId="0" fontId="8" fillId="3" borderId="31" xfId="3" applyFont="1" applyFill="1" applyBorder="1" applyAlignment="1">
      <alignment vertical="center" wrapText="1"/>
    </xf>
    <xf numFmtId="0" fontId="22" fillId="3" borderId="38" xfId="9" applyFill="1">
      <alignment vertical="center"/>
    </xf>
    <xf numFmtId="0" fontId="28" fillId="3" borderId="38" xfId="9" applyFont="1" applyFill="1">
      <alignment vertical="center"/>
    </xf>
    <xf numFmtId="0" fontId="8" fillId="3" borderId="38" xfId="9" applyFont="1" applyFill="1">
      <alignment vertical="center"/>
    </xf>
    <xf numFmtId="0" fontId="24" fillId="4" borderId="0" xfId="0" applyFont="1" applyFill="1"/>
    <xf numFmtId="0" fontId="18" fillId="4" borderId="0" xfId="0" applyFont="1" applyFill="1"/>
    <xf numFmtId="0" fontId="27" fillId="4" borderId="0" xfId="0" applyFont="1" applyFill="1"/>
    <xf numFmtId="0" fontId="24" fillId="12" borderId="0" xfId="0" applyFont="1" applyFill="1"/>
    <xf numFmtId="0" fontId="18" fillId="12" borderId="0" xfId="0" applyFont="1" applyFill="1"/>
    <xf numFmtId="0" fontId="23" fillId="12" borderId="0" xfId="0" applyFont="1" applyFill="1"/>
    <xf numFmtId="0" fontId="25" fillId="12" borderId="0" xfId="0" applyFont="1" applyFill="1"/>
    <xf numFmtId="0" fontId="0" fillId="12" borderId="0" xfId="0" applyFill="1"/>
    <xf numFmtId="0" fontId="16" fillId="12" borderId="0" xfId="2" applyFont="1" applyFill="1" applyAlignment="1" applyProtection="1">
      <alignment vertical="center"/>
      <protection locked="0"/>
    </xf>
    <xf numFmtId="0" fontId="1" fillId="12" borderId="0" xfId="0" applyFont="1" applyFill="1"/>
    <xf numFmtId="0" fontId="27" fillId="12" borderId="0" xfId="0" applyFont="1" applyFill="1"/>
    <xf numFmtId="49" fontId="17" fillId="6" borderId="6" xfId="0" applyNumberFormat="1" applyFont="1" applyFill="1" applyBorder="1" applyAlignment="1">
      <alignment horizontal="left" vertical="center"/>
    </xf>
    <xf numFmtId="0" fontId="16" fillId="8" borderId="41" xfId="0" applyFont="1" applyFill="1" applyBorder="1" applyAlignment="1">
      <alignment vertical="center"/>
    </xf>
    <xf numFmtId="164" fontId="16" fillId="8" borderId="41" xfId="0" applyNumberFormat="1" applyFont="1" applyFill="1" applyBorder="1" applyAlignment="1">
      <alignment horizontal="center" vertical="center"/>
    </xf>
    <xf numFmtId="0" fontId="30" fillId="3" borderId="32" xfId="0" applyFont="1" applyFill="1" applyBorder="1" applyAlignment="1">
      <alignment horizontal="center" vertical="center"/>
    </xf>
    <xf numFmtId="0" fontId="30" fillId="3" borderId="1" xfId="0" applyFont="1" applyFill="1" applyBorder="1" applyAlignment="1">
      <alignment horizontal="center" vertical="center"/>
    </xf>
    <xf numFmtId="0" fontId="0" fillId="13" borderId="35" xfId="0" applyFill="1" applyBorder="1"/>
    <xf numFmtId="0" fontId="0" fillId="13" borderId="36" xfId="0" applyFill="1" applyBorder="1"/>
    <xf numFmtId="0" fontId="29" fillId="6" borderId="35" xfId="0" applyFont="1" applyFill="1" applyBorder="1"/>
    <xf numFmtId="0" fontId="29" fillId="6" borderId="36" xfId="0" applyFont="1" applyFill="1" applyBorder="1"/>
    <xf numFmtId="0" fontId="0" fillId="6" borderId="36" xfId="0" applyFill="1" applyBorder="1"/>
    <xf numFmtId="0" fontId="0" fillId="6" borderId="35" xfId="0" applyFill="1" applyBorder="1"/>
    <xf numFmtId="0" fontId="30" fillId="3" borderId="2" xfId="0" applyFont="1" applyFill="1" applyBorder="1" applyAlignment="1">
      <alignment horizontal="center" vertical="center"/>
    </xf>
    <xf numFmtId="0" fontId="30" fillId="3" borderId="4" xfId="0" applyFont="1" applyFill="1" applyBorder="1" applyAlignment="1">
      <alignment horizontal="center" vertical="center"/>
    </xf>
    <xf numFmtId="0" fontId="16" fillId="4" borderId="0" xfId="3" applyFont="1" applyFill="1" applyBorder="1" applyAlignment="1">
      <alignment vertical="center"/>
    </xf>
    <xf numFmtId="0" fontId="16" fillId="4" borderId="0" xfId="3" applyFont="1" applyFill="1" applyBorder="1" applyAlignment="1">
      <alignment horizontal="center" vertical="center" wrapText="1"/>
    </xf>
    <xf numFmtId="49" fontId="17" fillId="4" borderId="0" xfId="0" applyNumberFormat="1" applyFont="1" applyFill="1" applyAlignment="1">
      <alignment vertical="center"/>
    </xf>
    <xf numFmtId="164" fontId="16" fillId="4" borderId="0" xfId="0" applyNumberFormat="1" applyFont="1" applyFill="1" applyAlignment="1">
      <alignment horizontal="center" vertical="center"/>
    </xf>
    <xf numFmtId="164" fontId="18" fillId="4" borderId="0" xfId="0" applyNumberFormat="1" applyFont="1" applyFill="1" applyAlignment="1">
      <alignment horizontal="center"/>
    </xf>
    <xf numFmtId="0" fontId="16" fillId="4" borderId="0" xfId="0" applyFont="1" applyFill="1" applyAlignment="1">
      <alignment vertical="center"/>
    </xf>
    <xf numFmtId="164" fontId="18" fillId="4" borderId="0" xfId="0" applyNumberFormat="1" applyFont="1" applyFill="1" applyAlignment="1">
      <alignment horizontal="center" vertical="center"/>
    </xf>
    <xf numFmtId="164" fontId="0" fillId="4" borderId="0" xfId="0" applyNumberFormat="1" applyFill="1"/>
    <xf numFmtId="0" fontId="33" fillId="4" borderId="0" xfId="0" applyFont="1" applyFill="1" applyAlignment="1">
      <alignment vertical="center"/>
    </xf>
    <xf numFmtId="164" fontId="36" fillId="4" borderId="13" xfId="0" applyNumberFormat="1" applyFont="1" applyFill="1" applyBorder="1" applyAlignment="1">
      <alignment horizontal="center" vertical="center"/>
    </xf>
    <xf numFmtId="164" fontId="36" fillId="4" borderId="15" xfId="0" applyNumberFormat="1" applyFont="1" applyFill="1" applyBorder="1" applyAlignment="1">
      <alignment horizontal="center" vertical="center"/>
    </xf>
    <xf numFmtId="164" fontId="37" fillId="4" borderId="15" xfId="0" applyNumberFormat="1" applyFont="1" applyFill="1" applyBorder="1" applyAlignment="1">
      <alignment horizontal="center" vertical="center"/>
    </xf>
    <xf numFmtId="164" fontId="37" fillId="15" borderId="13" xfId="0" applyNumberFormat="1" applyFont="1" applyFill="1" applyBorder="1" applyAlignment="1">
      <alignment horizontal="center" vertical="center"/>
    </xf>
    <xf numFmtId="0" fontId="1" fillId="4" borderId="0" xfId="0" applyFont="1" applyFill="1"/>
    <xf numFmtId="49" fontId="27" fillId="0" borderId="45" xfId="2" applyNumberFormat="1" applyFont="1" applyBorder="1" applyAlignment="1" applyProtection="1">
      <alignment horizontal="center" vertical="center"/>
    </xf>
    <xf numFmtId="49" fontId="16" fillId="16" borderId="7" xfId="0" applyNumberFormat="1" applyFont="1" applyFill="1" applyBorder="1" applyAlignment="1">
      <alignment horizontal="left" vertical="center"/>
    </xf>
    <xf numFmtId="49" fontId="16" fillId="16" borderId="28" xfId="0" applyNumberFormat="1" applyFont="1" applyFill="1" applyBorder="1" applyAlignment="1">
      <alignment horizontal="left" vertical="center"/>
    </xf>
    <xf numFmtId="49" fontId="16" fillId="16" borderId="47" xfId="0" applyNumberFormat="1" applyFont="1" applyFill="1" applyBorder="1" applyAlignment="1">
      <alignment horizontal="left" vertical="center"/>
    </xf>
    <xf numFmtId="49" fontId="16" fillId="16" borderId="47" xfId="0" applyNumberFormat="1" applyFont="1" applyFill="1" applyBorder="1" applyAlignment="1">
      <alignment horizontal="left" vertical="center" wrapText="1"/>
    </xf>
    <xf numFmtId="164" fontId="17" fillId="17" borderId="43" xfId="4" applyFill="1" applyBorder="1" applyProtection="1">
      <alignment horizontal="center" vertical="center"/>
      <protection locked="0"/>
    </xf>
    <xf numFmtId="164" fontId="17" fillId="17" borderId="11" xfId="4" applyFill="1" applyBorder="1" applyProtection="1">
      <alignment horizontal="center" vertical="center"/>
      <protection locked="0"/>
    </xf>
    <xf numFmtId="164" fontId="17" fillId="17" borderId="16" xfId="4" applyFill="1" applyBorder="1" applyProtection="1">
      <alignment horizontal="center" vertical="center"/>
      <protection locked="0"/>
    </xf>
    <xf numFmtId="164" fontId="17" fillId="17" borderId="27" xfId="4" applyFill="1" applyBorder="1" applyProtection="1">
      <alignment horizontal="center" vertical="center"/>
      <protection locked="0"/>
    </xf>
    <xf numFmtId="164" fontId="17" fillId="17" borderId="9" xfId="4" applyFill="1" applyBorder="1" applyProtection="1">
      <alignment horizontal="center" vertical="center"/>
      <protection locked="0"/>
    </xf>
    <xf numFmtId="164" fontId="17" fillId="17" borderId="17" xfId="4" applyFill="1" applyBorder="1" applyProtection="1">
      <alignment horizontal="center" vertical="center"/>
      <protection locked="0"/>
    </xf>
    <xf numFmtId="164" fontId="17" fillId="17" borderId="30" xfId="4" applyFill="1" applyBorder="1" applyProtection="1">
      <alignment horizontal="center" vertical="center"/>
      <protection locked="0"/>
    </xf>
    <xf numFmtId="164" fontId="17" fillId="17" borderId="29" xfId="4" applyFill="1" applyBorder="1" applyProtection="1">
      <alignment horizontal="center" vertical="center"/>
      <protection locked="0"/>
    </xf>
    <xf numFmtId="164" fontId="17" fillId="17" borderId="49" xfId="4" applyFill="1" applyBorder="1" applyProtection="1">
      <alignment horizontal="center" vertical="center"/>
      <protection locked="0"/>
    </xf>
    <xf numFmtId="164" fontId="17" fillId="17" borderId="2" xfId="4" applyFill="1" applyBorder="1" applyProtection="1">
      <alignment horizontal="center" vertical="center"/>
      <protection locked="0"/>
    </xf>
    <xf numFmtId="164" fontId="17" fillId="17" borderId="8" xfId="4" applyFill="1" applyBorder="1" applyProtection="1">
      <alignment horizontal="center" vertical="center"/>
      <protection locked="0"/>
    </xf>
    <xf numFmtId="164" fontId="17" fillId="17" borderId="3" xfId="4" applyFill="1" applyBorder="1" applyProtection="1">
      <alignment horizontal="center" vertical="center"/>
      <protection locked="0"/>
    </xf>
    <xf numFmtId="164" fontId="17" fillId="17" borderId="52" xfId="4" applyFill="1" applyBorder="1" applyProtection="1">
      <alignment horizontal="center" vertical="center"/>
      <protection locked="0"/>
    </xf>
    <xf numFmtId="164" fontId="17" fillId="17" borderId="5" xfId="4" applyFill="1" applyBorder="1" applyProtection="1">
      <alignment horizontal="center" vertical="center"/>
      <protection locked="0"/>
    </xf>
    <xf numFmtId="164" fontId="17" fillId="17" borderId="26" xfId="4" applyFill="1" applyBorder="1" applyProtection="1">
      <alignment horizontal="center" vertical="center"/>
      <protection locked="0"/>
    </xf>
    <xf numFmtId="7" fontId="18" fillId="13" borderId="25" xfId="5" applyFill="1" applyBorder="1">
      <alignment horizontal="center" vertical="center"/>
    </xf>
    <xf numFmtId="7" fontId="18" fillId="13" borderId="21" xfId="5" applyFill="1" applyBorder="1">
      <alignment horizontal="center" vertical="center"/>
    </xf>
    <xf numFmtId="7" fontId="18" fillId="13" borderId="6" xfId="5" applyFill="1">
      <alignment horizontal="center" vertical="center"/>
    </xf>
    <xf numFmtId="7" fontId="18" fillId="13" borderId="12" xfId="5" applyFill="1" applyBorder="1">
      <alignment horizontal="center" vertical="center"/>
    </xf>
    <xf numFmtId="164" fontId="17" fillId="17" borderId="10" xfId="4" applyFill="1" applyBorder="1" applyProtection="1">
      <alignment horizontal="center" vertical="center"/>
      <protection locked="0"/>
    </xf>
    <xf numFmtId="164" fontId="17" fillId="17" borderId="13" xfId="4" applyFill="1" applyBorder="1" applyProtection="1">
      <alignment horizontal="center" vertical="center"/>
      <protection locked="0"/>
    </xf>
    <xf numFmtId="164" fontId="17" fillId="17" borderId="14" xfId="4" applyFill="1" applyBorder="1" applyProtection="1">
      <alignment horizontal="center" vertical="center"/>
      <protection locked="0"/>
    </xf>
    <xf numFmtId="164" fontId="17" fillId="17" borderId="15" xfId="4" applyFill="1" applyBorder="1" applyProtection="1">
      <alignment horizontal="center" vertical="center"/>
      <protection locked="0"/>
    </xf>
    <xf numFmtId="164" fontId="17" fillId="17" borderId="22" xfId="4" applyFill="1" applyBorder="1" applyProtection="1">
      <alignment horizontal="center" vertical="center"/>
      <protection locked="0"/>
    </xf>
    <xf numFmtId="49" fontId="40" fillId="16" borderId="28" xfId="0" applyNumberFormat="1" applyFont="1" applyFill="1" applyBorder="1" applyAlignment="1">
      <alignment horizontal="left" vertical="center"/>
    </xf>
    <xf numFmtId="49" fontId="16" fillId="16" borderId="33" xfId="0" applyNumberFormat="1" applyFont="1" applyFill="1" applyBorder="1" applyAlignment="1">
      <alignment horizontal="left" vertical="center"/>
    </xf>
    <xf numFmtId="49" fontId="26" fillId="0" borderId="45" xfId="2" applyNumberFormat="1" applyFont="1" applyFill="1" applyBorder="1" applyAlignment="1" applyProtection="1">
      <alignment horizontal="center" vertical="center"/>
    </xf>
    <xf numFmtId="49" fontId="26" fillId="0" borderId="50" xfId="2" applyNumberFormat="1" applyFont="1" applyFill="1" applyBorder="1" applyAlignment="1" applyProtection="1">
      <alignment horizontal="center" vertical="center"/>
    </xf>
    <xf numFmtId="49" fontId="26" fillId="0" borderId="42" xfId="2" applyNumberFormat="1" applyFont="1" applyFill="1" applyBorder="1" applyAlignment="1" applyProtection="1">
      <alignment horizontal="center" vertical="center"/>
    </xf>
    <xf numFmtId="49" fontId="27" fillId="0" borderId="29" xfId="2" applyNumberFormat="1" applyFont="1" applyBorder="1" applyAlignment="1" applyProtection="1">
      <alignment horizontal="center" vertical="center"/>
    </xf>
    <xf numFmtId="49" fontId="16" fillId="16" borderId="21" xfId="0" applyNumberFormat="1" applyFont="1" applyFill="1" applyBorder="1" applyAlignment="1">
      <alignment horizontal="left" vertical="center"/>
    </xf>
    <xf numFmtId="49" fontId="16" fillId="16" borderId="6" xfId="0" applyNumberFormat="1" applyFont="1" applyFill="1" applyBorder="1" applyAlignment="1">
      <alignment horizontal="left" vertical="center"/>
    </xf>
    <xf numFmtId="49" fontId="16" fillId="16" borderId="56" xfId="0" applyNumberFormat="1" applyFont="1" applyFill="1" applyBorder="1" applyAlignment="1">
      <alignment horizontal="left" vertical="center"/>
    </xf>
    <xf numFmtId="49" fontId="16" fillId="16" borderId="25" xfId="0" applyNumberFormat="1" applyFont="1" applyFill="1" applyBorder="1" applyAlignment="1">
      <alignment horizontal="left" vertical="center"/>
    </xf>
    <xf numFmtId="49" fontId="16" fillId="16" borderId="53" xfId="0" applyNumberFormat="1" applyFont="1" applyFill="1" applyBorder="1" applyAlignment="1">
      <alignment horizontal="left" vertical="center"/>
    </xf>
    <xf numFmtId="49" fontId="16" fillId="16" borderId="54" xfId="0" applyNumberFormat="1" applyFont="1" applyFill="1" applyBorder="1" applyAlignment="1">
      <alignment horizontal="left" vertical="center"/>
    </xf>
    <xf numFmtId="7" fontId="18" fillId="13" borderId="9" xfId="5" applyFill="1" applyBorder="1">
      <alignment horizontal="center" vertical="center"/>
    </xf>
    <xf numFmtId="7" fontId="18" fillId="13" borderId="3" xfId="5" applyFill="1" applyBorder="1">
      <alignment horizontal="center" vertical="center"/>
    </xf>
    <xf numFmtId="164" fontId="17" fillId="17" borderId="4" xfId="4" applyFill="1" applyBorder="1" applyProtection="1">
      <alignment horizontal="center" vertical="center"/>
      <protection locked="0"/>
    </xf>
    <xf numFmtId="0" fontId="24" fillId="11" borderId="14" xfId="0" applyFont="1" applyFill="1" applyBorder="1" applyAlignment="1">
      <alignment horizontal="center" vertical="center"/>
    </xf>
    <xf numFmtId="7" fontId="18" fillId="13" borderId="14" xfId="5" applyFill="1" applyBorder="1">
      <alignment horizontal="center" vertical="center"/>
    </xf>
    <xf numFmtId="164" fontId="17" fillId="17" borderId="57" xfId="4" applyFill="1" applyBorder="1" applyProtection="1">
      <alignment horizontal="center" vertical="center"/>
      <protection locked="0"/>
    </xf>
    <xf numFmtId="49" fontId="26" fillId="0" borderId="9" xfId="2" applyNumberFormat="1" applyFont="1" applyFill="1" applyBorder="1" applyAlignment="1" applyProtection="1">
      <alignment horizontal="center" vertical="center"/>
    </xf>
    <xf numFmtId="49" fontId="27" fillId="0" borderId="45" xfId="2" applyNumberFormat="1" applyFont="1" applyFill="1" applyBorder="1" applyAlignment="1" applyProtection="1">
      <alignment horizontal="center" vertical="center"/>
    </xf>
    <xf numFmtId="49" fontId="26" fillId="0" borderId="45" xfId="10" applyFont="1">
      <alignment horizontal="center" vertical="center"/>
    </xf>
    <xf numFmtId="49" fontId="41" fillId="0" borderId="45" xfId="2" applyNumberFormat="1" applyFont="1" applyFill="1" applyBorder="1" applyAlignment="1" applyProtection="1">
      <alignment horizontal="center" vertical="center"/>
    </xf>
    <xf numFmtId="49" fontId="26" fillId="0" borderId="29" xfId="2" applyNumberFormat="1" applyFont="1" applyFill="1" applyBorder="1" applyAlignment="1" applyProtection="1">
      <alignment horizontal="center" vertical="center"/>
    </xf>
    <xf numFmtId="49" fontId="27" fillId="0" borderId="29" xfId="2" applyNumberFormat="1" applyFont="1" applyFill="1" applyBorder="1" applyAlignment="1" applyProtection="1">
      <alignment horizontal="center" vertical="center"/>
    </xf>
    <xf numFmtId="49" fontId="27" fillId="0" borderId="50" xfId="2" applyNumberFormat="1" applyFont="1" applyFill="1" applyBorder="1" applyAlignment="1" applyProtection="1">
      <alignment horizontal="center" vertical="center"/>
    </xf>
    <xf numFmtId="0" fontId="42" fillId="4" borderId="0" xfId="0" applyFont="1" applyFill="1"/>
    <xf numFmtId="164" fontId="24" fillId="18" borderId="6" xfId="0" applyNumberFormat="1" applyFont="1" applyFill="1" applyBorder="1" applyAlignment="1">
      <alignment horizontal="center"/>
    </xf>
    <xf numFmtId="0" fontId="43" fillId="4" borderId="0" xfId="0" applyFont="1" applyFill="1"/>
    <xf numFmtId="0" fontId="44" fillId="13" borderId="0" xfId="0" applyFont="1" applyFill="1"/>
    <xf numFmtId="0" fontId="45" fillId="13" borderId="0" xfId="0" applyFont="1" applyFill="1"/>
    <xf numFmtId="49" fontId="46" fillId="13" borderId="0" xfId="0" applyNumberFormat="1" applyFont="1" applyFill="1" applyAlignment="1">
      <alignment horizontal="left" vertical="center"/>
    </xf>
    <xf numFmtId="9" fontId="45" fillId="13" borderId="0" xfId="0" applyNumberFormat="1" applyFont="1" applyFill="1"/>
    <xf numFmtId="0" fontId="45" fillId="0" borderId="0" xfId="0" applyFont="1"/>
    <xf numFmtId="0" fontId="0" fillId="19" borderId="0" xfId="0" applyFill="1"/>
    <xf numFmtId="49" fontId="27" fillId="0" borderId="29" xfId="10" applyBorder="1">
      <alignment horizontal="center" vertical="center"/>
    </xf>
    <xf numFmtId="49" fontId="41" fillId="0" borderId="29" xfId="2" applyNumberFormat="1" applyFont="1" applyFill="1" applyBorder="1" applyAlignment="1" applyProtection="1">
      <alignment horizontal="center" vertical="center"/>
    </xf>
    <xf numFmtId="49" fontId="27" fillId="0" borderId="9" xfId="10" applyBorder="1">
      <alignment horizontal="center" vertical="center"/>
    </xf>
    <xf numFmtId="49" fontId="41" fillId="0" borderId="9" xfId="2" applyNumberFormat="1" applyFont="1" applyFill="1" applyBorder="1" applyAlignment="1">
      <alignment horizontal="center" vertical="center"/>
    </xf>
    <xf numFmtId="49" fontId="41" fillId="0" borderId="9" xfId="2" applyNumberFormat="1" applyFont="1" applyFill="1" applyBorder="1" applyAlignment="1" applyProtection="1">
      <alignment horizontal="center" vertical="center"/>
    </xf>
    <xf numFmtId="49" fontId="47" fillId="0" borderId="9" xfId="2" applyNumberFormat="1" applyFont="1" applyFill="1" applyBorder="1" applyAlignment="1" applyProtection="1">
      <alignment horizontal="center" vertical="center"/>
    </xf>
    <xf numFmtId="49" fontId="27" fillId="0" borderId="14" xfId="2" applyNumberFormat="1" applyFont="1" applyFill="1" applyBorder="1" applyAlignment="1" applyProtection="1">
      <alignment horizontal="center" vertical="center"/>
    </xf>
    <xf numFmtId="49" fontId="41" fillId="0" borderId="45" xfId="2" applyNumberFormat="1" applyFont="1" applyFill="1" applyBorder="1" applyAlignment="1">
      <alignment horizontal="center" vertical="center"/>
    </xf>
    <xf numFmtId="0" fontId="0" fillId="3" borderId="0" xfId="0" applyFill="1" applyProtection="1">
      <protection locked="0"/>
    </xf>
    <xf numFmtId="0" fontId="10" fillId="3" borderId="0" xfId="0" applyFont="1" applyFill="1" applyAlignment="1" applyProtection="1">
      <alignment vertical="center"/>
      <protection locked="0"/>
    </xf>
    <xf numFmtId="0" fontId="10" fillId="3" borderId="0" xfId="2" applyFont="1" applyFill="1" applyAlignment="1" applyProtection="1">
      <alignment horizontal="center" vertical="center"/>
      <protection locked="0"/>
    </xf>
    <xf numFmtId="0" fontId="12" fillId="3" borderId="0" xfId="0" applyFont="1" applyFill="1" applyAlignment="1">
      <alignment horizontal="left" vertical="center"/>
    </xf>
    <xf numFmtId="0" fontId="13" fillId="4" borderId="0" xfId="0" applyFont="1" applyFill="1" applyAlignment="1">
      <alignment horizontal="left" vertical="center" wrapText="1"/>
    </xf>
    <xf numFmtId="0" fontId="20" fillId="4" borderId="0" xfId="0" applyFont="1" applyFill="1" applyAlignment="1">
      <alignment horizontal="center" vertical="center" wrapText="1"/>
    </xf>
    <xf numFmtId="49" fontId="19" fillId="16" borderId="28" xfId="7" applyFont="1" applyFill="1" applyBorder="1">
      <alignment horizontal="left" vertical="center"/>
      <protection locked="0"/>
    </xf>
    <xf numFmtId="49" fontId="19" fillId="16" borderId="29" xfId="7" applyFont="1" applyFill="1" applyBorder="1">
      <alignment horizontal="left" vertical="center"/>
      <protection locked="0"/>
    </xf>
    <xf numFmtId="0" fontId="16" fillId="8" borderId="18" xfId="0" applyFont="1" applyFill="1" applyBorder="1" applyAlignment="1">
      <alignment horizontal="left" vertical="center"/>
    </xf>
    <xf numFmtId="0" fontId="16" fillId="11" borderId="19" xfId="0" applyFont="1" applyFill="1" applyBorder="1" applyAlignment="1">
      <alignment horizontal="left" vertical="center"/>
    </xf>
    <xf numFmtId="0" fontId="28" fillId="3" borderId="38" xfId="9" applyFont="1" applyFill="1" applyAlignment="1">
      <alignment horizontal="left" vertical="center"/>
    </xf>
    <xf numFmtId="0" fontId="8" fillId="3" borderId="1" xfId="3" applyFont="1" applyFill="1" applyBorder="1" applyAlignment="1">
      <alignment horizontal="center" vertical="center" wrapText="1"/>
    </xf>
    <xf numFmtId="0" fontId="8" fillId="3" borderId="32" xfId="3" applyFont="1" applyFill="1" applyBorder="1" applyAlignment="1">
      <alignment horizontal="center" vertical="center" wrapText="1"/>
    </xf>
    <xf numFmtId="0" fontId="8" fillId="3" borderId="33" xfId="3" applyFont="1" applyFill="1" applyBorder="1" applyAlignment="1">
      <alignment horizontal="center" vertical="center" wrapText="1"/>
    </xf>
    <xf numFmtId="0" fontId="8" fillId="3" borderId="34" xfId="3" applyFont="1" applyFill="1" applyBorder="1" applyAlignment="1">
      <alignment horizontal="center" vertical="center" wrapText="1"/>
    </xf>
    <xf numFmtId="0" fontId="8" fillId="3" borderId="35" xfId="3" applyFont="1" applyFill="1" applyBorder="1" applyAlignment="1">
      <alignment horizontal="center" vertical="center" wrapText="1"/>
    </xf>
    <xf numFmtId="0" fontId="8" fillId="3" borderId="37" xfId="3" applyFont="1" applyFill="1" applyBorder="1" applyAlignment="1">
      <alignment horizontal="center" vertical="center" wrapText="1"/>
    </xf>
    <xf numFmtId="49" fontId="19" fillId="16" borderId="54" xfId="7" applyFont="1" applyFill="1" applyBorder="1">
      <alignment horizontal="left" vertical="center"/>
      <protection locked="0"/>
    </xf>
    <xf numFmtId="49" fontId="19" fillId="16" borderId="55" xfId="7" applyFont="1" applyFill="1" applyBorder="1">
      <alignment horizontal="left" vertical="center"/>
      <protection locked="0"/>
    </xf>
    <xf numFmtId="0" fontId="8" fillId="3" borderId="18" xfId="6" applyFont="1" applyFill="1" applyBorder="1">
      <alignment horizontal="left" vertical="center"/>
    </xf>
    <xf numFmtId="0" fontId="8" fillId="3" borderId="19" xfId="6" applyFont="1" applyFill="1" applyBorder="1">
      <alignment horizontal="left" vertical="center"/>
    </xf>
    <xf numFmtId="0" fontId="8" fillId="3" borderId="20" xfId="6" applyFont="1" applyFill="1" applyBorder="1">
      <alignment horizontal="left" vertical="center"/>
    </xf>
    <xf numFmtId="49" fontId="19" fillId="16" borderId="2" xfId="7" applyFont="1" applyFill="1" applyBorder="1">
      <alignment horizontal="left" vertical="center"/>
      <protection locked="0"/>
    </xf>
    <xf numFmtId="49" fontId="19" fillId="16" borderId="4" xfId="7" applyFont="1" applyFill="1" applyBorder="1">
      <alignment horizontal="left" vertical="center"/>
      <protection locked="0"/>
    </xf>
    <xf numFmtId="0" fontId="9" fillId="3" borderId="0" xfId="3" applyFont="1" applyFill="1" applyBorder="1" applyAlignment="1">
      <alignment horizontal="center"/>
    </xf>
    <xf numFmtId="0" fontId="24" fillId="11" borderId="0" xfId="0" applyFont="1" applyFill="1" applyAlignment="1">
      <alignment horizontal="center" vertical="center" wrapText="1"/>
    </xf>
    <xf numFmtId="0" fontId="9" fillId="3" borderId="33" xfId="3" applyFont="1" applyFill="1" applyBorder="1" applyAlignment="1">
      <alignment horizontal="center"/>
    </xf>
    <xf numFmtId="49" fontId="19" fillId="16" borderId="53" xfId="7" applyFont="1" applyFill="1" applyBorder="1">
      <alignment horizontal="left" vertical="center"/>
      <protection locked="0"/>
    </xf>
    <xf numFmtId="49" fontId="19" fillId="16" borderId="52" xfId="7" applyFont="1" applyFill="1" applyBorder="1">
      <alignment horizontal="left" vertical="center"/>
      <protection locked="0"/>
    </xf>
    <xf numFmtId="0" fontId="8" fillId="3" borderId="1" xfId="3" applyFont="1" applyFill="1" applyBorder="1" applyAlignment="1">
      <alignment horizontal="center"/>
    </xf>
    <xf numFmtId="0" fontId="8" fillId="3" borderId="31" xfId="3" applyFont="1" applyFill="1" applyBorder="1" applyAlignment="1">
      <alignment horizontal="center"/>
    </xf>
    <xf numFmtId="0" fontId="8" fillId="3" borderId="32" xfId="3" applyFont="1" applyFill="1" applyBorder="1" applyAlignment="1">
      <alignment horizontal="center"/>
    </xf>
    <xf numFmtId="0" fontId="9" fillId="3" borderId="34" xfId="3" applyFont="1" applyFill="1" applyBorder="1" applyAlignment="1">
      <alignment horizontal="center"/>
    </xf>
    <xf numFmtId="0" fontId="8" fillId="3" borderId="35" xfId="6" applyFont="1" applyFill="1" applyBorder="1">
      <alignment horizontal="left" vertical="center"/>
    </xf>
    <xf numFmtId="0" fontId="8" fillId="3" borderId="36" xfId="6" applyFont="1" applyFill="1" applyBorder="1">
      <alignment horizontal="left" vertical="center"/>
    </xf>
    <xf numFmtId="0" fontId="8" fillId="3" borderId="37" xfId="6" applyFont="1" applyFill="1" applyBorder="1">
      <alignment horizontal="left" vertical="center"/>
    </xf>
    <xf numFmtId="49" fontId="19" fillId="6" borderId="28" xfId="7" applyFont="1" applyBorder="1">
      <alignment horizontal="left" vertical="center"/>
      <protection locked="0"/>
    </xf>
    <xf numFmtId="49" fontId="19" fillId="6" borderId="29" xfId="7" applyFont="1" applyBorder="1">
      <alignment horizontal="left" vertical="center"/>
      <protection locked="0"/>
    </xf>
    <xf numFmtId="0" fontId="24" fillId="12" borderId="0" xfId="0" applyFont="1" applyFill="1" applyAlignment="1">
      <alignment horizontal="center" vertical="center" wrapText="1"/>
    </xf>
    <xf numFmtId="0" fontId="14" fillId="3" borderId="0" xfId="0" applyFont="1" applyFill="1" applyAlignment="1">
      <alignment horizontal="left" vertical="center"/>
    </xf>
    <xf numFmtId="0" fontId="28" fillId="3" borderId="21" xfId="3" applyFont="1" applyFill="1" applyBorder="1" applyAlignment="1">
      <alignment horizontal="center" vertical="center"/>
    </xf>
    <xf numFmtId="0" fontId="28" fillId="3" borderId="6" xfId="3" applyFont="1" applyFill="1" applyBorder="1" applyAlignment="1">
      <alignment horizontal="center" vertical="center"/>
    </xf>
    <xf numFmtId="0" fontId="8" fillId="3" borderId="21" xfId="3" applyFont="1" applyFill="1" applyBorder="1" applyAlignment="1">
      <alignment horizontal="center" vertical="center" wrapText="1"/>
    </xf>
    <xf numFmtId="0" fontId="8" fillId="3" borderId="6" xfId="3" applyFont="1" applyFill="1" applyBorder="1" applyAlignment="1">
      <alignment horizontal="center" vertical="center" wrapText="1"/>
    </xf>
    <xf numFmtId="0" fontId="31" fillId="4" borderId="0" xfId="0" applyFont="1" applyFill="1" applyAlignment="1">
      <alignment horizontal="center"/>
    </xf>
    <xf numFmtId="0" fontId="32" fillId="4" borderId="0" xfId="0" applyFont="1" applyFill="1" applyAlignment="1">
      <alignment horizontal="center" vertical="center" wrapText="1"/>
    </xf>
    <xf numFmtId="0" fontId="34" fillId="6" borderId="1" xfId="0" applyFont="1" applyFill="1" applyBorder="1" applyAlignment="1">
      <alignment horizontal="left"/>
    </xf>
    <xf numFmtId="0" fontId="35" fillId="6" borderId="31" xfId="0" applyFont="1" applyFill="1" applyBorder="1" applyAlignment="1">
      <alignment horizontal="left"/>
    </xf>
    <xf numFmtId="0" fontId="34" fillId="13" borderId="1" xfId="0" applyFont="1" applyFill="1" applyBorder="1" applyAlignment="1">
      <alignment horizontal="left"/>
    </xf>
    <xf numFmtId="0" fontId="35" fillId="13" borderId="31" xfId="0" applyFont="1" applyFill="1" applyBorder="1" applyAlignment="1">
      <alignment horizontal="left"/>
    </xf>
    <xf numFmtId="0" fontId="38" fillId="3" borderId="0" xfId="0" applyFont="1" applyFill="1" applyAlignment="1">
      <alignment horizontal="left" vertical="center"/>
    </xf>
    <xf numFmtId="0" fontId="39" fillId="3" borderId="0" xfId="0" applyFont="1" applyFill="1" applyAlignment="1">
      <alignment horizontal="left" vertical="center"/>
    </xf>
  </cellXfs>
  <cellStyles count="11">
    <cellStyle name="Accent3" xfId="1" builtinId="37"/>
    <cellStyle name="BP Col Totals" xfId="8" xr:uid="{887615FA-C35F-42E0-BC86-7BC7311B8F36}"/>
    <cellStyle name="BP Input" xfId="4" xr:uid="{3D555AEA-D4A8-4C55-B7A3-9D30CCDDBA1B}"/>
    <cellStyle name="BP Links" xfId="10" xr:uid="{1EBDABC7-85C1-40F4-9283-45519FCE02B8}"/>
    <cellStyle name="BP Other" xfId="6" xr:uid="{A32DBCB9-9851-4862-B0AA-4EE91EEF9561}"/>
    <cellStyle name="BP Other Subjects" xfId="7" xr:uid="{64F0D2E7-E405-4885-B90C-74A1410CBD4A}"/>
    <cellStyle name="BP Title" xfId="3" xr:uid="{454EDDB5-4300-4597-9683-3AB4E643A721}"/>
    <cellStyle name="BP Totals" xfId="5" xr:uid="{7C75CD14-B64E-464E-A7CB-CD5943D9B619}"/>
    <cellStyle name="BP2" xfId="9" xr:uid="{C61650CD-4299-4A38-A281-5ABB4114FDCC}"/>
    <cellStyle name="Hyperlink" xfId="2" builtinId="8"/>
    <cellStyle name="Normal" xfId="0" builtinId="0"/>
  </cellStyles>
  <dxfs count="8">
    <dxf>
      <fill>
        <patternFill>
          <bgColor theme="9" tint="-0.24994659260841701"/>
        </patternFill>
      </fill>
    </dxf>
    <dxf>
      <fill>
        <patternFill>
          <bgColor theme="9" tint="0.59996337778862885"/>
        </patternFill>
      </fill>
    </dxf>
    <dxf>
      <fill>
        <patternFill>
          <bgColor rgb="FFEF7979"/>
        </patternFill>
      </fill>
    </dxf>
    <dxf>
      <font>
        <b/>
        <i val="0"/>
        <color auto="1"/>
      </font>
      <fill>
        <patternFill>
          <bgColor theme="9" tint="0.59996337778862885"/>
        </patternFill>
      </fill>
    </dxf>
    <dxf>
      <fill>
        <patternFill>
          <bgColor rgb="FFFC7474"/>
        </patternFill>
      </fill>
    </dxf>
    <dxf>
      <font>
        <color theme="0"/>
      </font>
      <fill>
        <patternFill>
          <bgColor rgb="FFCC3300"/>
        </patternFill>
      </fill>
      <border>
        <left style="thin">
          <color indexed="64"/>
        </left>
        <right style="thin">
          <color indexed="64"/>
        </right>
        <top style="thin">
          <color indexed="64"/>
        </top>
        <bottom style="thin">
          <color indexed="64"/>
        </bottom>
      </border>
    </dxf>
    <dxf>
      <font>
        <color theme="0"/>
      </font>
      <fill>
        <patternFill>
          <bgColor rgb="FFC00000"/>
        </patternFill>
      </fill>
    </dxf>
    <dxf>
      <font>
        <strike val="0"/>
        <color theme="0"/>
      </font>
      <numFmt numFmtId="30" formatCode="@"/>
      <fill>
        <patternFill>
          <bgColor rgb="FFC00000"/>
        </patternFill>
      </fill>
    </dxf>
  </dxfs>
  <tableStyles count="0" defaultTableStyle="TableStyleMedium2" defaultPivotStyle="PivotStyleLight16"/>
  <colors>
    <mruColors>
      <color rgb="FFFFDA2C"/>
      <color rgb="FFF6F6F6"/>
      <color rgb="FFFFF7E1"/>
      <color rgb="FF273156"/>
      <color rgb="FFE5F3FF"/>
      <color rgb="FFFC7474"/>
      <color rgb="FFEF7979"/>
      <color rgb="FFD322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ofPieChart>
        <c:ofPieType val="pie"/>
        <c:varyColors val="1"/>
        <c:ser>
          <c:idx val="0"/>
          <c:order val="0"/>
          <c:explosion val="20"/>
          <c:dPt>
            <c:idx val="0"/>
            <c:bubble3D val="0"/>
            <c:spPr>
              <a:solidFill>
                <a:schemeClr val="accent5">
                  <a:tint val="40000"/>
                </a:schemeClr>
              </a:solidFill>
              <a:ln w="19050">
                <a:solidFill>
                  <a:schemeClr val="lt1"/>
                </a:solidFill>
              </a:ln>
              <a:effectLst/>
            </c:spPr>
            <c:extLst>
              <c:ext xmlns:c16="http://schemas.microsoft.com/office/drawing/2014/chart" uri="{C3380CC4-5D6E-409C-BE32-E72D297353CC}">
                <c16:uniqueId val="{00000001-0797-4AFA-B5D8-A0829259F7B2}"/>
              </c:ext>
            </c:extLst>
          </c:dPt>
          <c:dPt>
            <c:idx val="1"/>
            <c:bubble3D val="0"/>
            <c:spPr>
              <a:solidFill>
                <a:schemeClr val="accent5">
                  <a:tint val="50000"/>
                </a:schemeClr>
              </a:solidFill>
              <a:ln w="19050">
                <a:solidFill>
                  <a:schemeClr val="lt1"/>
                </a:solidFill>
              </a:ln>
              <a:effectLst/>
            </c:spPr>
            <c:extLst>
              <c:ext xmlns:c16="http://schemas.microsoft.com/office/drawing/2014/chart" uri="{C3380CC4-5D6E-409C-BE32-E72D297353CC}">
                <c16:uniqueId val="{00000002-0797-4AFA-B5D8-A0829259F7B2}"/>
              </c:ext>
            </c:extLst>
          </c:dPt>
          <c:dPt>
            <c:idx val="2"/>
            <c:bubble3D val="0"/>
            <c:spPr>
              <a:solidFill>
                <a:schemeClr val="accent5">
                  <a:tint val="60000"/>
                </a:schemeClr>
              </a:solidFill>
              <a:ln w="19050">
                <a:solidFill>
                  <a:schemeClr val="lt1"/>
                </a:solidFill>
              </a:ln>
              <a:effectLst/>
            </c:spPr>
            <c:extLst>
              <c:ext xmlns:c16="http://schemas.microsoft.com/office/drawing/2014/chart" uri="{C3380CC4-5D6E-409C-BE32-E72D297353CC}">
                <c16:uniqueId val="{00000003-0797-4AFA-B5D8-A0829259F7B2}"/>
              </c:ext>
            </c:extLst>
          </c:dPt>
          <c:dPt>
            <c:idx val="3"/>
            <c:bubble3D val="0"/>
            <c:spPr>
              <a:solidFill>
                <a:schemeClr val="accent5">
                  <a:tint val="70000"/>
                </a:schemeClr>
              </a:solidFill>
              <a:ln w="19050">
                <a:solidFill>
                  <a:schemeClr val="lt1"/>
                </a:solidFill>
              </a:ln>
              <a:effectLst/>
            </c:spPr>
            <c:extLst>
              <c:ext xmlns:c16="http://schemas.microsoft.com/office/drawing/2014/chart" uri="{C3380CC4-5D6E-409C-BE32-E72D297353CC}">
                <c16:uniqueId val="{00000004-0797-4AFA-B5D8-A0829259F7B2}"/>
              </c:ext>
            </c:extLst>
          </c:dPt>
          <c:dPt>
            <c:idx val="4"/>
            <c:bubble3D val="0"/>
            <c:spPr>
              <a:solidFill>
                <a:schemeClr val="accent5">
                  <a:tint val="80000"/>
                </a:schemeClr>
              </a:solidFill>
              <a:ln w="19050">
                <a:solidFill>
                  <a:schemeClr val="lt1"/>
                </a:solidFill>
              </a:ln>
              <a:effectLst/>
            </c:spPr>
            <c:extLst>
              <c:ext xmlns:c16="http://schemas.microsoft.com/office/drawing/2014/chart" uri="{C3380CC4-5D6E-409C-BE32-E72D297353CC}">
                <c16:uniqueId val="{00000005-0797-4AFA-B5D8-A0829259F7B2}"/>
              </c:ext>
            </c:extLst>
          </c:dPt>
          <c:dPt>
            <c:idx val="5"/>
            <c:bubble3D val="0"/>
            <c:spPr>
              <a:solidFill>
                <a:schemeClr val="accent5">
                  <a:tint val="90000"/>
                </a:schemeClr>
              </a:solidFill>
              <a:ln w="19050">
                <a:solidFill>
                  <a:schemeClr val="lt1"/>
                </a:solidFill>
              </a:ln>
              <a:effectLst/>
            </c:spPr>
            <c:extLst>
              <c:ext xmlns:c16="http://schemas.microsoft.com/office/drawing/2014/chart" uri="{C3380CC4-5D6E-409C-BE32-E72D297353CC}">
                <c16:uniqueId val="{00000006-0797-4AFA-B5D8-A0829259F7B2}"/>
              </c:ext>
            </c:extLst>
          </c:dPt>
          <c:dPt>
            <c:idx val="6"/>
            <c:bubble3D val="0"/>
            <c:spPr>
              <a:solidFill>
                <a:schemeClr val="accent5"/>
              </a:solidFill>
              <a:ln w="19050">
                <a:solidFill>
                  <a:schemeClr val="lt1"/>
                </a:solidFill>
              </a:ln>
              <a:effectLst/>
            </c:spPr>
            <c:extLst>
              <c:ext xmlns:c16="http://schemas.microsoft.com/office/drawing/2014/chart" uri="{C3380CC4-5D6E-409C-BE32-E72D297353CC}">
                <c16:uniqueId val="{00000007-0797-4AFA-B5D8-A0829259F7B2}"/>
              </c:ext>
            </c:extLst>
          </c:dPt>
          <c:dPt>
            <c:idx val="7"/>
            <c:bubble3D val="0"/>
            <c:spPr>
              <a:solidFill>
                <a:schemeClr val="accent5">
                  <a:shade val="90000"/>
                </a:schemeClr>
              </a:solidFill>
              <a:ln w="19050">
                <a:solidFill>
                  <a:schemeClr val="lt1"/>
                </a:solidFill>
              </a:ln>
              <a:effectLst/>
            </c:spPr>
            <c:extLst>
              <c:ext xmlns:c16="http://schemas.microsoft.com/office/drawing/2014/chart" uri="{C3380CC4-5D6E-409C-BE32-E72D297353CC}">
                <c16:uniqueId val="{00000008-0797-4AFA-B5D8-A0829259F7B2}"/>
              </c:ext>
            </c:extLst>
          </c:dPt>
          <c:dPt>
            <c:idx val="8"/>
            <c:bubble3D val="0"/>
            <c:spPr>
              <a:solidFill>
                <a:schemeClr val="accent5">
                  <a:shade val="80000"/>
                </a:schemeClr>
              </a:solidFill>
              <a:ln w="19050">
                <a:solidFill>
                  <a:schemeClr val="lt1"/>
                </a:solidFill>
              </a:ln>
              <a:effectLst/>
            </c:spPr>
            <c:extLst>
              <c:ext xmlns:c16="http://schemas.microsoft.com/office/drawing/2014/chart" uri="{C3380CC4-5D6E-409C-BE32-E72D297353CC}">
                <c16:uniqueId val="{00000009-0797-4AFA-B5D8-A0829259F7B2}"/>
              </c:ext>
            </c:extLst>
          </c:dPt>
          <c:dPt>
            <c:idx val="9"/>
            <c:bubble3D val="0"/>
            <c:spPr>
              <a:solidFill>
                <a:schemeClr val="accent5">
                  <a:shade val="70000"/>
                </a:schemeClr>
              </a:solidFill>
              <a:ln w="19050">
                <a:solidFill>
                  <a:schemeClr val="lt1"/>
                </a:solidFill>
              </a:ln>
              <a:effectLst/>
            </c:spPr>
            <c:extLst>
              <c:ext xmlns:c16="http://schemas.microsoft.com/office/drawing/2014/chart" uri="{C3380CC4-5D6E-409C-BE32-E72D297353CC}">
                <c16:uniqueId val="{0000000A-0797-4AFA-B5D8-A0829259F7B2}"/>
              </c:ext>
            </c:extLst>
          </c:dPt>
          <c:dPt>
            <c:idx val="10"/>
            <c:bubble3D val="0"/>
            <c:spPr>
              <a:solidFill>
                <a:schemeClr val="accent5">
                  <a:shade val="60000"/>
                </a:schemeClr>
              </a:solidFill>
              <a:ln w="19050">
                <a:solidFill>
                  <a:schemeClr val="lt1"/>
                </a:solidFill>
              </a:ln>
              <a:effectLst/>
            </c:spPr>
            <c:extLst>
              <c:ext xmlns:c16="http://schemas.microsoft.com/office/drawing/2014/chart" uri="{C3380CC4-5D6E-409C-BE32-E72D297353CC}">
                <c16:uniqueId val="{0000000B-0797-4AFA-B5D8-A0829259F7B2}"/>
              </c:ext>
            </c:extLst>
          </c:dPt>
          <c:dPt>
            <c:idx val="11"/>
            <c:bubble3D val="0"/>
            <c:spPr>
              <a:solidFill>
                <a:schemeClr val="accent5">
                  <a:shade val="50000"/>
                </a:schemeClr>
              </a:solidFill>
              <a:ln w="19050">
                <a:solidFill>
                  <a:schemeClr val="lt1"/>
                </a:solidFill>
              </a:ln>
              <a:effectLst/>
            </c:spPr>
            <c:extLst>
              <c:ext xmlns:c16="http://schemas.microsoft.com/office/drawing/2014/chart" uri="{C3380CC4-5D6E-409C-BE32-E72D297353CC}">
                <c16:uniqueId val="{0000000C-0797-4AFA-B5D8-A0829259F7B2}"/>
              </c:ext>
            </c:extLst>
          </c:dPt>
          <c:dPt>
            <c:idx val="12"/>
            <c:bubble3D val="0"/>
            <c:spPr>
              <a:solidFill>
                <a:schemeClr val="accent5">
                  <a:shade val="40000"/>
                </a:schemeClr>
              </a:solidFill>
              <a:ln w="19050">
                <a:solidFill>
                  <a:schemeClr val="lt1"/>
                </a:solidFill>
              </a:ln>
              <a:effectLst/>
            </c:spPr>
            <c:extLst>
              <c:ext xmlns:c16="http://schemas.microsoft.com/office/drawing/2014/chart" uri="{C3380CC4-5D6E-409C-BE32-E72D297353CC}">
                <c16:uniqueId val="{0000000D-0797-4AFA-B5D8-A0829259F7B2}"/>
              </c:ext>
            </c:extLst>
          </c:dPt>
          <c:dPt>
            <c:idx val="13"/>
            <c:bubble3D val="0"/>
            <c:spPr>
              <a:solidFill>
                <a:schemeClr val="accent5">
                  <a:shade val="40000"/>
                </a:schemeClr>
              </a:solidFill>
              <a:ln w="19050">
                <a:solidFill>
                  <a:schemeClr val="lt1"/>
                </a:solidFill>
              </a:ln>
              <a:effectLst/>
            </c:spPr>
            <c:extLst>
              <c:ext xmlns:c16="http://schemas.microsoft.com/office/drawing/2014/chart" uri="{C3380CC4-5D6E-409C-BE32-E72D297353CC}">
                <c16:uniqueId val="{0000000E-0797-4AFA-B5D8-A0829259F7B2}"/>
              </c:ext>
            </c:extLst>
          </c:dPt>
          <c:dLbls>
            <c:dLbl>
              <c:idx val="0"/>
              <c:tx>
                <c:rich>
                  <a:bodyPr/>
                  <a:lstStyle/>
                  <a:p>
                    <a:fld id="{E2461325-D139-4CAB-9D27-02C29BE3BE27}" type="CELLRANGE">
                      <a:rPr lang="en-GB"/>
                      <a:pPr/>
                      <a:t>[CELLRANGE]</a:t>
                    </a:fld>
                    <a:r>
                      <a:rPr lang="en-GB" baseline="0"/>
                      <a:t>, </a:t>
                    </a:r>
                    <a:fld id="{7F221A48-77E2-4C20-B624-5D207B0F5FD7}"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797-4AFA-B5D8-A0829259F7B2}"/>
                </c:ext>
              </c:extLst>
            </c:dLbl>
            <c:dLbl>
              <c:idx val="1"/>
              <c:tx>
                <c:rich>
                  <a:bodyPr/>
                  <a:lstStyle/>
                  <a:p>
                    <a:fld id="{52002C59-6914-4DC4-8C2F-8B5FA626560B}" type="CELLRANGE">
                      <a:rPr lang="en-GB"/>
                      <a:pPr/>
                      <a:t>[CELLRANGE]</a:t>
                    </a:fld>
                    <a:r>
                      <a:rPr lang="en-GB" baseline="0"/>
                      <a:t>, </a:t>
                    </a:r>
                    <a:fld id="{E4C9D9B8-4A1E-48B7-A75E-FAAFE40641D1}"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797-4AFA-B5D8-A0829259F7B2}"/>
                </c:ext>
              </c:extLst>
            </c:dLbl>
            <c:dLbl>
              <c:idx val="2"/>
              <c:tx>
                <c:rich>
                  <a:bodyPr/>
                  <a:lstStyle/>
                  <a:p>
                    <a:fld id="{1E5B3C41-979B-4824-93F8-027502D98CF6}" type="CELLRANGE">
                      <a:rPr lang="en-GB"/>
                      <a:pPr/>
                      <a:t>[CELLRANGE]</a:t>
                    </a:fld>
                    <a:r>
                      <a:rPr lang="en-GB" baseline="0"/>
                      <a:t>, </a:t>
                    </a:r>
                    <a:fld id="{263EDEF9-8D58-467C-B778-9B7B0DF8105A}"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797-4AFA-B5D8-A0829259F7B2}"/>
                </c:ext>
              </c:extLst>
            </c:dLbl>
            <c:dLbl>
              <c:idx val="3"/>
              <c:tx>
                <c:rich>
                  <a:bodyPr/>
                  <a:lstStyle/>
                  <a:p>
                    <a:fld id="{E717E52D-0DD6-4506-85A6-D419C9D32B51}" type="CELLRANGE">
                      <a:rPr lang="en-GB"/>
                      <a:pPr/>
                      <a:t>[CELLRANGE]</a:t>
                    </a:fld>
                    <a:r>
                      <a:rPr lang="en-GB" baseline="0"/>
                      <a:t>, </a:t>
                    </a:r>
                    <a:fld id="{759DE6B0-97FC-49CC-9BB6-024F8D783175}"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797-4AFA-B5D8-A0829259F7B2}"/>
                </c:ext>
              </c:extLst>
            </c:dLbl>
            <c:dLbl>
              <c:idx val="4"/>
              <c:tx>
                <c:rich>
                  <a:bodyPr/>
                  <a:lstStyle/>
                  <a:p>
                    <a:fld id="{757AC723-E9F9-446E-A22D-AEF7BE960198}" type="CELLRANGE">
                      <a:rPr lang="en-GB"/>
                      <a:pPr/>
                      <a:t>[CELLRANGE]</a:t>
                    </a:fld>
                    <a:r>
                      <a:rPr lang="en-GB" baseline="0"/>
                      <a:t>, </a:t>
                    </a:r>
                    <a:fld id="{E7C944D0-BCF7-4C89-8DCD-AC3E2FB7C185}"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797-4AFA-B5D8-A0829259F7B2}"/>
                </c:ext>
              </c:extLst>
            </c:dLbl>
            <c:dLbl>
              <c:idx val="5"/>
              <c:tx>
                <c:rich>
                  <a:bodyPr/>
                  <a:lstStyle/>
                  <a:p>
                    <a:fld id="{1171931E-C802-4B6C-A4F4-7CC47A344895}" type="CELLRANGE">
                      <a:rPr lang="en-GB"/>
                      <a:pPr/>
                      <a:t>[CELLRANGE]</a:t>
                    </a:fld>
                    <a:r>
                      <a:rPr lang="en-GB" baseline="0"/>
                      <a:t>, </a:t>
                    </a:r>
                    <a:fld id="{8E9090AC-FE69-40C5-BB57-96ABD26AF005}"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797-4AFA-B5D8-A0829259F7B2}"/>
                </c:ext>
              </c:extLst>
            </c:dLbl>
            <c:dLbl>
              <c:idx val="6"/>
              <c:tx>
                <c:rich>
                  <a:bodyPr/>
                  <a:lstStyle/>
                  <a:p>
                    <a:fld id="{29ADC7EC-C435-4E88-A63F-61F9DFFD9484}" type="CELLRANGE">
                      <a:rPr lang="en-GB"/>
                      <a:pPr/>
                      <a:t>[CELLRANGE]</a:t>
                    </a:fld>
                    <a:r>
                      <a:rPr lang="en-GB" baseline="0"/>
                      <a:t>, </a:t>
                    </a:r>
                    <a:fld id="{8F724ABE-17F2-4DB5-8F23-D67E43F5F037}"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797-4AFA-B5D8-A0829259F7B2}"/>
                </c:ext>
              </c:extLst>
            </c:dLbl>
            <c:dLbl>
              <c:idx val="7"/>
              <c:tx>
                <c:rich>
                  <a:bodyPr/>
                  <a:lstStyle/>
                  <a:p>
                    <a:fld id="{4D7396BD-2E72-4DEF-9449-77F81B8B1C66}" type="CELLRANGE">
                      <a:rPr lang="en-GB"/>
                      <a:pPr/>
                      <a:t>[CELLRANGE]</a:t>
                    </a:fld>
                    <a:r>
                      <a:rPr lang="en-GB" baseline="0"/>
                      <a:t>, </a:t>
                    </a:r>
                    <a:fld id="{3FC86FA2-1A50-4972-A132-F2CC3A3E414A}"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797-4AFA-B5D8-A0829259F7B2}"/>
                </c:ext>
              </c:extLst>
            </c:dLbl>
            <c:dLbl>
              <c:idx val="8"/>
              <c:tx>
                <c:rich>
                  <a:bodyPr/>
                  <a:lstStyle/>
                  <a:p>
                    <a:fld id="{3ACC258E-9EF7-4F25-8377-44D308881F07}" type="CELLRANGE">
                      <a:rPr lang="en-GB"/>
                      <a:pPr/>
                      <a:t>[CELLRANGE]</a:t>
                    </a:fld>
                    <a:r>
                      <a:rPr lang="en-GB" baseline="0"/>
                      <a:t>, </a:t>
                    </a:r>
                    <a:fld id="{1C06FAC7-B16A-4716-A025-C95ECA3E42E0}"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797-4AFA-B5D8-A0829259F7B2}"/>
                </c:ext>
              </c:extLst>
            </c:dLbl>
            <c:dLbl>
              <c:idx val="9"/>
              <c:tx>
                <c:rich>
                  <a:bodyPr/>
                  <a:lstStyle/>
                  <a:p>
                    <a:fld id="{EAD134A7-9B0D-459B-8494-B81EFF349653}" type="CELLRANGE">
                      <a:rPr lang="en-GB"/>
                      <a:pPr/>
                      <a:t>[CELLRANGE]</a:t>
                    </a:fld>
                    <a:r>
                      <a:rPr lang="en-GB" baseline="0"/>
                      <a:t>, </a:t>
                    </a:r>
                    <a:fld id="{3A3B4543-A208-4AF5-A7D2-1A74BFE12AC0}"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797-4AFA-B5D8-A0829259F7B2}"/>
                </c:ext>
              </c:extLst>
            </c:dLbl>
            <c:dLbl>
              <c:idx val="10"/>
              <c:tx>
                <c:rich>
                  <a:bodyPr/>
                  <a:lstStyle/>
                  <a:p>
                    <a:fld id="{55D96572-2DC5-4BAF-A5CB-2444BCBE6091}" type="CELLRANGE">
                      <a:rPr lang="en-GB"/>
                      <a:pPr/>
                      <a:t>[CELLRANGE]</a:t>
                    </a:fld>
                    <a:r>
                      <a:rPr lang="en-GB" baseline="0"/>
                      <a:t>, </a:t>
                    </a:r>
                    <a:fld id="{B283D8F0-DBA1-4170-B62E-43DC19349B31}"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797-4AFA-B5D8-A0829259F7B2}"/>
                </c:ext>
              </c:extLst>
            </c:dLbl>
            <c:dLbl>
              <c:idx val="11"/>
              <c:tx>
                <c:rich>
                  <a:bodyPr/>
                  <a:lstStyle/>
                  <a:p>
                    <a:fld id="{634838F8-D34E-4866-A73E-A64A77824192}" type="CELLRANGE">
                      <a:rPr lang="en-GB"/>
                      <a:pPr/>
                      <a:t>[CELLRANGE]</a:t>
                    </a:fld>
                    <a:r>
                      <a:rPr lang="en-GB" baseline="0"/>
                      <a:t>, </a:t>
                    </a:r>
                    <a:fld id="{0049EDCC-C10B-4FEF-9B6F-9F9234E8D691}"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797-4AFA-B5D8-A0829259F7B2}"/>
                </c:ext>
              </c:extLst>
            </c:dLbl>
            <c:dLbl>
              <c:idx val="12"/>
              <c:tx>
                <c:rich>
                  <a:bodyPr/>
                  <a:lstStyle/>
                  <a:p>
                    <a:fld id="{07D8A8D1-DBE7-4DA4-8709-1888F7AF7FDC}" type="CELLRANGE">
                      <a:rPr lang="en-GB"/>
                      <a:pPr/>
                      <a:t>[CELLRANGE]</a:t>
                    </a:fld>
                    <a:r>
                      <a:rPr lang="en-GB" baseline="0"/>
                      <a:t>, </a:t>
                    </a:r>
                    <a:fld id="{6E492EDA-D98E-418C-9317-C74C95DF5254}" type="VALUE">
                      <a:rPr lang="en-GB" baseline="0"/>
                      <a:pPr/>
                      <a:t>[VALUE]</a:t>
                    </a:fld>
                    <a:endParaRPr lang="en-GB"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797-4AFA-B5D8-A0829259F7B2}"/>
                </c:ext>
              </c:extLst>
            </c:dLbl>
            <c:dLbl>
              <c:idx val="13"/>
              <c:tx>
                <c:rich>
                  <a:bodyPr/>
                  <a:lstStyle/>
                  <a:p>
                    <a:fld id="{0BF26122-DBBA-4436-98C0-729B76DD8144}" type="VALUE">
                      <a:rPr lang="en-US"/>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0797-4AFA-B5D8-A0829259F7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'Spending totals'!$B$31:$B$43</c:f>
              <c:strCache>
                <c:ptCount val="13"/>
                <c:pt idx="0">
                  <c:v>Home</c:v>
                </c:pt>
                <c:pt idx="1">
                  <c:v>Insurance</c:v>
                </c:pt>
                <c:pt idx="2">
                  <c:v>Eats, Drinks &amp; Smokes</c:v>
                </c:pt>
                <c:pt idx="3">
                  <c:v>Transport &amp; Travel</c:v>
                </c:pt>
                <c:pt idx="4">
                  <c:v>Debt Repayments</c:v>
                </c:pt>
                <c:pt idx="5">
                  <c:v>Savings &amp; Investments</c:v>
                </c:pt>
                <c:pt idx="6">
                  <c:v>Family</c:v>
                </c:pt>
                <c:pt idx="7">
                  <c:v>Fun &amp; Frolics</c:v>
                </c:pt>
                <c:pt idx="8">
                  <c:v>Health &amp; Beauty</c:v>
                </c:pt>
                <c:pt idx="9">
                  <c:v>Clothes</c:v>
                </c:pt>
                <c:pt idx="10">
                  <c:v>Education &amp; Courses</c:v>
                </c:pt>
                <c:pt idx="11">
                  <c:v>Big One Offs</c:v>
                </c:pt>
                <c:pt idx="12">
                  <c:v>Odds &amp; Sods</c:v>
                </c:pt>
              </c:strCache>
            </c:strRef>
          </c:cat>
          <c:val>
            <c:numRef>
              <c:f>'Spending totals'!$C$31:$C$43</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5="http://schemas.microsoft.com/office/drawing/2012/chart" uri="{02D57815-91ED-43cb-92C2-25804820EDAC}">
              <c15:datalabelsRange>
                <c15:f>'Spending totals'!$B$31:$B$43</c15:f>
                <c15:dlblRangeCache>
                  <c:ptCount val="13"/>
                  <c:pt idx="0">
                    <c:v>Home</c:v>
                  </c:pt>
                  <c:pt idx="1">
                    <c:v>Insurance</c:v>
                  </c:pt>
                  <c:pt idx="2">
                    <c:v>Eats, Drinks &amp; Smokes</c:v>
                  </c:pt>
                  <c:pt idx="3">
                    <c:v>Transport &amp; Travel</c:v>
                  </c:pt>
                  <c:pt idx="4">
                    <c:v>Debt Repayments</c:v>
                  </c:pt>
                  <c:pt idx="5">
                    <c:v>Savings &amp; Investments</c:v>
                  </c:pt>
                  <c:pt idx="6">
                    <c:v>Family</c:v>
                  </c:pt>
                  <c:pt idx="7">
                    <c:v>Fun &amp; Frolics</c:v>
                  </c:pt>
                  <c:pt idx="8">
                    <c:v>Health &amp; Beauty</c:v>
                  </c:pt>
                  <c:pt idx="9">
                    <c:v>Clothes</c:v>
                  </c:pt>
                  <c:pt idx="10">
                    <c:v>Education &amp; Courses</c:v>
                  </c:pt>
                  <c:pt idx="11">
                    <c:v>Big One Offs</c:v>
                  </c:pt>
                  <c:pt idx="12">
                    <c:v>Odds &amp; Sods</c:v>
                  </c:pt>
                </c15:dlblRangeCache>
              </c15:datalabelsRange>
            </c:ext>
            <c:ext xmlns:c16="http://schemas.microsoft.com/office/drawing/2014/chart" uri="{C3380CC4-5D6E-409C-BE32-E72D297353CC}">
              <c16:uniqueId val="{00000000-0797-4AFA-B5D8-A0829259F7B2}"/>
            </c:ext>
          </c:extLst>
        </c:ser>
        <c:dLbls>
          <c:showLegendKey val="0"/>
          <c:showVal val="0"/>
          <c:showCatName val="0"/>
          <c:showSerName val="0"/>
          <c:showPercent val="0"/>
          <c:showBubbleSize val="0"/>
          <c:showLeaderLines val="1"/>
        </c:dLbls>
        <c:gapWidth val="100"/>
        <c:splitType val="pos"/>
        <c:splitPos val="7"/>
        <c:secondPieSize val="75"/>
        <c:serLines>
          <c:spPr>
            <a:ln w="9525" cap="flat" cmpd="sng" algn="ctr">
              <a:solidFill>
                <a:schemeClr val="tx1">
                  <a:lumMod val="35000"/>
                  <a:lumOff val="65000"/>
                </a:schemeClr>
              </a:solidFill>
              <a:round/>
            </a:ln>
            <a:effectLst/>
          </c:spPr>
        </c:serLines>
      </c:ofPieChart>
      <c:spPr>
        <a:solidFill>
          <a:srgbClr val="F6F6F6"/>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6F6F6"/>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5-1704-4BE2-9A0C-1BBF5BB80514}"/>
              </c:ext>
            </c:extLst>
          </c:dPt>
          <c:dPt>
            <c:idx val="1"/>
            <c:invertIfNegative val="0"/>
            <c:bubble3D val="0"/>
            <c:spPr>
              <a:solidFill>
                <a:srgbClr val="FC7474"/>
              </a:solidFill>
              <a:ln>
                <a:noFill/>
              </a:ln>
              <a:effectLst/>
            </c:spPr>
            <c:extLst>
              <c:ext xmlns:c16="http://schemas.microsoft.com/office/drawing/2014/chart" uri="{C3380CC4-5D6E-409C-BE32-E72D297353CC}">
                <c16:uniqueId val="{00000003-5F29-4354-AB2A-13F417ACD44B}"/>
              </c:ext>
            </c:extLst>
          </c:dPt>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n-lt"/>
                    <a:ea typeface="+mn-ea"/>
                    <a:cs typeface="+mn-cs"/>
                  </a:defRPr>
                </a:pPr>
                <a:endParaRPr lang="en-US"/>
              </a:p>
            </c:txPr>
            <c:dLblPos val="ct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('Your results'!$B$12:$D$12,'Your results'!$B$14:$D$14)</c:f>
              <c:strCache>
                <c:ptCount val="2"/>
                <c:pt idx="0">
                  <c:v>Total income</c:v>
                </c:pt>
                <c:pt idx="1">
                  <c:v>Total spend</c:v>
                </c:pt>
              </c:strCache>
            </c:strRef>
          </c:cat>
          <c:val>
            <c:numRef>
              <c:f>('Your results'!$E$13,'Your results'!$E$15)</c:f>
              <c:numCache>
                <c:formatCode>"£"#,##0.00</c:formatCode>
                <c:ptCount val="2"/>
                <c:pt idx="0">
                  <c:v>0</c:v>
                </c:pt>
                <c:pt idx="1">
                  <c:v>0</c:v>
                </c:pt>
              </c:numCache>
            </c:numRef>
          </c:val>
          <c:extLst>
            <c:ext xmlns:c16="http://schemas.microsoft.com/office/drawing/2014/chart" uri="{C3380CC4-5D6E-409C-BE32-E72D297353CC}">
              <c16:uniqueId val="{00000003-1704-4BE2-9A0C-1BBF5BB80514}"/>
            </c:ext>
          </c:extLst>
        </c:ser>
        <c:dLbls>
          <c:dLblPos val="ctr"/>
          <c:showLegendKey val="0"/>
          <c:showVal val="1"/>
          <c:showCatName val="0"/>
          <c:showSerName val="0"/>
          <c:showPercent val="0"/>
          <c:showBubbleSize val="0"/>
        </c:dLbls>
        <c:gapWidth val="79"/>
        <c:overlap val="100"/>
        <c:axId val="389596512"/>
        <c:axId val="405286288"/>
      </c:barChart>
      <c:catAx>
        <c:axId val="389596512"/>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5286288"/>
        <c:crosses val="autoZero"/>
        <c:auto val="0"/>
        <c:lblAlgn val="ctr"/>
        <c:lblOffset val="100"/>
        <c:noMultiLvlLbl val="0"/>
      </c:catAx>
      <c:valAx>
        <c:axId val="405286288"/>
        <c:scaling>
          <c:orientation val="minMax"/>
        </c:scaling>
        <c:delete val="1"/>
        <c:axPos val="t"/>
        <c:numFmt formatCode="&quot;£&quot;#,##0.00" sourceLinked="1"/>
        <c:majorTickMark val="none"/>
        <c:minorTickMark val="none"/>
        <c:tickLblPos val="nextTo"/>
        <c:crossAx val="389596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Spending totals'!A1"/><Relationship Id="rId3" Type="http://schemas.openxmlformats.org/officeDocument/2006/relationships/image" Target="../media/image2.svg"/><Relationship Id="rId7" Type="http://schemas.openxmlformats.org/officeDocument/2006/relationships/hyperlink" Target="#'What you spend'!A1"/><Relationship Id="rId2" Type="http://schemas.openxmlformats.org/officeDocument/2006/relationships/image" Target="../media/image1.png"/><Relationship Id="rId1" Type="http://schemas.openxmlformats.org/officeDocument/2006/relationships/hyperlink" Target="https://www.moneysavingexpert.com/" TargetMode="External"/><Relationship Id="rId6" Type="http://schemas.openxmlformats.org/officeDocument/2006/relationships/hyperlink" Target="#'What you earn'!A1"/><Relationship Id="rId5" Type="http://schemas.openxmlformats.org/officeDocument/2006/relationships/hyperlink" Target="#'Getting Started'!A1"/><Relationship Id="rId4" Type="http://schemas.openxmlformats.org/officeDocument/2006/relationships/image" Target="../media/image3.png"/><Relationship Id="rId9" Type="http://schemas.openxmlformats.org/officeDocument/2006/relationships/hyperlink" Target="#'Your results'!A1"/></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svg"/><Relationship Id="rId7" Type="http://schemas.openxmlformats.org/officeDocument/2006/relationships/hyperlink" Target="#'Your results'!A1"/><Relationship Id="rId2" Type="http://schemas.openxmlformats.org/officeDocument/2006/relationships/image" Target="../media/image1.png"/><Relationship Id="rId1" Type="http://schemas.openxmlformats.org/officeDocument/2006/relationships/hyperlink" Target="https://www.moneysavingexpert.com/" TargetMode="External"/><Relationship Id="rId6" Type="http://schemas.openxmlformats.org/officeDocument/2006/relationships/hyperlink" Target="#'What you spend'!A1"/><Relationship Id="rId5" Type="http://schemas.openxmlformats.org/officeDocument/2006/relationships/hyperlink" Target="#'Spending totals'!A1"/><Relationship Id="rId4" Type="http://schemas.openxmlformats.org/officeDocument/2006/relationships/hyperlink" Target="#'Getting Started'!A1"/></Relationships>
</file>

<file path=xl/drawings/_rels/drawing3.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hyperlink" Target="#'Spending totals'!A1"/><Relationship Id="rId7" Type="http://schemas.openxmlformats.org/officeDocument/2006/relationships/image" Target="../media/image1.png"/><Relationship Id="rId2" Type="http://schemas.openxmlformats.org/officeDocument/2006/relationships/hyperlink" Target="#'What you earn'!A1"/><Relationship Id="rId1" Type="http://schemas.openxmlformats.org/officeDocument/2006/relationships/hyperlink" Target="#'Getting Started'!A1"/><Relationship Id="rId6" Type="http://schemas.openxmlformats.org/officeDocument/2006/relationships/hyperlink" Target="https://www.moneysavingexpert.com/" TargetMode="External"/><Relationship Id="rId5" Type="http://schemas.openxmlformats.org/officeDocument/2006/relationships/image" Target="../media/image4.png"/><Relationship Id="rId4" Type="http://schemas.openxmlformats.org/officeDocument/2006/relationships/hyperlink" Target="#'Your results'!A1"/></Relationships>
</file>

<file path=xl/drawings/_rels/drawing4.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svg"/><Relationship Id="rId7" Type="http://schemas.openxmlformats.org/officeDocument/2006/relationships/hyperlink" Target="#'Your results'!A1"/><Relationship Id="rId2" Type="http://schemas.openxmlformats.org/officeDocument/2006/relationships/image" Target="../media/image1.png"/><Relationship Id="rId1" Type="http://schemas.openxmlformats.org/officeDocument/2006/relationships/hyperlink" Target="https://www.moneysavingexpert.com/" TargetMode="External"/><Relationship Id="rId6" Type="http://schemas.openxmlformats.org/officeDocument/2006/relationships/hyperlink" Target="#'What you spend'!A1"/><Relationship Id="rId5" Type="http://schemas.openxmlformats.org/officeDocument/2006/relationships/hyperlink" Target="#'What you earn'!A1"/><Relationship Id="rId4" Type="http://schemas.openxmlformats.org/officeDocument/2006/relationships/hyperlink" Target="#'Getting Started'!A1"/><Relationship Id="rId9"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2.svg"/><Relationship Id="rId18" Type="http://schemas.openxmlformats.org/officeDocument/2006/relationships/image" Target="../media/image4.png"/><Relationship Id="rId3" Type="http://schemas.openxmlformats.org/officeDocument/2006/relationships/hyperlink" Target="#'Spending totals'!A1"/><Relationship Id="rId7" Type="http://schemas.openxmlformats.org/officeDocument/2006/relationships/image" Target="../media/image7.png"/><Relationship Id="rId12" Type="http://schemas.openxmlformats.org/officeDocument/2006/relationships/image" Target="../media/image11.png"/><Relationship Id="rId17" Type="http://schemas.openxmlformats.org/officeDocument/2006/relationships/chart" Target="../charts/chart2.xml"/><Relationship Id="rId2" Type="http://schemas.openxmlformats.org/officeDocument/2006/relationships/hyperlink" Target="#'What you earn'!A1"/><Relationship Id="rId16" Type="http://schemas.openxmlformats.org/officeDocument/2006/relationships/image" Target="../media/image2.svg"/><Relationship Id="rId1" Type="http://schemas.openxmlformats.org/officeDocument/2006/relationships/hyperlink" Target="#'Getting Started'!A1"/><Relationship Id="rId6" Type="http://schemas.openxmlformats.org/officeDocument/2006/relationships/image" Target="../media/image6.svg"/><Relationship Id="rId11" Type="http://schemas.openxmlformats.org/officeDocument/2006/relationships/image" Target="../media/image3.png"/><Relationship Id="rId5" Type="http://schemas.openxmlformats.org/officeDocument/2006/relationships/image" Target="../media/image5.png"/><Relationship Id="rId15" Type="http://schemas.openxmlformats.org/officeDocument/2006/relationships/image" Target="../media/image1.png"/><Relationship Id="rId10" Type="http://schemas.openxmlformats.org/officeDocument/2006/relationships/image" Target="../media/image10.svg"/><Relationship Id="rId4" Type="http://schemas.openxmlformats.org/officeDocument/2006/relationships/hyperlink" Target="#'What you spend'!A1"/><Relationship Id="rId9" Type="http://schemas.openxmlformats.org/officeDocument/2006/relationships/image" Target="../media/image9.png"/><Relationship Id="rId14" Type="http://schemas.openxmlformats.org/officeDocument/2006/relationships/hyperlink" Target="https://www.moneysavingexpert.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1</xdr:row>
      <xdr:rowOff>12700</xdr:rowOff>
    </xdr:from>
    <xdr:to>
      <xdr:col>8</xdr:col>
      <xdr:colOff>232711</xdr:colOff>
      <xdr:row>4</xdr:row>
      <xdr:rowOff>33611</xdr:rowOff>
    </xdr:to>
    <xdr:pic>
      <xdr:nvPicPr>
        <xdr:cNvPr id="2" name="Graphic 1">
          <a:hlinkClick xmlns:r="http://schemas.openxmlformats.org/officeDocument/2006/relationships" r:id="rId1"/>
          <a:extLst>
            <a:ext uri="{FF2B5EF4-FFF2-40B4-BE49-F238E27FC236}">
              <a16:creationId xmlns:a16="http://schemas.microsoft.com/office/drawing/2014/main" id="{487CDB15-8BBE-4A9A-BB3D-5429F7A25E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71600" y="196850"/>
          <a:ext cx="3737911" cy="573361"/>
        </a:xfrm>
        <a:prstGeom prst="rect">
          <a:avLst/>
        </a:prstGeom>
      </xdr:spPr>
    </xdr:pic>
    <xdr:clientData/>
  </xdr:twoCellAnchor>
  <xdr:twoCellAnchor editAs="oneCell">
    <xdr:from>
      <xdr:col>0</xdr:col>
      <xdr:colOff>571500</xdr:colOff>
      <xdr:row>0</xdr:row>
      <xdr:rowOff>125196</xdr:rowOff>
    </xdr:from>
    <xdr:to>
      <xdr:col>2</xdr:col>
      <xdr:colOff>12700</xdr:colOff>
      <xdr:row>5</xdr:row>
      <xdr:rowOff>6183</xdr:rowOff>
    </xdr:to>
    <xdr:pic>
      <xdr:nvPicPr>
        <xdr:cNvPr id="3" name="Picture 2">
          <a:extLst>
            <a:ext uri="{FF2B5EF4-FFF2-40B4-BE49-F238E27FC236}">
              <a16:creationId xmlns:a16="http://schemas.microsoft.com/office/drawing/2014/main" id="{750E35D9-47BD-4F28-AB89-79AA49B493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0" y="125196"/>
          <a:ext cx="660400" cy="801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361950</xdr:colOff>
      <xdr:row>0</xdr:row>
      <xdr:rowOff>158750</xdr:rowOff>
    </xdr:from>
    <xdr:to>
      <xdr:col>13</xdr:col>
      <xdr:colOff>495300</xdr:colOff>
      <xdr:row>4</xdr:row>
      <xdr:rowOff>88900</xdr:rowOff>
    </xdr:to>
    <xdr:sp macro="" textlink="">
      <xdr:nvSpPr>
        <xdr:cNvPr id="4" name="TextBox 3">
          <a:extLst>
            <a:ext uri="{FF2B5EF4-FFF2-40B4-BE49-F238E27FC236}">
              <a16:creationId xmlns:a16="http://schemas.microsoft.com/office/drawing/2014/main" id="{6804488D-BDBC-5334-FD8C-7969D7F7E6CA}"/>
            </a:ext>
          </a:extLst>
        </xdr:cNvPr>
        <xdr:cNvSpPr txBox="1"/>
      </xdr:nvSpPr>
      <xdr:spPr>
        <a:xfrm>
          <a:off x="5238750" y="158750"/>
          <a:ext cx="318135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rgbClr val="273156"/>
              </a:solidFill>
            </a:rPr>
            <a:t>Budget Planner</a:t>
          </a:r>
        </a:p>
      </xdr:txBody>
    </xdr:sp>
    <xdr:clientData/>
  </xdr:twoCellAnchor>
  <xdr:twoCellAnchor>
    <xdr:from>
      <xdr:col>12</xdr:col>
      <xdr:colOff>476251</xdr:colOff>
      <xdr:row>11</xdr:row>
      <xdr:rowOff>107950</xdr:rowOff>
    </xdr:from>
    <xdr:to>
      <xdr:col>20</xdr:col>
      <xdr:colOff>190501</xdr:colOff>
      <xdr:row>32</xdr:row>
      <xdr:rowOff>70375</xdr:rowOff>
    </xdr:to>
    <xdr:sp macro="" textlink="">
      <xdr:nvSpPr>
        <xdr:cNvPr id="5" name="Rectangle 4">
          <a:extLst>
            <a:ext uri="{FF2B5EF4-FFF2-40B4-BE49-F238E27FC236}">
              <a16:creationId xmlns:a16="http://schemas.microsoft.com/office/drawing/2014/main" id="{616931AB-8B09-EF19-E7B8-0680F1D4D3C5}"/>
            </a:ext>
          </a:extLst>
        </xdr:cNvPr>
        <xdr:cNvSpPr/>
      </xdr:nvSpPr>
      <xdr:spPr>
        <a:xfrm>
          <a:off x="7715251" y="2133600"/>
          <a:ext cx="4540250" cy="3829575"/>
        </a:xfrm>
        <a:prstGeom prst="rect">
          <a:avLst/>
        </a:prstGeom>
        <a:solidFill>
          <a:srgbClr val="27315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469900</xdr:colOff>
      <xdr:row>12</xdr:row>
      <xdr:rowOff>158750</xdr:rowOff>
    </xdr:from>
    <xdr:to>
      <xdr:col>18</xdr:col>
      <xdr:colOff>304800</xdr:colOff>
      <xdr:row>30</xdr:row>
      <xdr:rowOff>158750</xdr:rowOff>
    </xdr:to>
    <xdr:grpSp>
      <xdr:nvGrpSpPr>
        <xdr:cNvPr id="14" name="Group 13">
          <a:extLst>
            <a:ext uri="{FF2B5EF4-FFF2-40B4-BE49-F238E27FC236}">
              <a16:creationId xmlns:a16="http://schemas.microsoft.com/office/drawing/2014/main" id="{A58CFF39-7E0D-346C-B803-9838F1F2E9E6}"/>
            </a:ext>
          </a:extLst>
        </xdr:cNvPr>
        <xdr:cNvGrpSpPr/>
      </xdr:nvGrpSpPr>
      <xdr:grpSpPr>
        <a:xfrm>
          <a:off x="8915400" y="2368550"/>
          <a:ext cx="2247900" cy="3314700"/>
          <a:chOff x="8883650" y="2451100"/>
          <a:chExt cx="2273300" cy="3314700"/>
        </a:xfrm>
      </xdr:grpSpPr>
      <xdr:sp macro="" textlink="">
        <xdr:nvSpPr>
          <xdr:cNvPr id="6" name="Rectangle: Rounded Corners 5">
            <a:extLst>
              <a:ext uri="{FF2B5EF4-FFF2-40B4-BE49-F238E27FC236}">
                <a16:creationId xmlns:a16="http://schemas.microsoft.com/office/drawing/2014/main" id="{B233FA4B-E357-B242-0745-F6152EBDA4EF}"/>
              </a:ext>
            </a:extLst>
          </xdr:cNvPr>
          <xdr:cNvSpPr/>
        </xdr:nvSpPr>
        <xdr:spPr>
          <a:xfrm>
            <a:off x="8883650" y="2451100"/>
            <a:ext cx="2273300" cy="387350"/>
          </a:xfrm>
          <a:prstGeom prst="roundRect">
            <a:avLst/>
          </a:prstGeom>
          <a:noFill/>
          <a:ln w="19050">
            <a:solidFill>
              <a:srgbClr val="FFDA2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0" name="Rectangle: Rounded Corners 9">
            <a:extLst>
              <a:ext uri="{FF2B5EF4-FFF2-40B4-BE49-F238E27FC236}">
                <a16:creationId xmlns:a16="http://schemas.microsoft.com/office/drawing/2014/main" id="{A453D67C-74A1-4C09-BA4F-144400A9CB3F}"/>
              </a:ext>
            </a:extLst>
          </xdr:cNvPr>
          <xdr:cNvSpPr/>
        </xdr:nvSpPr>
        <xdr:spPr>
          <a:xfrm>
            <a:off x="8883650" y="3182938"/>
            <a:ext cx="2273300" cy="387350"/>
          </a:xfrm>
          <a:prstGeom prst="roundRect">
            <a:avLst/>
          </a:prstGeom>
          <a:noFill/>
          <a:ln w="19050">
            <a:solidFill>
              <a:srgbClr val="FFDA2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1" name="Rectangle: Rounded Corners 10">
            <a:extLst>
              <a:ext uri="{FF2B5EF4-FFF2-40B4-BE49-F238E27FC236}">
                <a16:creationId xmlns:a16="http://schemas.microsoft.com/office/drawing/2014/main" id="{9A100EAA-D8E9-4005-A696-1BC6B3FA7847}"/>
              </a:ext>
            </a:extLst>
          </xdr:cNvPr>
          <xdr:cNvSpPr/>
        </xdr:nvSpPr>
        <xdr:spPr>
          <a:xfrm>
            <a:off x="8883650" y="4646614"/>
            <a:ext cx="2273300" cy="387350"/>
          </a:xfrm>
          <a:prstGeom prst="roundRect">
            <a:avLst/>
          </a:prstGeom>
          <a:noFill/>
          <a:ln w="19050">
            <a:solidFill>
              <a:srgbClr val="FFDA2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2" name="Rectangle: Rounded Corners 11">
            <a:extLst>
              <a:ext uri="{FF2B5EF4-FFF2-40B4-BE49-F238E27FC236}">
                <a16:creationId xmlns:a16="http://schemas.microsoft.com/office/drawing/2014/main" id="{6C316A47-2531-42B4-9B2C-7098B09A4042}"/>
              </a:ext>
            </a:extLst>
          </xdr:cNvPr>
          <xdr:cNvSpPr/>
        </xdr:nvSpPr>
        <xdr:spPr>
          <a:xfrm>
            <a:off x="8883650" y="3914776"/>
            <a:ext cx="2273300" cy="387350"/>
          </a:xfrm>
          <a:prstGeom prst="roundRect">
            <a:avLst/>
          </a:prstGeom>
          <a:noFill/>
          <a:ln w="19050">
            <a:solidFill>
              <a:srgbClr val="FFDA2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Rectangle: Rounded Corners 12">
            <a:extLst>
              <a:ext uri="{FF2B5EF4-FFF2-40B4-BE49-F238E27FC236}">
                <a16:creationId xmlns:a16="http://schemas.microsoft.com/office/drawing/2014/main" id="{AFF2049A-CEAF-44A1-971F-5A894A7A3211}"/>
              </a:ext>
            </a:extLst>
          </xdr:cNvPr>
          <xdr:cNvSpPr/>
        </xdr:nvSpPr>
        <xdr:spPr>
          <a:xfrm>
            <a:off x="8883650" y="5378450"/>
            <a:ext cx="2273300" cy="387350"/>
          </a:xfrm>
          <a:prstGeom prst="roundRect">
            <a:avLst/>
          </a:prstGeom>
          <a:noFill/>
          <a:ln w="19050">
            <a:solidFill>
              <a:srgbClr val="FFDA2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16</xdr:col>
      <xdr:colOff>256988</xdr:colOff>
      <xdr:row>15</xdr:row>
      <xdr:rowOff>30256</xdr:rowOff>
    </xdr:from>
    <xdr:to>
      <xdr:col>16</xdr:col>
      <xdr:colOff>510988</xdr:colOff>
      <xdr:row>16</xdr:row>
      <xdr:rowOff>112806</xdr:rowOff>
    </xdr:to>
    <xdr:sp macro="" textlink="">
      <xdr:nvSpPr>
        <xdr:cNvPr id="15" name="Arrow: Down 14">
          <a:extLst>
            <a:ext uri="{FF2B5EF4-FFF2-40B4-BE49-F238E27FC236}">
              <a16:creationId xmlns:a16="http://schemas.microsoft.com/office/drawing/2014/main" id="{E3AA6A39-CD38-A65F-64EE-D10BEA828E80}"/>
            </a:ext>
          </a:extLst>
        </xdr:cNvPr>
        <xdr:cNvSpPr/>
      </xdr:nvSpPr>
      <xdr:spPr>
        <a:xfrm>
          <a:off x="9998635" y="2775697"/>
          <a:ext cx="254000" cy="265580"/>
        </a:xfrm>
        <a:prstGeom prst="downArrow">
          <a:avLst/>
        </a:prstGeom>
        <a:solidFill>
          <a:srgbClr val="FFDA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256988</xdr:colOff>
      <xdr:row>19</xdr:row>
      <xdr:rowOff>25773</xdr:rowOff>
    </xdr:from>
    <xdr:to>
      <xdr:col>16</xdr:col>
      <xdr:colOff>510988</xdr:colOff>
      <xdr:row>20</xdr:row>
      <xdr:rowOff>108324</xdr:rowOff>
    </xdr:to>
    <xdr:sp macro="" textlink="">
      <xdr:nvSpPr>
        <xdr:cNvPr id="16" name="Arrow: Down 15">
          <a:extLst>
            <a:ext uri="{FF2B5EF4-FFF2-40B4-BE49-F238E27FC236}">
              <a16:creationId xmlns:a16="http://schemas.microsoft.com/office/drawing/2014/main" id="{56178B7A-7993-4020-9184-40D0C9780DF7}"/>
            </a:ext>
          </a:extLst>
        </xdr:cNvPr>
        <xdr:cNvSpPr/>
      </xdr:nvSpPr>
      <xdr:spPr>
        <a:xfrm>
          <a:off x="9998635" y="3503332"/>
          <a:ext cx="254000" cy="265580"/>
        </a:xfrm>
        <a:prstGeom prst="downArrow">
          <a:avLst/>
        </a:prstGeom>
        <a:solidFill>
          <a:srgbClr val="FFDA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256988</xdr:colOff>
      <xdr:row>23</xdr:row>
      <xdr:rowOff>21292</xdr:rowOff>
    </xdr:from>
    <xdr:to>
      <xdr:col>16</xdr:col>
      <xdr:colOff>510988</xdr:colOff>
      <xdr:row>24</xdr:row>
      <xdr:rowOff>103842</xdr:rowOff>
    </xdr:to>
    <xdr:sp macro="" textlink="">
      <xdr:nvSpPr>
        <xdr:cNvPr id="17" name="Arrow: Down 16">
          <a:extLst>
            <a:ext uri="{FF2B5EF4-FFF2-40B4-BE49-F238E27FC236}">
              <a16:creationId xmlns:a16="http://schemas.microsoft.com/office/drawing/2014/main" id="{4FE943BF-F049-494D-8422-B0CD2E891069}"/>
            </a:ext>
          </a:extLst>
        </xdr:cNvPr>
        <xdr:cNvSpPr/>
      </xdr:nvSpPr>
      <xdr:spPr>
        <a:xfrm>
          <a:off x="9998635" y="4230968"/>
          <a:ext cx="254000" cy="265580"/>
        </a:xfrm>
        <a:prstGeom prst="downArrow">
          <a:avLst/>
        </a:prstGeom>
        <a:solidFill>
          <a:srgbClr val="FFDA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256988</xdr:colOff>
      <xdr:row>27</xdr:row>
      <xdr:rowOff>24280</xdr:rowOff>
    </xdr:from>
    <xdr:to>
      <xdr:col>16</xdr:col>
      <xdr:colOff>510988</xdr:colOff>
      <xdr:row>28</xdr:row>
      <xdr:rowOff>106830</xdr:rowOff>
    </xdr:to>
    <xdr:sp macro="" textlink="">
      <xdr:nvSpPr>
        <xdr:cNvPr id="18" name="Arrow: Down 17">
          <a:extLst>
            <a:ext uri="{FF2B5EF4-FFF2-40B4-BE49-F238E27FC236}">
              <a16:creationId xmlns:a16="http://schemas.microsoft.com/office/drawing/2014/main" id="{6FD6F186-C47D-4E6E-AB09-2ABC0215E133}"/>
            </a:ext>
          </a:extLst>
        </xdr:cNvPr>
        <xdr:cNvSpPr/>
      </xdr:nvSpPr>
      <xdr:spPr>
        <a:xfrm>
          <a:off x="9998635" y="4966074"/>
          <a:ext cx="254000" cy="265580"/>
        </a:xfrm>
        <a:prstGeom prst="downArrow">
          <a:avLst/>
        </a:prstGeom>
        <a:solidFill>
          <a:srgbClr val="FFDA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230867</xdr:colOff>
      <xdr:row>13</xdr:row>
      <xdr:rowOff>13606</xdr:rowOff>
    </xdr:from>
    <xdr:to>
      <xdr:col>17</xdr:col>
      <xdr:colOff>475796</xdr:colOff>
      <xdr:row>14</xdr:row>
      <xdr:rowOff>117928</xdr:rowOff>
    </xdr:to>
    <xdr:sp macro="" textlink="">
      <xdr:nvSpPr>
        <xdr:cNvPr id="19" name="TextBox 18">
          <a:hlinkClick xmlns:r="http://schemas.openxmlformats.org/officeDocument/2006/relationships" r:id="rId5"/>
          <a:extLst>
            <a:ext uri="{FF2B5EF4-FFF2-40B4-BE49-F238E27FC236}">
              <a16:creationId xmlns:a16="http://schemas.microsoft.com/office/drawing/2014/main" id="{2B76B215-90A2-D245-CE2B-C3416DC30BE1}"/>
            </a:ext>
          </a:extLst>
        </xdr:cNvPr>
        <xdr:cNvSpPr txBox="1"/>
      </xdr:nvSpPr>
      <xdr:spPr>
        <a:xfrm>
          <a:off x="9347653" y="2431142"/>
          <a:ext cx="1460500" cy="290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i="1" u="sng">
              <a:solidFill>
                <a:schemeClr val="bg1"/>
              </a:solidFill>
            </a:rPr>
            <a:t>Getting started</a:t>
          </a:r>
        </a:p>
      </xdr:txBody>
    </xdr:sp>
    <xdr:clientData/>
  </xdr:twoCellAnchor>
  <xdr:twoCellAnchor>
    <xdr:from>
      <xdr:col>15</xdr:col>
      <xdr:colOff>230867</xdr:colOff>
      <xdr:row>17</xdr:row>
      <xdr:rowOff>8390</xdr:rowOff>
    </xdr:from>
    <xdr:to>
      <xdr:col>17</xdr:col>
      <xdr:colOff>475796</xdr:colOff>
      <xdr:row>18</xdr:row>
      <xdr:rowOff>112712</xdr:rowOff>
    </xdr:to>
    <xdr:sp macro="" textlink="">
      <xdr:nvSpPr>
        <xdr:cNvPr id="20" name="TextBox 19">
          <a:hlinkClick xmlns:r="http://schemas.openxmlformats.org/officeDocument/2006/relationships" r:id="rId6"/>
          <a:extLst>
            <a:ext uri="{FF2B5EF4-FFF2-40B4-BE49-F238E27FC236}">
              <a16:creationId xmlns:a16="http://schemas.microsoft.com/office/drawing/2014/main" id="{53CE03B9-2194-45A5-ADB9-D6247001D6DE}"/>
            </a:ext>
          </a:extLst>
        </xdr:cNvPr>
        <xdr:cNvSpPr txBox="1"/>
      </xdr:nvSpPr>
      <xdr:spPr>
        <a:xfrm>
          <a:off x="9347653" y="3169783"/>
          <a:ext cx="1460500" cy="290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i="1" u="sng">
              <a:solidFill>
                <a:schemeClr val="bg1"/>
              </a:solidFill>
            </a:rPr>
            <a:t>What you earn</a:t>
          </a:r>
        </a:p>
      </xdr:txBody>
    </xdr:sp>
    <xdr:clientData/>
  </xdr:twoCellAnchor>
  <xdr:twoCellAnchor>
    <xdr:from>
      <xdr:col>15</xdr:col>
      <xdr:colOff>230867</xdr:colOff>
      <xdr:row>21</xdr:row>
      <xdr:rowOff>3174</xdr:rowOff>
    </xdr:from>
    <xdr:to>
      <xdr:col>17</xdr:col>
      <xdr:colOff>475796</xdr:colOff>
      <xdr:row>22</xdr:row>
      <xdr:rowOff>107496</xdr:rowOff>
    </xdr:to>
    <xdr:sp macro="" textlink="">
      <xdr:nvSpPr>
        <xdr:cNvPr id="21" name="TextBox 20">
          <a:hlinkClick xmlns:r="http://schemas.openxmlformats.org/officeDocument/2006/relationships" r:id="rId7"/>
          <a:extLst>
            <a:ext uri="{FF2B5EF4-FFF2-40B4-BE49-F238E27FC236}">
              <a16:creationId xmlns:a16="http://schemas.microsoft.com/office/drawing/2014/main" id="{3C409C92-3D41-4CDC-9F43-53DBBB10613D}"/>
            </a:ext>
          </a:extLst>
        </xdr:cNvPr>
        <xdr:cNvSpPr txBox="1"/>
      </xdr:nvSpPr>
      <xdr:spPr>
        <a:xfrm>
          <a:off x="9347653" y="3908424"/>
          <a:ext cx="1460500" cy="290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i="1" u="sng">
              <a:solidFill>
                <a:schemeClr val="bg1"/>
              </a:solidFill>
            </a:rPr>
            <a:t>What you</a:t>
          </a:r>
          <a:r>
            <a:rPr lang="en-GB" sz="1100" i="1" u="sng" baseline="0">
              <a:solidFill>
                <a:schemeClr val="bg1"/>
              </a:solidFill>
            </a:rPr>
            <a:t> </a:t>
          </a:r>
          <a:r>
            <a:rPr lang="en-GB" sz="1100" i="1" u="sng">
              <a:solidFill>
                <a:schemeClr val="bg1"/>
              </a:solidFill>
            </a:rPr>
            <a:t>spend</a:t>
          </a:r>
        </a:p>
      </xdr:txBody>
    </xdr:sp>
    <xdr:clientData/>
  </xdr:twoCellAnchor>
  <xdr:twoCellAnchor>
    <xdr:from>
      <xdr:col>15</xdr:col>
      <xdr:colOff>230867</xdr:colOff>
      <xdr:row>24</xdr:row>
      <xdr:rowOff>183922</xdr:rowOff>
    </xdr:from>
    <xdr:to>
      <xdr:col>17</xdr:col>
      <xdr:colOff>475796</xdr:colOff>
      <xdr:row>26</xdr:row>
      <xdr:rowOff>102280</xdr:rowOff>
    </xdr:to>
    <xdr:sp macro="" textlink="">
      <xdr:nvSpPr>
        <xdr:cNvPr id="22" name="TextBox 21">
          <a:hlinkClick xmlns:r="http://schemas.openxmlformats.org/officeDocument/2006/relationships" r:id="rId8"/>
          <a:extLst>
            <a:ext uri="{FF2B5EF4-FFF2-40B4-BE49-F238E27FC236}">
              <a16:creationId xmlns:a16="http://schemas.microsoft.com/office/drawing/2014/main" id="{2CA8E4C4-44E3-4234-B9C3-50A844BD28F3}"/>
            </a:ext>
          </a:extLst>
        </xdr:cNvPr>
        <xdr:cNvSpPr txBox="1"/>
      </xdr:nvSpPr>
      <xdr:spPr>
        <a:xfrm>
          <a:off x="9347653" y="4647065"/>
          <a:ext cx="1460500" cy="290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i="1" u="sng">
              <a:solidFill>
                <a:schemeClr val="bg1"/>
              </a:solidFill>
            </a:rPr>
            <a:t>Spending</a:t>
          </a:r>
          <a:r>
            <a:rPr lang="en-GB" sz="1100" i="1" u="sng" baseline="0">
              <a:solidFill>
                <a:schemeClr val="bg1"/>
              </a:solidFill>
            </a:rPr>
            <a:t> totals</a:t>
          </a:r>
          <a:endParaRPr lang="en-GB" sz="1100" i="1" u="sng">
            <a:solidFill>
              <a:schemeClr val="bg1"/>
            </a:solidFill>
          </a:endParaRPr>
        </a:p>
      </xdr:txBody>
    </xdr:sp>
    <xdr:clientData/>
  </xdr:twoCellAnchor>
  <xdr:twoCellAnchor>
    <xdr:from>
      <xdr:col>15</xdr:col>
      <xdr:colOff>230867</xdr:colOff>
      <xdr:row>28</xdr:row>
      <xdr:rowOff>178706</xdr:rowOff>
    </xdr:from>
    <xdr:to>
      <xdr:col>17</xdr:col>
      <xdr:colOff>475796</xdr:colOff>
      <xdr:row>30</xdr:row>
      <xdr:rowOff>97063</xdr:rowOff>
    </xdr:to>
    <xdr:sp macro="" textlink="">
      <xdr:nvSpPr>
        <xdr:cNvPr id="23" name="TextBox 22">
          <a:hlinkClick xmlns:r="http://schemas.openxmlformats.org/officeDocument/2006/relationships" r:id="rId9"/>
          <a:extLst>
            <a:ext uri="{FF2B5EF4-FFF2-40B4-BE49-F238E27FC236}">
              <a16:creationId xmlns:a16="http://schemas.microsoft.com/office/drawing/2014/main" id="{9C70A391-1709-4DDE-84B3-E908775338C4}"/>
            </a:ext>
          </a:extLst>
        </xdr:cNvPr>
        <xdr:cNvSpPr txBox="1"/>
      </xdr:nvSpPr>
      <xdr:spPr>
        <a:xfrm>
          <a:off x="9347653" y="5385706"/>
          <a:ext cx="1460500" cy="290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i="1" u="sng">
              <a:solidFill>
                <a:schemeClr val="bg1"/>
              </a:solidFill>
            </a:rPr>
            <a:t>Your results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1366446</xdr:colOff>
      <xdr:row>1</xdr:row>
      <xdr:rowOff>158751</xdr:rowOff>
    </xdr:from>
    <xdr:to>
      <xdr:col>2</xdr:col>
      <xdr:colOff>668353</xdr:colOff>
      <xdr:row>5</xdr:row>
      <xdr:rowOff>10572</xdr:rowOff>
    </xdr:to>
    <xdr:pic>
      <xdr:nvPicPr>
        <xdr:cNvPr id="3" name="Graphic 2">
          <a:hlinkClick xmlns:r="http://schemas.openxmlformats.org/officeDocument/2006/relationships" r:id="rId1"/>
          <a:extLst>
            <a:ext uri="{FF2B5EF4-FFF2-40B4-BE49-F238E27FC236}">
              <a16:creationId xmlns:a16="http://schemas.microsoft.com/office/drawing/2014/main" id="{06F6891E-D419-42BD-9253-C8573ADE53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66496" y="342901"/>
          <a:ext cx="3731818" cy="571499"/>
        </a:xfrm>
        <a:prstGeom prst="rect">
          <a:avLst/>
        </a:prstGeom>
      </xdr:spPr>
    </xdr:pic>
    <xdr:clientData/>
  </xdr:twoCellAnchor>
  <xdr:twoCellAnchor>
    <xdr:from>
      <xdr:col>0</xdr:col>
      <xdr:colOff>594920</xdr:colOff>
      <xdr:row>9</xdr:row>
      <xdr:rowOff>120650</xdr:rowOff>
    </xdr:from>
    <xdr:to>
      <xdr:col>8</xdr:col>
      <xdr:colOff>683820</xdr:colOff>
      <xdr:row>16</xdr:row>
      <xdr:rowOff>127000</xdr:rowOff>
    </xdr:to>
    <xdr:sp macro="" textlink="">
      <xdr:nvSpPr>
        <xdr:cNvPr id="6" name="TextBox 5">
          <a:extLst>
            <a:ext uri="{FF2B5EF4-FFF2-40B4-BE49-F238E27FC236}">
              <a16:creationId xmlns:a16="http://schemas.microsoft.com/office/drawing/2014/main" id="{1F0D87BC-F6DE-70D6-8C73-8A8D99A64238}"/>
            </a:ext>
          </a:extLst>
        </xdr:cNvPr>
        <xdr:cNvSpPr txBox="1"/>
      </xdr:nvSpPr>
      <xdr:spPr>
        <a:xfrm>
          <a:off x="594920" y="1511300"/>
          <a:ext cx="7099300" cy="129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1" i="0">
              <a:solidFill>
                <a:schemeClr val="dk1"/>
              </a:solidFill>
              <a:effectLst/>
              <a:latin typeface="Arial" panose="020B0604020202020204" pitchFamily="34" charset="0"/>
              <a:ea typeface="+mn-ea"/>
              <a:cs typeface="Arial" panose="020B0604020202020204" pitchFamily="34" charset="0"/>
            </a:rPr>
            <a:t>If you're employed / on benefits: </a:t>
          </a:r>
          <a:r>
            <a:rPr lang="en-US" sz="1100" b="0" i="0">
              <a:solidFill>
                <a:schemeClr val="dk1"/>
              </a:solidFill>
              <a:effectLst/>
              <a:latin typeface="Arial" panose="020B0604020202020204" pitchFamily="34" charset="0"/>
              <a:ea typeface="+mn-ea"/>
              <a:cs typeface="Arial" panose="020B0604020202020204" pitchFamily="34" charset="0"/>
            </a:rPr>
            <a:t>Enter your earnings after tax (your net income).</a:t>
          </a:r>
        </a:p>
        <a:p>
          <a:pPr rtl="0"/>
          <a:endParaRPr lang="en-GB" sz="1100">
            <a:effectLst/>
            <a:latin typeface="Arial" panose="020B0604020202020204" pitchFamily="34" charset="0"/>
            <a:cs typeface="Arial" panose="020B0604020202020204" pitchFamily="34" charset="0"/>
          </a:endParaRPr>
        </a:p>
        <a:p>
          <a:pPr rtl="0"/>
          <a:r>
            <a:rPr lang="en-US" sz="1100" b="1" i="0">
              <a:solidFill>
                <a:schemeClr val="dk1"/>
              </a:solidFill>
              <a:effectLst/>
              <a:latin typeface="Arial" panose="020B0604020202020204" pitchFamily="34" charset="0"/>
              <a:ea typeface="+mn-ea"/>
              <a:cs typeface="Arial" panose="020B0604020202020204" pitchFamily="34" charset="0"/>
            </a:rPr>
            <a:t>If you're self-employed: </a:t>
          </a:r>
          <a:r>
            <a:rPr lang="en-US" sz="1100" b="0" i="0">
              <a:solidFill>
                <a:schemeClr val="dk1"/>
              </a:solidFill>
              <a:effectLst/>
              <a:latin typeface="Arial" panose="020B0604020202020204" pitchFamily="34" charset="0"/>
              <a:ea typeface="+mn-ea"/>
              <a:cs typeface="Arial" panose="020B0604020202020204" pitchFamily="34" charset="0"/>
            </a:rPr>
            <a:t>Put in your earnings before tax then, on the </a:t>
          </a:r>
          <a:r>
            <a:rPr lang="en-US" sz="1100" b="0" i="1">
              <a:solidFill>
                <a:schemeClr val="dk1"/>
              </a:solidFill>
              <a:effectLst/>
              <a:latin typeface="Arial" panose="020B0604020202020204" pitchFamily="34" charset="0"/>
              <a:ea typeface="+mn-ea"/>
              <a:cs typeface="Arial" panose="020B0604020202020204" pitchFamily="34" charset="0"/>
            </a:rPr>
            <a:t>What do you spend</a:t>
          </a:r>
          <a:r>
            <a:rPr lang="en-US" sz="1100" b="0" i="0">
              <a:solidFill>
                <a:schemeClr val="dk1"/>
              </a:solidFill>
              <a:effectLst/>
              <a:latin typeface="Arial" panose="020B0604020202020204" pitchFamily="34" charset="0"/>
              <a:ea typeface="+mn-ea"/>
              <a:cs typeface="Arial" panose="020B0604020202020204" pitchFamily="34" charset="0"/>
            </a:rPr>
            <a:t> page, put your tax in the Tax &amp; NI Provisions category. It's very important to ensure you adequately save up for the tax bill; put it away as soon as you've earned it. </a:t>
          </a:r>
        </a:p>
        <a:p>
          <a:pPr rtl="0"/>
          <a:endParaRPr lang="en-GB" sz="1100">
            <a:effectLst/>
            <a:latin typeface="Arial" panose="020B0604020202020204" pitchFamily="34" charset="0"/>
            <a:cs typeface="Arial" panose="020B0604020202020204" pitchFamily="34" charset="0"/>
          </a:endParaRPr>
        </a:p>
        <a:p>
          <a:pPr rtl="0"/>
          <a:r>
            <a:rPr lang="en-US" sz="1100" b="1" i="0">
              <a:solidFill>
                <a:schemeClr val="dk1"/>
              </a:solidFill>
              <a:effectLst/>
              <a:latin typeface="Arial" panose="020B0604020202020204" pitchFamily="34" charset="0"/>
              <a:ea typeface="+mn-ea"/>
              <a:cs typeface="Arial" panose="020B0604020202020204" pitchFamily="34" charset="0"/>
            </a:rPr>
            <a:t>If you're paid 4-weekly:</a:t>
          </a:r>
          <a:r>
            <a:rPr lang="en-US" sz="1100" b="0" i="0">
              <a:solidFill>
                <a:schemeClr val="dk1"/>
              </a:solidFill>
              <a:effectLst/>
              <a:latin typeface="Arial" panose="020B0604020202020204" pitchFamily="34" charset="0"/>
              <a:ea typeface="+mn-ea"/>
              <a:cs typeface="Arial" panose="020B0604020202020204" pitchFamily="34" charset="0"/>
            </a:rPr>
            <a:t> divide your earnings by 4 and enter the amount in the weekly column.</a:t>
          </a:r>
          <a:endParaRPr lang="en-GB" sz="1100">
            <a:effectLst/>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43364</xdr:rowOff>
    </xdr:from>
    <xdr:to>
      <xdr:col>1</xdr:col>
      <xdr:colOff>787400</xdr:colOff>
      <xdr:row>1</xdr:row>
      <xdr:rowOff>127000</xdr:rowOff>
    </xdr:to>
    <xdr:sp macro="" textlink="">
      <xdr:nvSpPr>
        <xdr:cNvPr id="7" name="TextBox 6">
          <a:hlinkClick xmlns:r="http://schemas.openxmlformats.org/officeDocument/2006/relationships" r:id="rId4"/>
          <a:extLst>
            <a:ext uri="{FF2B5EF4-FFF2-40B4-BE49-F238E27FC236}">
              <a16:creationId xmlns:a16="http://schemas.microsoft.com/office/drawing/2014/main" id="{8C17E1B2-C52C-86A7-01ED-A1F28C058715}"/>
            </a:ext>
          </a:extLst>
        </xdr:cNvPr>
        <xdr:cNvSpPr txBox="1"/>
      </xdr:nvSpPr>
      <xdr:spPr>
        <a:xfrm>
          <a:off x="0" y="43364"/>
          <a:ext cx="1187450" cy="267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Getting Started</a:t>
          </a:r>
        </a:p>
      </xdr:txBody>
    </xdr:sp>
    <xdr:clientData/>
  </xdr:twoCellAnchor>
  <xdr:twoCellAnchor>
    <xdr:from>
      <xdr:col>0</xdr:col>
      <xdr:colOff>0</xdr:colOff>
      <xdr:row>1</xdr:row>
      <xdr:rowOff>78826</xdr:rowOff>
    </xdr:from>
    <xdr:to>
      <xdr:col>1</xdr:col>
      <xdr:colOff>1117600</xdr:colOff>
      <xdr:row>2</xdr:row>
      <xdr:rowOff>120650</xdr:rowOff>
    </xdr:to>
    <xdr:sp macro="" textlink="">
      <xdr:nvSpPr>
        <xdr:cNvPr id="8" name="TextBox 7">
          <a:extLst>
            <a:ext uri="{FF2B5EF4-FFF2-40B4-BE49-F238E27FC236}">
              <a16:creationId xmlns:a16="http://schemas.microsoft.com/office/drawing/2014/main" id="{B190B9CE-D362-4D1F-AA72-68C058F1D433}"/>
            </a:ext>
          </a:extLst>
        </xdr:cNvPr>
        <xdr:cNvSpPr txBox="1"/>
      </xdr:nvSpPr>
      <xdr:spPr>
        <a:xfrm>
          <a:off x="0" y="262976"/>
          <a:ext cx="1517650" cy="225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1" u="none">
              <a:solidFill>
                <a:srgbClr val="273156"/>
              </a:solidFill>
            </a:rPr>
            <a:t>What Do</a:t>
          </a:r>
          <a:r>
            <a:rPr lang="en-GB" sz="1200" b="1" u="none" baseline="0">
              <a:solidFill>
                <a:srgbClr val="273156"/>
              </a:solidFill>
            </a:rPr>
            <a:t> You Earn</a:t>
          </a:r>
          <a:endParaRPr lang="en-GB" sz="1200" b="1" u="none">
            <a:solidFill>
              <a:srgbClr val="273156"/>
            </a:solidFill>
          </a:endParaRPr>
        </a:p>
      </xdr:txBody>
    </xdr:sp>
    <xdr:clientData/>
  </xdr:twoCellAnchor>
  <xdr:twoCellAnchor>
    <xdr:from>
      <xdr:col>0</xdr:col>
      <xdr:colOff>1196</xdr:colOff>
      <xdr:row>3</xdr:row>
      <xdr:rowOff>149748</xdr:rowOff>
    </xdr:from>
    <xdr:to>
      <xdr:col>1</xdr:col>
      <xdr:colOff>877496</xdr:colOff>
      <xdr:row>5</xdr:row>
      <xdr:rowOff>29458</xdr:rowOff>
    </xdr:to>
    <xdr:sp macro="" textlink="">
      <xdr:nvSpPr>
        <xdr:cNvPr id="9" name="TextBox 8">
          <a:hlinkClick xmlns:r="http://schemas.openxmlformats.org/officeDocument/2006/relationships" r:id="rId5"/>
          <a:extLst>
            <a:ext uri="{FF2B5EF4-FFF2-40B4-BE49-F238E27FC236}">
              <a16:creationId xmlns:a16="http://schemas.microsoft.com/office/drawing/2014/main" id="{C47D08D3-C0E2-45D6-B014-AB2B3AF8BD21}"/>
            </a:ext>
          </a:extLst>
        </xdr:cNvPr>
        <xdr:cNvSpPr txBox="1"/>
      </xdr:nvSpPr>
      <xdr:spPr>
        <a:xfrm>
          <a:off x="1196" y="680006"/>
          <a:ext cx="1269084" cy="233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Spending</a:t>
          </a:r>
          <a:r>
            <a:rPr lang="en-GB" sz="1200" b="0" baseline="0">
              <a:solidFill>
                <a:schemeClr val="bg1">
                  <a:lumMod val="65000"/>
                </a:schemeClr>
              </a:solidFill>
            </a:rPr>
            <a:t> Totals</a:t>
          </a:r>
        </a:p>
      </xdr:txBody>
    </xdr:sp>
    <xdr:clientData/>
  </xdr:twoCellAnchor>
  <xdr:twoCellAnchor>
    <xdr:from>
      <xdr:col>0</xdr:col>
      <xdr:colOff>0</xdr:colOff>
      <xdr:row>2</xdr:row>
      <xdr:rowOff>114287</xdr:rowOff>
    </xdr:from>
    <xdr:to>
      <xdr:col>1</xdr:col>
      <xdr:colOff>1079500</xdr:colOff>
      <xdr:row>4</xdr:row>
      <xdr:rowOff>0</xdr:rowOff>
    </xdr:to>
    <xdr:sp macro="" textlink="">
      <xdr:nvSpPr>
        <xdr:cNvPr id="10" name="TextBox 9">
          <a:hlinkClick xmlns:r="http://schemas.openxmlformats.org/officeDocument/2006/relationships" r:id="rId6"/>
          <a:extLst>
            <a:ext uri="{FF2B5EF4-FFF2-40B4-BE49-F238E27FC236}">
              <a16:creationId xmlns:a16="http://schemas.microsoft.com/office/drawing/2014/main" id="{714862A3-D586-39A3-4ACB-792DBBF15BCA}"/>
            </a:ext>
          </a:extLst>
        </xdr:cNvPr>
        <xdr:cNvSpPr txBox="1"/>
      </xdr:nvSpPr>
      <xdr:spPr>
        <a:xfrm>
          <a:off x="0" y="482587"/>
          <a:ext cx="1479550" cy="254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What</a:t>
          </a:r>
          <a:r>
            <a:rPr lang="en-GB" sz="1200" b="0" baseline="0">
              <a:solidFill>
                <a:schemeClr val="bg1">
                  <a:lumMod val="65000"/>
                </a:schemeClr>
              </a:solidFill>
            </a:rPr>
            <a:t> Do You Spend</a:t>
          </a:r>
          <a:endParaRPr lang="en-GB" sz="1200" b="0">
            <a:solidFill>
              <a:schemeClr val="bg1">
                <a:lumMod val="65000"/>
              </a:schemeClr>
            </a:solidFill>
          </a:endParaRPr>
        </a:p>
      </xdr:txBody>
    </xdr:sp>
    <xdr:clientData/>
  </xdr:twoCellAnchor>
  <xdr:twoCellAnchor>
    <xdr:from>
      <xdr:col>0</xdr:col>
      <xdr:colOff>2392</xdr:colOff>
      <xdr:row>5</xdr:row>
      <xdr:rowOff>1</xdr:rowOff>
    </xdr:from>
    <xdr:to>
      <xdr:col>1</xdr:col>
      <xdr:colOff>573892</xdr:colOff>
      <xdr:row>6</xdr:row>
      <xdr:rowOff>82551</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2CA6F6F7-1645-4763-B3F3-5FBFE788B97E}"/>
            </a:ext>
          </a:extLst>
        </xdr:cNvPr>
        <xdr:cNvSpPr txBox="1"/>
      </xdr:nvSpPr>
      <xdr:spPr>
        <a:xfrm>
          <a:off x="2392" y="920751"/>
          <a:ext cx="9715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Results</a:t>
          </a:r>
        </a:p>
      </xdr:txBody>
    </xdr:sp>
    <xdr:clientData/>
  </xdr:twoCellAnchor>
  <xdr:twoCellAnchor>
    <xdr:from>
      <xdr:col>1</xdr:col>
      <xdr:colOff>78454</xdr:colOff>
      <xdr:row>6</xdr:row>
      <xdr:rowOff>138063</xdr:rowOff>
    </xdr:from>
    <xdr:to>
      <xdr:col>1</xdr:col>
      <xdr:colOff>1258496</xdr:colOff>
      <xdr:row>8</xdr:row>
      <xdr:rowOff>71966</xdr:rowOff>
    </xdr:to>
    <xdr:sp macro="" textlink="">
      <xdr:nvSpPr>
        <xdr:cNvPr id="12" name="TextBox 11">
          <a:extLst>
            <a:ext uri="{FF2B5EF4-FFF2-40B4-BE49-F238E27FC236}">
              <a16:creationId xmlns:a16="http://schemas.microsoft.com/office/drawing/2014/main" id="{D8A7C2E9-525A-44AF-A00F-409CB46D7BC0}"/>
            </a:ext>
          </a:extLst>
        </xdr:cNvPr>
        <xdr:cNvSpPr txBox="1"/>
      </xdr:nvSpPr>
      <xdr:spPr>
        <a:xfrm>
          <a:off x="686996" y="1249313"/>
          <a:ext cx="1180042" cy="35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rgbClr val="273156"/>
              </a:solidFill>
            </a:rPr>
            <a:t>Home</a:t>
          </a:r>
        </a:p>
      </xdr:txBody>
    </xdr:sp>
    <xdr:clientData/>
  </xdr:twoCellAnchor>
  <xdr:twoCellAnchor>
    <xdr:from>
      <xdr:col>0</xdr:col>
      <xdr:colOff>2392</xdr:colOff>
      <xdr:row>1</xdr:row>
      <xdr:rowOff>139673</xdr:rowOff>
    </xdr:from>
    <xdr:to>
      <xdr:col>0</xdr:col>
      <xdr:colOff>2392</xdr:colOff>
      <xdr:row>2</xdr:row>
      <xdr:rowOff>117265</xdr:rowOff>
    </xdr:to>
    <xdr:cxnSp macro="">
      <xdr:nvCxnSpPr>
        <xdr:cNvPr id="16" name="Straight Connector 15">
          <a:extLst>
            <a:ext uri="{FF2B5EF4-FFF2-40B4-BE49-F238E27FC236}">
              <a16:creationId xmlns:a16="http://schemas.microsoft.com/office/drawing/2014/main" id="{213A3DBE-9C3A-DC11-B9C7-E98F102B651B}"/>
            </a:ext>
          </a:extLst>
        </xdr:cNvPr>
        <xdr:cNvCxnSpPr/>
      </xdr:nvCxnSpPr>
      <xdr:spPr>
        <a:xfrm>
          <a:off x="2392" y="323117"/>
          <a:ext cx="0" cy="161037"/>
        </a:xfrm>
        <a:prstGeom prst="line">
          <a:avLst/>
        </a:prstGeom>
        <a:ln w="76200"/>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504072</xdr:colOff>
      <xdr:row>1</xdr:row>
      <xdr:rowOff>155575</xdr:rowOff>
    </xdr:from>
    <xdr:to>
      <xdr:col>10</xdr:col>
      <xdr:colOff>600073</xdr:colOff>
      <xdr:row>4</xdr:row>
      <xdr:rowOff>127000</xdr:rowOff>
    </xdr:to>
    <xdr:grpSp>
      <xdr:nvGrpSpPr>
        <xdr:cNvPr id="2" name="Group 1">
          <a:extLst>
            <a:ext uri="{FF2B5EF4-FFF2-40B4-BE49-F238E27FC236}">
              <a16:creationId xmlns:a16="http://schemas.microsoft.com/office/drawing/2014/main" id="{8D1FB477-CD56-4FC8-BE9C-C42B4EF50FAA}"/>
            </a:ext>
          </a:extLst>
        </xdr:cNvPr>
        <xdr:cNvGrpSpPr/>
      </xdr:nvGrpSpPr>
      <xdr:grpSpPr>
        <a:xfrm>
          <a:off x="6022680" y="338874"/>
          <a:ext cx="3048424" cy="521322"/>
          <a:chOff x="5962798" y="257608"/>
          <a:chExt cx="2450952" cy="529792"/>
        </a:xfrm>
      </xdr:grpSpPr>
      <xdr:sp macro="" textlink="">
        <xdr:nvSpPr>
          <xdr:cNvPr id="4" name="TextBox 3">
            <a:extLst>
              <a:ext uri="{FF2B5EF4-FFF2-40B4-BE49-F238E27FC236}">
                <a16:creationId xmlns:a16="http://schemas.microsoft.com/office/drawing/2014/main" id="{C5679342-12FD-EB87-AC86-F3DAD403408E}"/>
              </a:ext>
            </a:extLst>
          </xdr:cNvPr>
          <xdr:cNvSpPr txBox="1"/>
        </xdr:nvSpPr>
        <xdr:spPr>
          <a:xfrm>
            <a:off x="5962798" y="257608"/>
            <a:ext cx="2450952" cy="529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i="1">
                <a:solidFill>
                  <a:srgbClr val="273156"/>
                </a:solidFill>
                <a:latin typeface="Corbel" panose="020B0503020204020204" pitchFamily="34" charset="0"/>
                <a:cs typeface="Gotham Bold" pitchFamily="50" charset="0"/>
              </a:rPr>
              <a:t>Budget Planner</a:t>
            </a:r>
          </a:p>
        </xdr:txBody>
      </xdr:sp>
      <xdr:cxnSp macro="">
        <xdr:nvCxnSpPr>
          <xdr:cNvPr id="13" name="Straight Connector 12">
            <a:extLst>
              <a:ext uri="{FF2B5EF4-FFF2-40B4-BE49-F238E27FC236}">
                <a16:creationId xmlns:a16="http://schemas.microsoft.com/office/drawing/2014/main" id="{0E3D1BC7-1CF0-446C-FE6A-022B92E7D545}"/>
              </a:ext>
            </a:extLst>
          </xdr:cNvPr>
          <xdr:cNvCxnSpPr/>
        </xdr:nvCxnSpPr>
        <xdr:spPr>
          <a:xfrm>
            <a:off x="5969794" y="777875"/>
            <a:ext cx="2328862" cy="0"/>
          </a:xfrm>
          <a:prstGeom prst="line">
            <a:avLst/>
          </a:prstGeom>
          <a:ln w="76200">
            <a:solidFill>
              <a:srgbClr val="FFDA2C"/>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10</xdr:col>
      <xdr:colOff>171450</xdr:colOff>
      <xdr:row>0</xdr:row>
      <xdr:rowOff>95250</xdr:rowOff>
    </xdr:from>
    <xdr:to>
      <xdr:col>13</xdr:col>
      <xdr:colOff>209551</xdr:colOff>
      <xdr:row>6</xdr:row>
      <xdr:rowOff>107250</xdr:rowOff>
    </xdr:to>
    <xdr:pic>
      <xdr:nvPicPr>
        <xdr:cNvPr id="14" name="Picture 13">
          <a:extLst>
            <a:ext uri="{FF2B5EF4-FFF2-40B4-BE49-F238E27FC236}">
              <a16:creationId xmlns:a16="http://schemas.microsoft.com/office/drawing/2014/main" id="{BAB64FEC-6701-85F5-3301-2A08F22378AE}"/>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9843"/>
        <a:stretch/>
      </xdr:blipFill>
      <xdr:spPr>
        <a:xfrm>
          <a:off x="8394700" y="95250"/>
          <a:ext cx="2305050" cy="1120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10</xdr:row>
      <xdr:rowOff>0</xdr:rowOff>
    </xdr:from>
    <xdr:to>
      <xdr:col>10</xdr:col>
      <xdr:colOff>571500</xdr:colOff>
      <xdr:row>13</xdr:row>
      <xdr:rowOff>0</xdr:rowOff>
    </xdr:to>
    <xdr:sp macro="" textlink="">
      <xdr:nvSpPr>
        <xdr:cNvPr id="4" name="TextBox 3">
          <a:extLst>
            <a:ext uri="{FF2B5EF4-FFF2-40B4-BE49-F238E27FC236}">
              <a16:creationId xmlns:a16="http://schemas.microsoft.com/office/drawing/2014/main" id="{EF9C6374-3253-C39D-9B92-A9D8D9BDDD98}"/>
            </a:ext>
          </a:extLst>
        </xdr:cNvPr>
        <xdr:cNvSpPr txBox="1"/>
      </xdr:nvSpPr>
      <xdr:spPr>
        <a:xfrm>
          <a:off x="254000" y="1574800"/>
          <a:ext cx="7226300" cy="552450"/>
        </a:xfrm>
        <a:prstGeom prst="rect">
          <a:avLst/>
        </a:prstGeom>
        <a:solidFill>
          <a:srgbClr val="F6F6F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Arial" panose="020B0604020202020204" pitchFamily="34" charset="0"/>
              <a:cs typeface="Arial" panose="020B0604020202020204" pitchFamily="34" charset="0"/>
            </a:rPr>
            <a:t>Do you spend by the week, month or year? Fill which ever column suits your spending pattern.</a:t>
          </a:r>
        </a:p>
      </xdr:txBody>
    </xdr:sp>
    <xdr:clientData/>
  </xdr:twoCellAnchor>
  <xdr:twoCellAnchor>
    <xdr:from>
      <xdr:col>3</xdr:col>
      <xdr:colOff>0</xdr:colOff>
      <xdr:row>112</xdr:row>
      <xdr:rowOff>47625</xdr:rowOff>
    </xdr:from>
    <xdr:to>
      <xdr:col>13</xdr:col>
      <xdr:colOff>0</xdr:colOff>
      <xdr:row>117</xdr:row>
      <xdr:rowOff>0</xdr:rowOff>
    </xdr:to>
    <xdr:sp macro="" textlink="">
      <xdr:nvSpPr>
        <xdr:cNvPr id="5" name="TextBox 4">
          <a:extLst>
            <a:ext uri="{FF2B5EF4-FFF2-40B4-BE49-F238E27FC236}">
              <a16:creationId xmlns:a16="http://schemas.microsoft.com/office/drawing/2014/main" id="{F48BA064-2E10-4583-8946-C1A8510D518C}"/>
            </a:ext>
          </a:extLst>
        </xdr:cNvPr>
        <xdr:cNvSpPr txBox="1"/>
      </xdr:nvSpPr>
      <xdr:spPr>
        <a:xfrm>
          <a:off x="660400" y="18570575"/>
          <a:ext cx="8077200" cy="873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buFont typeface="Arial" pitchFamily="34" charset="0"/>
            <a:buNone/>
          </a:pPr>
          <a:r>
            <a:rPr lang="en-US" sz="1100" b="1">
              <a:solidFill>
                <a:schemeClr val="dk1"/>
              </a:solidFill>
              <a:latin typeface="Arial" pitchFamily="34" charset="0"/>
              <a:ea typeface="+mn-ea"/>
              <a:cs typeface="Arial" pitchFamily="34" charset="0"/>
            </a:rPr>
            <a:t>Credit card warning</a:t>
          </a:r>
          <a:r>
            <a:rPr lang="en-US" sz="1100">
              <a:solidFill>
                <a:schemeClr val="dk1"/>
              </a:solidFill>
              <a:latin typeface="Arial" pitchFamily="34" charset="0"/>
              <a:ea typeface="+mn-ea"/>
              <a:cs typeface="Arial" pitchFamily="34" charset="0"/>
            </a:rPr>
            <a:t>: Don't double count spends. If you pay for food shopping on your credit card and pay it off in full, don't also include it in the credit card repayment category.</a:t>
          </a:r>
        </a:p>
        <a:p>
          <a:endParaRPr lang="en-US" sz="1100" b="1">
            <a:solidFill>
              <a:schemeClr val="dk1"/>
            </a:solidFill>
            <a:latin typeface="Arial" pitchFamily="34" charset="0"/>
            <a:ea typeface="+mn-ea"/>
            <a:cs typeface="Arial" pitchFamily="34" charset="0"/>
          </a:endParaRPr>
        </a:p>
        <a:p>
          <a:r>
            <a:rPr lang="en-US" sz="1100" b="1">
              <a:solidFill>
                <a:schemeClr val="dk1"/>
              </a:solidFill>
              <a:latin typeface="Arial" pitchFamily="34" charset="0"/>
              <a:ea typeface="+mn-ea"/>
              <a:cs typeface="Arial" pitchFamily="34" charset="0"/>
            </a:rPr>
            <a:t>Pensions warning:</a:t>
          </a:r>
          <a:r>
            <a:rPr lang="en-US" sz="1100">
              <a:solidFill>
                <a:schemeClr val="dk1"/>
              </a:solidFill>
              <a:latin typeface="Arial" pitchFamily="34" charset="0"/>
              <a:ea typeface="+mn-ea"/>
              <a:cs typeface="Arial" pitchFamily="34" charset="0"/>
            </a:rPr>
            <a:t> Only include contributions if they're on top of what's already taken from your take home salary. </a:t>
          </a:r>
        </a:p>
      </xdr:txBody>
    </xdr:sp>
    <xdr:clientData/>
  </xdr:twoCellAnchor>
  <xdr:twoCellAnchor>
    <xdr:from>
      <xdr:col>2</xdr:col>
      <xdr:colOff>142875</xdr:colOff>
      <xdr:row>251</xdr:row>
      <xdr:rowOff>28575</xdr:rowOff>
    </xdr:from>
    <xdr:to>
      <xdr:col>13</xdr:col>
      <xdr:colOff>0</xdr:colOff>
      <xdr:row>253</xdr:row>
      <xdr:rowOff>123825</xdr:rowOff>
    </xdr:to>
    <xdr:sp macro="" textlink="">
      <xdr:nvSpPr>
        <xdr:cNvPr id="6" name="TextBox 5">
          <a:extLst>
            <a:ext uri="{FF2B5EF4-FFF2-40B4-BE49-F238E27FC236}">
              <a16:creationId xmlns:a16="http://schemas.microsoft.com/office/drawing/2014/main" id="{FE5D19F1-7D1F-402A-A127-E63C1198B8CA}"/>
            </a:ext>
          </a:extLst>
        </xdr:cNvPr>
        <xdr:cNvSpPr txBox="1"/>
      </xdr:nvSpPr>
      <xdr:spPr>
        <a:xfrm>
          <a:off x="771525" y="47825025"/>
          <a:ext cx="67246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285750" indent="-285750">
            <a:buFont typeface="Arial" pitchFamily="34" charset="0"/>
            <a:buNone/>
          </a:pPr>
          <a:r>
            <a:rPr lang="en-US" sz="1100" b="1">
              <a:solidFill>
                <a:schemeClr val="dk1"/>
              </a:solidFill>
              <a:latin typeface="Arial" pitchFamily="34" charset="0"/>
              <a:ea typeface="+mn-ea"/>
              <a:cs typeface="Arial" pitchFamily="34" charset="0"/>
            </a:rPr>
            <a:t>Spending on holiday</a:t>
          </a:r>
          <a:r>
            <a:rPr lang="en-US" sz="1100">
              <a:solidFill>
                <a:schemeClr val="dk1"/>
              </a:solidFill>
              <a:latin typeface="Arial" pitchFamily="34" charset="0"/>
              <a:ea typeface="+mn-ea"/>
              <a:cs typeface="Arial" pitchFamily="34" charset="0"/>
            </a:rPr>
            <a:t>: If you go away on holiday remember while you're there you're not</a:t>
          </a:r>
          <a:r>
            <a:rPr lang="en-US" sz="1100" baseline="0">
              <a:solidFill>
                <a:schemeClr val="dk1"/>
              </a:solidFill>
              <a:latin typeface="Arial" pitchFamily="34" charset="0"/>
              <a:ea typeface="+mn-ea"/>
              <a:cs typeface="Arial" pitchFamily="34" charset="0"/>
            </a:rPr>
            <a:t> </a:t>
          </a:r>
          <a:r>
            <a:rPr lang="en-US" sz="1100">
              <a:solidFill>
                <a:schemeClr val="dk1"/>
              </a:solidFill>
              <a:latin typeface="Arial" pitchFamily="34" charset="0"/>
              <a:ea typeface="+mn-ea"/>
              <a:cs typeface="Arial" pitchFamily="34" charset="0"/>
            </a:rPr>
            <a:t>doing your usual spending at home. Make sure you only include any additional spending.</a:t>
          </a:r>
          <a:endParaRPr lang="en-US" sz="1100">
            <a:latin typeface="Arial" pitchFamily="34" charset="0"/>
            <a:cs typeface="Arial" pitchFamily="34" charset="0"/>
          </a:endParaRPr>
        </a:p>
      </xdr:txBody>
    </xdr:sp>
    <xdr:clientData/>
  </xdr:twoCellAnchor>
  <xdr:twoCellAnchor>
    <xdr:from>
      <xdr:col>0</xdr:col>
      <xdr:colOff>0</xdr:colOff>
      <xdr:row>0</xdr:row>
      <xdr:rowOff>41727</xdr:rowOff>
    </xdr:from>
    <xdr:to>
      <xdr:col>3</xdr:col>
      <xdr:colOff>418042</xdr:colOff>
      <xdr:row>1</xdr:row>
      <xdr:rowOff>139700</xdr:rowOff>
    </xdr:to>
    <xdr:sp macro="" textlink="">
      <xdr:nvSpPr>
        <xdr:cNvPr id="7" name="TextBox 6">
          <a:hlinkClick xmlns:r="http://schemas.openxmlformats.org/officeDocument/2006/relationships" r:id="rId1"/>
          <a:extLst>
            <a:ext uri="{FF2B5EF4-FFF2-40B4-BE49-F238E27FC236}">
              <a16:creationId xmlns:a16="http://schemas.microsoft.com/office/drawing/2014/main" id="{AEBF6D64-095B-483A-A27F-70D9DEAB2B66}"/>
            </a:ext>
          </a:extLst>
        </xdr:cNvPr>
        <xdr:cNvSpPr txBox="1"/>
      </xdr:nvSpPr>
      <xdr:spPr>
        <a:xfrm>
          <a:off x="0" y="41727"/>
          <a:ext cx="1370542" cy="282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Getting Started</a:t>
          </a:r>
        </a:p>
      </xdr:txBody>
    </xdr:sp>
    <xdr:clientData/>
  </xdr:twoCellAnchor>
  <xdr:twoCellAnchor>
    <xdr:from>
      <xdr:col>0</xdr:col>
      <xdr:colOff>0</xdr:colOff>
      <xdr:row>1</xdr:row>
      <xdr:rowOff>78247</xdr:rowOff>
    </xdr:from>
    <xdr:to>
      <xdr:col>3</xdr:col>
      <xdr:colOff>800238</xdr:colOff>
      <xdr:row>2</xdr:row>
      <xdr:rowOff>158750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644DC41-0689-413E-9710-ACC54867EBC8}"/>
            </a:ext>
          </a:extLst>
        </xdr:cNvPr>
        <xdr:cNvSpPr txBox="1"/>
      </xdr:nvSpPr>
      <xdr:spPr>
        <a:xfrm>
          <a:off x="0" y="262397"/>
          <a:ext cx="1752738" cy="264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What Do</a:t>
          </a:r>
          <a:r>
            <a:rPr lang="en-GB" sz="1200" b="0" baseline="0">
              <a:solidFill>
                <a:schemeClr val="bg1">
                  <a:lumMod val="65000"/>
                </a:schemeClr>
              </a:solidFill>
            </a:rPr>
            <a:t> You Earn</a:t>
          </a:r>
          <a:endParaRPr lang="en-GB" sz="1200" b="0">
            <a:solidFill>
              <a:schemeClr val="bg1">
                <a:lumMod val="65000"/>
              </a:schemeClr>
            </a:solidFill>
          </a:endParaRPr>
        </a:p>
      </xdr:txBody>
    </xdr:sp>
    <xdr:clientData/>
  </xdr:twoCellAnchor>
  <xdr:twoCellAnchor>
    <xdr:from>
      <xdr:col>0</xdr:col>
      <xdr:colOff>1196</xdr:colOff>
      <xdr:row>3</xdr:row>
      <xdr:rowOff>151287</xdr:rowOff>
    </xdr:from>
    <xdr:to>
      <xdr:col>3</xdr:col>
      <xdr:colOff>724038</xdr:colOff>
      <xdr:row>5</xdr:row>
      <xdr:rowOff>19050</xdr:rowOff>
    </xdr:to>
    <xdr:sp macro="" textlink="">
      <xdr:nvSpPr>
        <xdr:cNvPr id="9" name="TextBox 8">
          <a:hlinkClick xmlns:r="http://schemas.openxmlformats.org/officeDocument/2006/relationships" r:id="rId3"/>
          <a:extLst>
            <a:ext uri="{FF2B5EF4-FFF2-40B4-BE49-F238E27FC236}">
              <a16:creationId xmlns:a16="http://schemas.microsoft.com/office/drawing/2014/main" id="{81929C46-7420-4FCD-B00D-3920850A904A}"/>
            </a:ext>
          </a:extLst>
        </xdr:cNvPr>
        <xdr:cNvSpPr txBox="1"/>
      </xdr:nvSpPr>
      <xdr:spPr>
        <a:xfrm>
          <a:off x="1196" y="703737"/>
          <a:ext cx="1675342" cy="236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Spending</a:t>
          </a:r>
          <a:r>
            <a:rPr lang="en-GB" sz="1200" b="0" baseline="0">
              <a:solidFill>
                <a:schemeClr val="bg1">
                  <a:lumMod val="65000"/>
                </a:schemeClr>
              </a:solidFill>
            </a:rPr>
            <a:t> Totals</a:t>
          </a:r>
        </a:p>
      </xdr:txBody>
    </xdr:sp>
    <xdr:clientData/>
  </xdr:twoCellAnchor>
  <xdr:twoCellAnchor>
    <xdr:from>
      <xdr:col>0</xdr:col>
      <xdr:colOff>0</xdr:colOff>
      <xdr:row>2</xdr:row>
      <xdr:rowOff>114767</xdr:rowOff>
    </xdr:from>
    <xdr:to>
      <xdr:col>3</xdr:col>
      <xdr:colOff>708025</xdr:colOff>
      <xdr:row>3</xdr:row>
      <xdr:rowOff>165100</xdr:rowOff>
    </xdr:to>
    <xdr:sp macro="" textlink="">
      <xdr:nvSpPr>
        <xdr:cNvPr id="10" name="TextBox 9">
          <a:extLst>
            <a:ext uri="{FF2B5EF4-FFF2-40B4-BE49-F238E27FC236}">
              <a16:creationId xmlns:a16="http://schemas.microsoft.com/office/drawing/2014/main" id="{E13056E5-4EFC-4FFF-8FFC-52867DF44CE1}"/>
            </a:ext>
          </a:extLst>
        </xdr:cNvPr>
        <xdr:cNvSpPr txBox="1"/>
      </xdr:nvSpPr>
      <xdr:spPr>
        <a:xfrm>
          <a:off x="0" y="483067"/>
          <a:ext cx="1660525" cy="234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1">
              <a:solidFill>
                <a:srgbClr val="273156"/>
              </a:solidFill>
            </a:rPr>
            <a:t>What</a:t>
          </a:r>
          <a:r>
            <a:rPr lang="en-GB" sz="1200" b="1" baseline="0">
              <a:solidFill>
                <a:srgbClr val="273156"/>
              </a:solidFill>
            </a:rPr>
            <a:t> Do You Spend</a:t>
          </a:r>
          <a:endParaRPr lang="en-GB" sz="1200" b="1">
            <a:solidFill>
              <a:srgbClr val="273156"/>
            </a:solidFill>
          </a:endParaRPr>
        </a:p>
      </xdr:txBody>
    </xdr:sp>
    <xdr:clientData/>
  </xdr:twoCellAnchor>
  <xdr:twoCellAnchor>
    <xdr:from>
      <xdr:col>0</xdr:col>
      <xdr:colOff>2392</xdr:colOff>
      <xdr:row>5</xdr:row>
      <xdr:rowOff>38099</xdr:rowOff>
    </xdr:from>
    <xdr:to>
      <xdr:col>3</xdr:col>
      <xdr:colOff>420434</xdr:colOff>
      <xdr:row>6</xdr:row>
      <xdr:rowOff>120649</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2BCD12D0-57A4-42B7-BB3B-9BBDCCBF81D8}"/>
            </a:ext>
          </a:extLst>
        </xdr:cNvPr>
        <xdr:cNvSpPr txBox="1"/>
      </xdr:nvSpPr>
      <xdr:spPr>
        <a:xfrm>
          <a:off x="2392" y="942974"/>
          <a:ext cx="2037292" cy="263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Results</a:t>
          </a:r>
        </a:p>
      </xdr:txBody>
    </xdr:sp>
    <xdr:clientData/>
  </xdr:twoCellAnchor>
  <xdr:twoCellAnchor>
    <xdr:from>
      <xdr:col>0</xdr:col>
      <xdr:colOff>4293</xdr:colOff>
      <xdr:row>2</xdr:row>
      <xdr:rowOff>174064</xdr:rowOff>
    </xdr:from>
    <xdr:to>
      <xdr:col>0</xdr:col>
      <xdr:colOff>4293</xdr:colOff>
      <xdr:row>3</xdr:row>
      <xdr:rowOff>150684</xdr:rowOff>
    </xdr:to>
    <xdr:cxnSp macro="">
      <xdr:nvCxnSpPr>
        <xdr:cNvPr id="12" name="Straight Connector 11">
          <a:extLst>
            <a:ext uri="{FF2B5EF4-FFF2-40B4-BE49-F238E27FC236}">
              <a16:creationId xmlns:a16="http://schemas.microsoft.com/office/drawing/2014/main" id="{45E65EA8-3E08-4F12-B364-7BD95036A636}"/>
            </a:ext>
          </a:extLst>
        </xdr:cNvPr>
        <xdr:cNvCxnSpPr/>
      </xdr:nvCxnSpPr>
      <xdr:spPr>
        <a:xfrm>
          <a:off x="4293" y="542896"/>
          <a:ext cx="0" cy="161037"/>
        </a:xfrm>
        <a:prstGeom prst="line">
          <a:avLst/>
        </a:prstGeom>
        <a:ln w="76200"/>
      </xdr:spPr>
      <xdr:style>
        <a:lnRef idx="3">
          <a:schemeClr val="accent4"/>
        </a:lnRef>
        <a:fillRef idx="0">
          <a:schemeClr val="accent4"/>
        </a:fillRef>
        <a:effectRef idx="2">
          <a:schemeClr val="accent4"/>
        </a:effectRef>
        <a:fontRef idx="minor">
          <a:schemeClr val="tx1"/>
        </a:fontRef>
      </xdr:style>
    </xdr:cxnSp>
    <xdr:clientData/>
  </xdr:twoCellAnchor>
  <xdr:twoCellAnchor>
    <xdr:from>
      <xdr:col>6</xdr:col>
      <xdr:colOff>107427</xdr:colOff>
      <xdr:row>1</xdr:row>
      <xdr:rowOff>123270</xdr:rowOff>
    </xdr:from>
    <xdr:to>
      <xdr:col>12</xdr:col>
      <xdr:colOff>504918</xdr:colOff>
      <xdr:row>4</xdr:row>
      <xdr:rowOff>104220</xdr:rowOff>
    </xdr:to>
    <xdr:grpSp>
      <xdr:nvGrpSpPr>
        <xdr:cNvPr id="18" name="Group 17">
          <a:extLst>
            <a:ext uri="{FF2B5EF4-FFF2-40B4-BE49-F238E27FC236}">
              <a16:creationId xmlns:a16="http://schemas.microsoft.com/office/drawing/2014/main" id="{3CF18210-502C-FCCB-6174-279EFE5BADD2}"/>
            </a:ext>
          </a:extLst>
        </xdr:cNvPr>
        <xdr:cNvGrpSpPr/>
      </xdr:nvGrpSpPr>
      <xdr:grpSpPr>
        <a:xfrm>
          <a:off x="5815947" y="304699"/>
          <a:ext cx="2866216" cy="525235"/>
          <a:chOff x="5549841" y="281991"/>
          <a:chExt cx="2532712" cy="529792"/>
        </a:xfrm>
      </xdr:grpSpPr>
      <xdr:sp macro="" textlink="">
        <xdr:nvSpPr>
          <xdr:cNvPr id="3" name="TextBox 2">
            <a:extLst>
              <a:ext uri="{FF2B5EF4-FFF2-40B4-BE49-F238E27FC236}">
                <a16:creationId xmlns:a16="http://schemas.microsoft.com/office/drawing/2014/main" id="{E186DB0C-C6F3-40BF-9160-046CA2FBD484}"/>
              </a:ext>
            </a:extLst>
          </xdr:cNvPr>
          <xdr:cNvSpPr txBox="1"/>
        </xdr:nvSpPr>
        <xdr:spPr>
          <a:xfrm>
            <a:off x="5549841" y="281991"/>
            <a:ext cx="2532712" cy="529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i="1">
                <a:solidFill>
                  <a:srgbClr val="273156"/>
                </a:solidFill>
                <a:latin typeface="Corbel" panose="020B0503020204020204" pitchFamily="34" charset="0"/>
                <a:cs typeface="Gotham Bold" pitchFamily="50" charset="0"/>
              </a:rPr>
              <a:t>Budget Planner</a:t>
            </a:r>
          </a:p>
        </xdr:txBody>
      </xdr:sp>
      <xdr:cxnSp macro="">
        <xdr:nvCxnSpPr>
          <xdr:cNvPr id="14" name="Straight Connector 13">
            <a:extLst>
              <a:ext uri="{FF2B5EF4-FFF2-40B4-BE49-F238E27FC236}">
                <a16:creationId xmlns:a16="http://schemas.microsoft.com/office/drawing/2014/main" id="{B1A2AE04-78F0-B5F1-6A56-FC531FBEEF2C}"/>
              </a:ext>
            </a:extLst>
          </xdr:cNvPr>
          <xdr:cNvCxnSpPr/>
        </xdr:nvCxnSpPr>
        <xdr:spPr>
          <a:xfrm>
            <a:off x="5638597" y="802258"/>
            <a:ext cx="2328862" cy="0"/>
          </a:xfrm>
          <a:prstGeom prst="line">
            <a:avLst/>
          </a:prstGeom>
          <a:ln w="76200">
            <a:solidFill>
              <a:srgbClr val="FFDA2C"/>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57150</xdr:colOff>
      <xdr:row>0</xdr:row>
      <xdr:rowOff>110690</xdr:rowOff>
    </xdr:from>
    <xdr:to>
      <xdr:col>15</xdr:col>
      <xdr:colOff>180975</xdr:colOff>
      <xdr:row>6</xdr:row>
      <xdr:rowOff>57549</xdr:rowOff>
    </xdr:to>
    <xdr:pic>
      <xdr:nvPicPr>
        <xdr:cNvPr id="13" name="Picture 12">
          <a:extLst>
            <a:ext uri="{FF2B5EF4-FFF2-40B4-BE49-F238E27FC236}">
              <a16:creationId xmlns:a16="http://schemas.microsoft.com/office/drawing/2014/main" id="{030FE315-B060-40A8-9A73-40C1622141BC}"/>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9843"/>
        <a:stretch/>
      </xdr:blipFill>
      <xdr:spPr>
        <a:xfrm>
          <a:off x="8242300" y="110690"/>
          <a:ext cx="2152650" cy="1051759"/>
        </a:xfrm>
        <a:prstGeom prst="rect">
          <a:avLst/>
        </a:prstGeom>
      </xdr:spPr>
    </xdr:pic>
    <xdr:clientData/>
  </xdr:twoCellAnchor>
  <xdr:twoCellAnchor editAs="oneCell">
    <xdr:from>
      <xdr:col>3</xdr:col>
      <xdr:colOff>135076</xdr:colOff>
      <xdr:row>1</xdr:row>
      <xdr:rowOff>160683</xdr:rowOff>
    </xdr:from>
    <xdr:to>
      <xdr:col>5</xdr:col>
      <xdr:colOff>466725</xdr:colOff>
      <xdr:row>4</xdr:row>
      <xdr:rowOff>161615</xdr:rowOff>
    </xdr:to>
    <xdr:pic>
      <xdr:nvPicPr>
        <xdr:cNvPr id="15" name="Graphic 14">
          <a:hlinkClick xmlns:r="http://schemas.openxmlformats.org/officeDocument/2006/relationships" r:id="rId6"/>
          <a:extLst>
            <a:ext uri="{FF2B5EF4-FFF2-40B4-BE49-F238E27FC236}">
              <a16:creationId xmlns:a16="http://schemas.microsoft.com/office/drawing/2014/main" id="{537CD434-8FD5-4175-99C2-DFA1D0864D6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747976" y="344833"/>
          <a:ext cx="3598724" cy="5502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95250</xdr:colOff>
      <xdr:row>1</xdr:row>
      <xdr:rowOff>165100</xdr:rowOff>
    </xdr:from>
    <xdr:to>
      <xdr:col>5</xdr:col>
      <xdr:colOff>423468</xdr:colOff>
      <xdr:row>5</xdr:row>
      <xdr:rowOff>0</xdr:rowOff>
    </xdr:to>
    <xdr:pic>
      <xdr:nvPicPr>
        <xdr:cNvPr id="2" name="Graphic 1">
          <a:hlinkClick xmlns:r="http://schemas.openxmlformats.org/officeDocument/2006/relationships" r:id="rId1"/>
          <a:extLst>
            <a:ext uri="{FF2B5EF4-FFF2-40B4-BE49-F238E27FC236}">
              <a16:creationId xmlns:a16="http://schemas.microsoft.com/office/drawing/2014/main" id="{FD30BEE2-66DB-4171-9219-60975A0472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08150" y="349250"/>
          <a:ext cx="3731818" cy="571500"/>
        </a:xfrm>
        <a:prstGeom prst="rect">
          <a:avLst/>
        </a:prstGeom>
      </xdr:spPr>
    </xdr:pic>
    <xdr:clientData/>
  </xdr:twoCellAnchor>
  <xdr:twoCellAnchor>
    <xdr:from>
      <xdr:col>0</xdr:col>
      <xdr:colOff>0</xdr:colOff>
      <xdr:row>0</xdr:row>
      <xdr:rowOff>74591</xdr:rowOff>
    </xdr:from>
    <xdr:to>
      <xdr:col>1</xdr:col>
      <xdr:colOff>926042</xdr:colOff>
      <xdr:row>1</xdr:row>
      <xdr:rowOff>165100</xdr:rowOff>
    </xdr:to>
    <xdr:sp macro="" textlink="">
      <xdr:nvSpPr>
        <xdr:cNvPr id="8" name="TextBox 7">
          <a:hlinkClick xmlns:r="http://schemas.openxmlformats.org/officeDocument/2006/relationships" r:id="rId4"/>
          <a:extLst>
            <a:ext uri="{FF2B5EF4-FFF2-40B4-BE49-F238E27FC236}">
              <a16:creationId xmlns:a16="http://schemas.microsoft.com/office/drawing/2014/main" id="{3729F563-B9C1-4CF9-9185-0B1A969827BA}"/>
            </a:ext>
          </a:extLst>
        </xdr:cNvPr>
        <xdr:cNvSpPr txBox="1"/>
      </xdr:nvSpPr>
      <xdr:spPr>
        <a:xfrm>
          <a:off x="0" y="74591"/>
          <a:ext cx="1243542" cy="274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Getting Started</a:t>
          </a:r>
        </a:p>
      </xdr:txBody>
    </xdr:sp>
    <xdr:clientData/>
  </xdr:twoCellAnchor>
  <xdr:twoCellAnchor>
    <xdr:from>
      <xdr:col>0</xdr:col>
      <xdr:colOff>0</xdr:colOff>
      <xdr:row>1</xdr:row>
      <xdr:rowOff>111111</xdr:rowOff>
    </xdr:from>
    <xdr:to>
      <xdr:col>1</xdr:col>
      <xdr:colOff>1308238</xdr:colOff>
      <xdr:row>2</xdr:row>
      <xdr:rowOff>165101</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B60A2-DD98-43E7-AC79-0B9E8FF80DFB}"/>
            </a:ext>
          </a:extLst>
        </xdr:cNvPr>
        <xdr:cNvSpPr txBox="1"/>
      </xdr:nvSpPr>
      <xdr:spPr>
        <a:xfrm>
          <a:off x="0" y="295261"/>
          <a:ext cx="1625738" cy="23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What Do</a:t>
          </a:r>
          <a:r>
            <a:rPr lang="en-GB" sz="1200" b="0" baseline="0">
              <a:solidFill>
                <a:schemeClr val="bg1">
                  <a:lumMod val="65000"/>
                </a:schemeClr>
              </a:solidFill>
            </a:rPr>
            <a:t> You Earn</a:t>
          </a:r>
          <a:endParaRPr lang="en-GB" sz="1200" b="0">
            <a:solidFill>
              <a:schemeClr val="bg1">
                <a:lumMod val="65000"/>
              </a:schemeClr>
            </a:solidFill>
          </a:endParaRPr>
        </a:p>
      </xdr:txBody>
    </xdr:sp>
    <xdr:clientData/>
  </xdr:twoCellAnchor>
  <xdr:twoCellAnchor>
    <xdr:from>
      <xdr:col>0</xdr:col>
      <xdr:colOff>1196</xdr:colOff>
      <xdr:row>4</xdr:row>
      <xdr:rowOff>0</xdr:rowOff>
    </xdr:from>
    <xdr:to>
      <xdr:col>1</xdr:col>
      <xdr:colOff>1232038</xdr:colOff>
      <xdr:row>5</xdr:row>
      <xdr:rowOff>45195</xdr:rowOff>
    </xdr:to>
    <xdr:sp macro="" textlink="">
      <xdr:nvSpPr>
        <xdr:cNvPr id="10" name="TextBox 9">
          <a:extLst>
            <a:ext uri="{FF2B5EF4-FFF2-40B4-BE49-F238E27FC236}">
              <a16:creationId xmlns:a16="http://schemas.microsoft.com/office/drawing/2014/main" id="{3720E196-385B-4539-BB78-8A59161F075A}"/>
            </a:ext>
          </a:extLst>
        </xdr:cNvPr>
        <xdr:cNvSpPr txBox="1"/>
      </xdr:nvSpPr>
      <xdr:spPr>
        <a:xfrm>
          <a:off x="1196" y="736600"/>
          <a:ext cx="1548342" cy="229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1">
              <a:solidFill>
                <a:srgbClr val="273156"/>
              </a:solidFill>
            </a:rPr>
            <a:t>Spending</a:t>
          </a:r>
          <a:r>
            <a:rPr lang="en-GB" sz="1200" b="1" baseline="0">
              <a:solidFill>
                <a:srgbClr val="273156"/>
              </a:solidFill>
            </a:rPr>
            <a:t> Totals</a:t>
          </a:r>
        </a:p>
      </xdr:txBody>
    </xdr:sp>
    <xdr:clientData/>
  </xdr:twoCellAnchor>
  <xdr:twoCellAnchor>
    <xdr:from>
      <xdr:col>0</xdr:col>
      <xdr:colOff>0</xdr:colOff>
      <xdr:row>2</xdr:row>
      <xdr:rowOff>147630</xdr:rowOff>
    </xdr:from>
    <xdr:to>
      <xdr:col>1</xdr:col>
      <xdr:colOff>1216025</xdr:colOff>
      <xdr:row>4</xdr:row>
      <xdr:rowOff>66479</xdr:rowOff>
    </xdr:to>
    <xdr:sp macro="" textlink="">
      <xdr:nvSpPr>
        <xdr:cNvPr id="11" name="TextBox 10">
          <a:hlinkClick xmlns:r="http://schemas.openxmlformats.org/officeDocument/2006/relationships" r:id="rId6"/>
          <a:extLst>
            <a:ext uri="{FF2B5EF4-FFF2-40B4-BE49-F238E27FC236}">
              <a16:creationId xmlns:a16="http://schemas.microsoft.com/office/drawing/2014/main" id="{2B087C0F-233B-4374-A295-876891534FD0}"/>
            </a:ext>
          </a:extLst>
        </xdr:cNvPr>
        <xdr:cNvSpPr txBox="1"/>
      </xdr:nvSpPr>
      <xdr:spPr>
        <a:xfrm>
          <a:off x="0" y="515930"/>
          <a:ext cx="1533525" cy="287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What</a:t>
          </a:r>
          <a:r>
            <a:rPr lang="en-GB" sz="1200" b="0" baseline="0">
              <a:solidFill>
                <a:schemeClr val="bg1">
                  <a:lumMod val="65000"/>
                </a:schemeClr>
              </a:solidFill>
            </a:rPr>
            <a:t> Do You Spend</a:t>
          </a:r>
          <a:endParaRPr lang="en-GB" sz="1200" b="0">
            <a:solidFill>
              <a:schemeClr val="bg1">
                <a:lumMod val="65000"/>
              </a:schemeClr>
            </a:solidFill>
          </a:endParaRPr>
        </a:p>
      </xdr:txBody>
    </xdr:sp>
    <xdr:clientData/>
  </xdr:twoCellAnchor>
  <xdr:twoCellAnchor>
    <xdr:from>
      <xdr:col>0</xdr:col>
      <xdr:colOff>2392</xdr:colOff>
      <xdr:row>5</xdr:row>
      <xdr:rowOff>36518</xdr:rowOff>
    </xdr:from>
    <xdr:to>
      <xdr:col>1</xdr:col>
      <xdr:colOff>928434</xdr:colOff>
      <xdr:row>7</xdr:row>
      <xdr:rowOff>20163</xdr:rowOff>
    </xdr:to>
    <xdr:sp macro="" textlink="">
      <xdr:nvSpPr>
        <xdr:cNvPr id="12" name="TextBox 11">
          <a:hlinkClick xmlns:r="http://schemas.openxmlformats.org/officeDocument/2006/relationships" r:id="rId7"/>
          <a:extLst>
            <a:ext uri="{FF2B5EF4-FFF2-40B4-BE49-F238E27FC236}">
              <a16:creationId xmlns:a16="http://schemas.microsoft.com/office/drawing/2014/main" id="{07ED88B5-D2E3-417D-BBD4-574420191046}"/>
            </a:ext>
          </a:extLst>
        </xdr:cNvPr>
        <xdr:cNvSpPr txBox="1"/>
      </xdr:nvSpPr>
      <xdr:spPr>
        <a:xfrm>
          <a:off x="2392" y="957268"/>
          <a:ext cx="1180042" cy="35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Results</a:t>
          </a:r>
        </a:p>
      </xdr:txBody>
    </xdr:sp>
    <xdr:clientData/>
  </xdr:twoCellAnchor>
  <xdr:twoCellAnchor>
    <xdr:from>
      <xdr:col>0</xdr:col>
      <xdr:colOff>2392</xdr:colOff>
      <xdr:row>4</xdr:row>
      <xdr:rowOff>66479</xdr:rowOff>
    </xdr:from>
    <xdr:to>
      <xdr:col>0</xdr:col>
      <xdr:colOff>2392</xdr:colOff>
      <xdr:row>5</xdr:row>
      <xdr:rowOff>45195</xdr:rowOff>
    </xdr:to>
    <xdr:cxnSp macro="">
      <xdr:nvCxnSpPr>
        <xdr:cNvPr id="13" name="Straight Connector 12">
          <a:extLst>
            <a:ext uri="{FF2B5EF4-FFF2-40B4-BE49-F238E27FC236}">
              <a16:creationId xmlns:a16="http://schemas.microsoft.com/office/drawing/2014/main" id="{B214E820-9070-4A0E-A27A-7360D70CCC4E}"/>
            </a:ext>
          </a:extLst>
        </xdr:cNvPr>
        <xdr:cNvCxnSpPr/>
      </xdr:nvCxnSpPr>
      <xdr:spPr>
        <a:xfrm>
          <a:off x="2392" y="805152"/>
          <a:ext cx="0" cy="163385"/>
        </a:xfrm>
        <a:prstGeom prst="line">
          <a:avLst/>
        </a:prstGeom>
        <a:ln w="76200"/>
      </xdr:spPr>
      <xdr:style>
        <a:lnRef idx="3">
          <a:schemeClr val="accent4"/>
        </a:lnRef>
        <a:fillRef idx="0">
          <a:schemeClr val="accent4"/>
        </a:fillRef>
        <a:effectRef idx="2">
          <a:schemeClr val="accent4"/>
        </a:effectRef>
        <a:fontRef idx="minor">
          <a:schemeClr val="tx1"/>
        </a:fontRef>
      </xdr:style>
    </xdr:cxnSp>
    <xdr:clientData/>
  </xdr:twoCellAnchor>
  <xdr:twoCellAnchor>
    <xdr:from>
      <xdr:col>6</xdr:col>
      <xdr:colOff>133350</xdr:colOff>
      <xdr:row>1</xdr:row>
      <xdr:rowOff>127000</xdr:rowOff>
    </xdr:from>
    <xdr:to>
      <xdr:col>10</xdr:col>
      <xdr:colOff>227662</xdr:colOff>
      <xdr:row>4</xdr:row>
      <xdr:rowOff>104342</xdr:rowOff>
    </xdr:to>
    <xdr:grpSp>
      <xdr:nvGrpSpPr>
        <xdr:cNvPr id="5" name="Group 4">
          <a:extLst>
            <a:ext uri="{FF2B5EF4-FFF2-40B4-BE49-F238E27FC236}">
              <a16:creationId xmlns:a16="http://schemas.microsoft.com/office/drawing/2014/main" id="{793CA0CA-FFCB-455D-8B75-4B463942D9D5}"/>
            </a:ext>
          </a:extLst>
        </xdr:cNvPr>
        <xdr:cNvGrpSpPr/>
      </xdr:nvGrpSpPr>
      <xdr:grpSpPr>
        <a:xfrm>
          <a:off x="5829300" y="311150"/>
          <a:ext cx="2558112" cy="529792"/>
          <a:chOff x="5881038" y="257608"/>
          <a:chExt cx="2532712" cy="529792"/>
        </a:xfrm>
      </xdr:grpSpPr>
      <xdr:sp macro="" textlink="">
        <xdr:nvSpPr>
          <xdr:cNvPr id="6" name="TextBox 5">
            <a:extLst>
              <a:ext uri="{FF2B5EF4-FFF2-40B4-BE49-F238E27FC236}">
                <a16:creationId xmlns:a16="http://schemas.microsoft.com/office/drawing/2014/main" id="{F3040539-5C64-158B-B931-747DAC24C6AB}"/>
              </a:ext>
            </a:extLst>
          </xdr:cNvPr>
          <xdr:cNvSpPr txBox="1"/>
        </xdr:nvSpPr>
        <xdr:spPr>
          <a:xfrm>
            <a:off x="5881038" y="257608"/>
            <a:ext cx="2532712" cy="529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i="1">
                <a:solidFill>
                  <a:srgbClr val="273156"/>
                </a:solidFill>
                <a:latin typeface="Corbel" panose="020B0503020204020204" pitchFamily="34" charset="0"/>
                <a:cs typeface="Gotham Bold" pitchFamily="50" charset="0"/>
              </a:rPr>
              <a:t>Budget Planner</a:t>
            </a:r>
          </a:p>
        </xdr:txBody>
      </xdr:sp>
      <xdr:cxnSp macro="">
        <xdr:nvCxnSpPr>
          <xdr:cNvPr id="7" name="Straight Connector 6">
            <a:extLst>
              <a:ext uri="{FF2B5EF4-FFF2-40B4-BE49-F238E27FC236}">
                <a16:creationId xmlns:a16="http://schemas.microsoft.com/office/drawing/2014/main" id="{DC11F7F5-59B4-054C-F15C-62640F6C9FAD}"/>
              </a:ext>
            </a:extLst>
          </xdr:cNvPr>
          <xdr:cNvCxnSpPr/>
        </xdr:nvCxnSpPr>
        <xdr:spPr>
          <a:xfrm>
            <a:off x="5969794" y="777875"/>
            <a:ext cx="2328862" cy="0"/>
          </a:xfrm>
          <a:prstGeom prst="line">
            <a:avLst/>
          </a:prstGeom>
          <a:ln w="76200">
            <a:solidFill>
              <a:srgbClr val="FFDA2C"/>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10</xdr:col>
      <xdr:colOff>69850</xdr:colOff>
      <xdr:row>0</xdr:row>
      <xdr:rowOff>126853</xdr:rowOff>
    </xdr:from>
    <xdr:to>
      <xdr:col>13</xdr:col>
      <xdr:colOff>381000</xdr:colOff>
      <xdr:row>6</xdr:row>
      <xdr:rowOff>59625</xdr:rowOff>
    </xdr:to>
    <xdr:pic>
      <xdr:nvPicPr>
        <xdr:cNvPr id="3" name="Picture 2">
          <a:extLst>
            <a:ext uri="{FF2B5EF4-FFF2-40B4-BE49-F238E27FC236}">
              <a16:creationId xmlns:a16="http://schemas.microsoft.com/office/drawing/2014/main" id="{021EB65A-3DBF-485D-A851-6EB1F77D0BAB}"/>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9843"/>
        <a:stretch/>
      </xdr:blipFill>
      <xdr:spPr>
        <a:xfrm>
          <a:off x="8229600" y="126853"/>
          <a:ext cx="2159000" cy="1037672"/>
        </a:xfrm>
        <a:prstGeom prst="rect">
          <a:avLst/>
        </a:prstGeom>
      </xdr:spPr>
    </xdr:pic>
    <xdr:clientData/>
  </xdr:twoCellAnchor>
  <xdr:twoCellAnchor>
    <xdr:from>
      <xdr:col>4</xdr:col>
      <xdr:colOff>87314</xdr:colOff>
      <xdr:row>11</xdr:row>
      <xdr:rowOff>31751</xdr:rowOff>
    </xdr:from>
    <xdr:to>
      <xdr:col>19</xdr:col>
      <xdr:colOff>586602</xdr:colOff>
      <xdr:row>36</xdr:row>
      <xdr:rowOff>69850</xdr:rowOff>
    </xdr:to>
    <xdr:graphicFrame macro="">
      <xdr:nvGraphicFramePr>
        <xdr:cNvPr id="16" name="Chart 15">
          <a:extLst>
            <a:ext uri="{FF2B5EF4-FFF2-40B4-BE49-F238E27FC236}">
              <a16:creationId xmlns:a16="http://schemas.microsoft.com/office/drawing/2014/main" id="{C7042924-C194-C50C-5E6F-7D4A677E9C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54428</xdr:rowOff>
    </xdr:from>
    <xdr:to>
      <xdr:col>2</xdr:col>
      <xdr:colOff>474646</xdr:colOff>
      <xdr:row>1</xdr:row>
      <xdr:rowOff>147526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140DF664-357F-43EB-B322-189C04FBF0D7}"/>
            </a:ext>
          </a:extLst>
        </xdr:cNvPr>
        <xdr:cNvSpPr txBox="1"/>
      </xdr:nvSpPr>
      <xdr:spPr>
        <a:xfrm>
          <a:off x="0" y="54428"/>
          <a:ext cx="1231515" cy="279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Getting Started</a:t>
          </a:r>
        </a:p>
      </xdr:txBody>
    </xdr:sp>
    <xdr:clientData/>
  </xdr:twoCellAnchor>
  <xdr:twoCellAnchor>
    <xdr:from>
      <xdr:col>0</xdr:col>
      <xdr:colOff>0</xdr:colOff>
      <xdr:row>1</xdr:row>
      <xdr:rowOff>90947</xdr:rowOff>
    </xdr:from>
    <xdr:to>
      <xdr:col>3</xdr:col>
      <xdr:colOff>115455</xdr:colOff>
      <xdr:row>3</xdr:row>
      <xdr:rowOff>6414</xdr:rowOff>
    </xdr:to>
    <xdr:sp macro="" textlink="">
      <xdr:nvSpPr>
        <xdr:cNvPr id="3" name="TextBox 2">
          <a:hlinkClick xmlns:r="http://schemas.openxmlformats.org/officeDocument/2006/relationships" r:id="rId2"/>
          <a:extLst>
            <a:ext uri="{FF2B5EF4-FFF2-40B4-BE49-F238E27FC236}">
              <a16:creationId xmlns:a16="http://schemas.microsoft.com/office/drawing/2014/main" id="{C30E0ECB-64F2-4C23-8F29-A5080BF2B713}"/>
            </a:ext>
          </a:extLst>
        </xdr:cNvPr>
        <xdr:cNvSpPr txBox="1"/>
      </xdr:nvSpPr>
      <xdr:spPr>
        <a:xfrm>
          <a:off x="0" y="276957"/>
          <a:ext cx="1481667" cy="287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What Do</a:t>
          </a:r>
          <a:r>
            <a:rPr lang="en-GB" sz="1200" b="0" baseline="0">
              <a:solidFill>
                <a:schemeClr val="bg1">
                  <a:lumMod val="65000"/>
                </a:schemeClr>
              </a:solidFill>
            </a:rPr>
            <a:t> You Earn</a:t>
          </a:r>
          <a:endParaRPr lang="en-GB" sz="1200" b="0">
            <a:solidFill>
              <a:schemeClr val="bg1">
                <a:lumMod val="65000"/>
              </a:schemeClr>
            </a:solidFill>
          </a:endParaRPr>
        </a:p>
      </xdr:txBody>
    </xdr:sp>
    <xdr:clientData/>
  </xdr:twoCellAnchor>
  <xdr:twoCellAnchor>
    <xdr:from>
      <xdr:col>0</xdr:col>
      <xdr:colOff>1196</xdr:colOff>
      <xdr:row>3</xdr:row>
      <xdr:rowOff>163990</xdr:rowOff>
    </xdr:from>
    <xdr:to>
      <xdr:col>2</xdr:col>
      <xdr:colOff>516090</xdr:colOff>
      <xdr:row>5</xdr:row>
      <xdr:rowOff>19244</xdr:rowOff>
    </xdr:to>
    <xdr:sp macro="" textlink="">
      <xdr:nvSpPr>
        <xdr:cNvPr id="4" name="TextBox 3">
          <a:hlinkClick xmlns:r="http://schemas.openxmlformats.org/officeDocument/2006/relationships" r:id="rId3"/>
          <a:extLst>
            <a:ext uri="{FF2B5EF4-FFF2-40B4-BE49-F238E27FC236}">
              <a16:creationId xmlns:a16="http://schemas.microsoft.com/office/drawing/2014/main" id="{404C3484-B602-410E-9185-B85D3670C508}"/>
            </a:ext>
          </a:extLst>
        </xdr:cNvPr>
        <xdr:cNvSpPr txBox="1"/>
      </xdr:nvSpPr>
      <xdr:spPr>
        <a:xfrm>
          <a:off x="1196" y="712399"/>
          <a:ext cx="1284591" cy="220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Spending</a:t>
          </a:r>
          <a:r>
            <a:rPr lang="en-GB" sz="1200" b="0" baseline="0">
              <a:solidFill>
                <a:schemeClr val="bg1">
                  <a:lumMod val="65000"/>
                </a:schemeClr>
              </a:solidFill>
            </a:rPr>
            <a:t> Totals</a:t>
          </a:r>
        </a:p>
      </xdr:txBody>
    </xdr:sp>
    <xdr:clientData/>
  </xdr:twoCellAnchor>
  <xdr:twoCellAnchor>
    <xdr:from>
      <xdr:col>0</xdr:col>
      <xdr:colOff>0</xdr:colOff>
      <xdr:row>2</xdr:row>
      <xdr:rowOff>127468</xdr:rowOff>
    </xdr:from>
    <xdr:to>
      <xdr:col>3</xdr:col>
      <xdr:colOff>147524</xdr:colOff>
      <xdr:row>4</xdr:row>
      <xdr:rowOff>25658</xdr:rowOff>
    </xdr:to>
    <xdr:sp macro="" textlink="">
      <xdr:nvSpPr>
        <xdr:cNvPr id="5" name="TextBox 4">
          <a:hlinkClick xmlns:r="http://schemas.openxmlformats.org/officeDocument/2006/relationships" r:id="rId4"/>
          <a:extLst>
            <a:ext uri="{FF2B5EF4-FFF2-40B4-BE49-F238E27FC236}">
              <a16:creationId xmlns:a16="http://schemas.microsoft.com/office/drawing/2014/main" id="{41EE6D0E-DB5B-45DE-B5AE-CCA7086D3627}"/>
            </a:ext>
          </a:extLst>
        </xdr:cNvPr>
        <xdr:cNvSpPr txBox="1"/>
      </xdr:nvSpPr>
      <xdr:spPr>
        <a:xfrm>
          <a:off x="0" y="499488"/>
          <a:ext cx="1513736" cy="270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0">
              <a:solidFill>
                <a:schemeClr val="bg1">
                  <a:lumMod val="65000"/>
                </a:schemeClr>
              </a:solidFill>
            </a:rPr>
            <a:t>What</a:t>
          </a:r>
          <a:r>
            <a:rPr lang="en-GB" sz="1200" b="0" baseline="0">
              <a:solidFill>
                <a:schemeClr val="bg1">
                  <a:lumMod val="65000"/>
                </a:schemeClr>
              </a:solidFill>
            </a:rPr>
            <a:t> Do You Spend</a:t>
          </a:r>
          <a:endParaRPr lang="en-GB" sz="1200" b="0">
            <a:solidFill>
              <a:schemeClr val="bg1">
                <a:lumMod val="65000"/>
              </a:schemeClr>
            </a:solidFill>
          </a:endParaRPr>
        </a:p>
      </xdr:txBody>
    </xdr:sp>
    <xdr:clientData/>
  </xdr:twoCellAnchor>
  <xdr:twoCellAnchor>
    <xdr:from>
      <xdr:col>0</xdr:col>
      <xdr:colOff>2392</xdr:colOff>
      <xdr:row>5</xdr:row>
      <xdr:rowOff>16355</xdr:rowOff>
    </xdr:from>
    <xdr:to>
      <xdr:col>1</xdr:col>
      <xdr:colOff>572834</xdr:colOff>
      <xdr:row>7</xdr:row>
      <xdr:rowOff>0</xdr:rowOff>
    </xdr:to>
    <xdr:sp macro="" textlink="">
      <xdr:nvSpPr>
        <xdr:cNvPr id="6" name="TextBox 5">
          <a:extLst>
            <a:ext uri="{FF2B5EF4-FFF2-40B4-BE49-F238E27FC236}">
              <a16:creationId xmlns:a16="http://schemas.microsoft.com/office/drawing/2014/main" id="{2605D195-AA42-4323-98F8-DE3DEEBEB85D}"/>
            </a:ext>
          </a:extLst>
        </xdr:cNvPr>
        <xdr:cNvSpPr txBox="1"/>
      </xdr:nvSpPr>
      <xdr:spPr>
        <a:xfrm>
          <a:off x="2392" y="937105"/>
          <a:ext cx="1180042" cy="35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200" b="1">
              <a:solidFill>
                <a:srgbClr val="273156"/>
              </a:solidFill>
            </a:rPr>
            <a:t>Results</a:t>
          </a:r>
        </a:p>
      </xdr:txBody>
    </xdr:sp>
    <xdr:clientData/>
  </xdr:twoCellAnchor>
  <xdr:twoCellAnchor>
    <xdr:from>
      <xdr:col>0</xdr:col>
      <xdr:colOff>0</xdr:colOff>
      <xdr:row>5</xdr:row>
      <xdr:rowOff>74672</xdr:rowOff>
    </xdr:from>
    <xdr:to>
      <xdr:col>0</xdr:col>
      <xdr:colOff>0</xdr:colOff>
      <xdr:row>6</xdr:row>
      <xdr:rowOff>53310</xdr:rowOff>
    </xdr:to>
    <xdr:cxnSp macro="">
      <xdr:nvCxnSpPr>
        <xdr:cNvPr id="7" name="Straight Connector 6">
          <a:extLst>
            <a:ext uri="{FF2B5EF4-FFF2-40B4-BE49-F238E27FC236}">
              <a16:creationId xmlns:a16="http://schemas.microsoft.com/office/drawing/2014/main" id="{94115AEF-CDA9-402F-841E-DD3EEAB27A91}"/>
            </a:ext>
          </a:extLst>
        </xdr:cNvPr>
        <xdr:cNvCxnSpPr/>
      </xdr:nvCxnSpPr>
      <xdr:spPr>
        <a:xfrm>
          <a:off x="0" y="995814"/>
          <a:ext cx="0" cy="162866"/>
        </a:xfrm>
        <a:prstGeom prst="line">
          <a:avLst/>
        </a:prstGeom>
        <a:ln w="76200"/>
      </xdr:spPr>
      <xdr:style>
        <a:lnRef idx="3">
          <a:schemeClr val="accent4"/>
        </a:lnRef>
        <a:fillRef idx="0">
          <a:schemeClr val="accent4"/>
        </a:fillRef>
        <a:effectRef idx="2">
          <a:schemeClr val="accent4"/>
        </a:effectRef>
        <a:fontRef idx="minor">
          <a:schemeClr val="tx1"/>
        </a:fontRef>
      </xdr:style>
    </xdr:cxnSp>
    <xdr:clientData/>
  </xdr:twoCellAnchor>
  <xdr:twoCellAnchor editAs="oneCell">
    <xdr:from>
      <xdr:col>1</xdr:col>
      <xdr:colOff>117965</xdr:colOff>
      <xdr:row>17</xdr:row>
      <xdr:rowOff>0</xdr:rowOff>
    </xdr:from>
    <xdr:to>
      <xdr:col>2</xdr:col>
      <xdr:colOff>7180</xdr:colOff>
      <xdr:row>17</xdr:row>
      <xdr:rowOff>276565</xdr:rowOff>
    </xdr:to>
    <xdr:pic>
      <xdr:nvPicPr>
        <xdr:cNvPr id="9" name="Graphic 8" descr="Calculator with solid fill">
          <a:extLst>
            <a:ext uri="{FF2B5EF4-FFF2-40B4-BE49-F238E27FC236}">
              <a16:creationId xmlns:a16="http://schemas.microsoft.com/office/drawing/2014/main" id="{E87944F3-A280-81A1-661C-172A1E8094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27565" y="4114800"/>
          <a:ext cx="276565" cy="276565"/>
        </a:xfrm>
        <a:prstGeom prst="rect">
          <a:avLst/>
        </a:prstGeom>
      </xdr:spPr>
    </xdr:pic>
    <xdr:clientData/>
  </xdr:twoCellAnchor>
  <xdr:twoCellAnchor editAs="oneCell">
    <xdr:from>
      <xdr:col>1</xdr:col>
      <xdr:colOff>75416</xdr:colOff>
      <xdr:row>11</xdr:row>
      <xdr:rowOff>276566</xdr:rowOff>
    </xdr:from>
    <xdr:to>
      <xdr:col>2</xdr:col>
      <xdr:colOff>68303</xdr:colOff>
      <xdr:row>12</xdr:row>
      <xdr:rowOff>363611</xdr:rowOff>
    </xdr:to>
    <xdr:pic>
      <xdr:nvPicPr>
        <xdr:cNvPr id="11" name="Graphic 10" descr="Coins outline">
          <a:extLst>
            <a:ext uri="{FF2B5EF4-FFF2-40B4-BE49-F238E27FC236}">
              <a16:creationId xmlns:a16="http://schemas.microsoft.com/office/drawing/2014/main" id="{6A80FB36-CE60-749C-EDE3-4067F8F5EE4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54867" y="2425499"/>
          <a:ext cx="365988" cy="365825"/>
        </a:xfrm>
        <a:prstGeom prst="rect">
          <a:avLst/>
        </a:prstGeom>
      </xdr:spPr>
    </xdr:pic>
    <xdr:clientData/>
  </xdr:twoCellAnchor>
  <xdr:twoCellAnchor editAs="oneCell">
    <xdr:from>
      <xdr:col>1</xdr:col>
      <xdr:colOff>75415</xdr:colOff>
      <xdr:row>14</xdr:row>
      <xdr:rowOff>0</xdr:rowOff>
    </xdr:from>
    <xdr:to>
      <xdr:col>2</xdr:col>
      <xdr:colOff>68280</xdr:colOff>
      <xdr:row>14</xdr:row>
      <xdr:rowOff>373888</xdr:rowOff>
    </xdr:to>
    <xdr:pic>
      <xdr:nvPicPr>
        <xdr:cNvPr id="13" name="Graphic 12" descr="Wallet with solid fill">
          <a:extLst>
            <a:ext uri="{FF2B5EF4-FFF2-40B4-BE49-F238E27FC236}">
              <a16:creationId xmlns:a16="http://schemas.microsoft.com/office/drawing/2014/main" id="{DF1C9861-14EF-F353-8C11-4C331D8F61B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84319" y="3068442"/>
          <a:ext cx="367515" cy="367538"/>
        </a:xfrm>
        <a:prstGeom prst="rect">
          <a:avLst/>
        </a:prstGeom>
      </xdr:spPr>
    </xdr:pic>
    <xdr:clientData/>
  </xdr:twoCellAnchor>
  <xdr:twoCellAnchor editAs="oneCell">
    <xdr:from>
      <xdr:col>8</xdr:col>
      <xdr:colOff>361950</xdr:colOff>
      <xdr:row>14</xdr:row>
      <xdr:rowOff>105937</xdr:rowOff>
    </xdr:from>
    <xdr:to>
      <xdr:col>9</xdr:col>
      <xdr:colOff>247650</xdr:colOff>
      <xdr:row>16</xdr:row>
      <xdr:rowOff>207370</xdr:rowOff>
    </xdr:to>
    <xdr:pic>
      <xdr:nvPicPr>
        <xdr:cNvPr id="20" name="Picture 19">
          <a:extLst>
            <a:ext uri="{FF2B5EF4-FFF2-40B4-BE49-F238E27FC236}">
              <a16:creationId xmlns:a16="http://schemas.microsoft.com/office/drawing/2014/main" id="{2D8D1661-A59C-21AA-119A-5329BA6D9D1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997700" y="3166637"/>
          <a:ext cx="628650" cy="755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88658</xdr:colOff>
      <xdr:row>8</xdr:row>
      <xdr:rowOff>95250</xdr:rowOff>
    </xdr:from>
    <xdr:to>
      <xdr:col>11</xdr:col>
      <xdr:colOff>545858</xdr:colOff>
      <xdr:row>22</xdr:row>
      <xdr:rowOff>57150</xdr:rowOff>
    </xdr:to>
    <xdr:pic>
      <xdr:nvPicPr>
        <xdr:cNvPr id="22" name="Graphic 21" descr="Monitor outline">
          <a:extLst>
            <a:ext uri="{FF2B5EF4-FFF2-40B4-BE49-F238E27FC236}">
              <a16:creationId xmlns:a16="http://schemas.microsoft.com/office/drawing/2014/main" id="{CF459370-ADA7-397B-36E7-23B095865A2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5505208" y="1619250"/>
          <a:ext cx="3638550" cy="3638550"/>
        </a:xfrm>
        <a:prstGeom prst="rect">
          <a:avLst/>
        </a:prstGeom>
      </xdr:spPr>
    </xdr:pic>
    <xdr:clientData/>
  </xdr:twoCellAnchor>
  <xdr:twoCellAnchor editAs="oneCell">
    <xdr:from>
      <xdr:col>3</xdr:col>
      <xdr:colOff>413462</xdr:colOff>
      <xdr:row>1</xdr:row>
      <xdr:rowOff>158686</xdr:rowOff>
    </xdr:from>
    <xdr:to>
      <xdr:col>6</xdr:col>
      <xdr:colOff>563623</xdr:colOff>
      <xdr:row>5</xdr:row>
      <xdr:rowOff>1797</xdr:rowOff>
    </xdr:to>
    <xdr:pic>
      <xdr:nvPicPr>
        <xdr:cNvPr id="8" name="Graphic 7">
          <a:hlinkClick xmlns:r="http://schemas.openxmlformats.org/officeDocument/2006/relationships" r:id="rId14"/>
          <a:extLst>
            <a:ext uri="{FF2B5EF4-FFF2-40B4-BE49-F238E27FC236}">
              <a16:creationId xmlns:a16="http://schemas.microsoft.com/office/drawing/2014/main" id="{F32CDDAB-CE0A-4F27-A60D-CFF3622CF27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779674" y="344696"/>
          <a:ext cx="3729316" cy="578941"/>
        </a:xfrm>
        <a:prstGeom prst="rect">
          <a:avLst/>
        </a:prstGeom>
      </xdr:spPr>
    </xdr:pic>
    <xdr:clientData/>
  </xdr:twoCellAnchor>
  <xdr:twoCellAnchor>
    <xdr:from>
      <xdr:col>12</xdr:col>
      <xdr:colOff>79133</xdr:colOff>
      <xdr:row>10</xdr:row>
      <xdr:rowOff>76200</xdr:rowOff>
    </xdr:from>
    <xdr:to>
      <xdr:col>19</xdr:col>
      <xdr:colOff>393458</xdr:colOff>
      <xdr:row>19</xdr:row>
      <xdr:rowOff>114300</xdr:rowOff>
    </xdr:to>
    <xdr:graphicFrame macro="">
      <xdr:nvGraphicFramePr>
        <xdr:cNvPr id="12" name="Chart 11">
          <a:extLst>
            <a:ext uri="{FF2B5EF4-FFF2-40B4-BE49-F238E27FC236}">
              <a16:creationId xmlns:a16="http://schemas.microsoft.com/office/drawing/2014/main" id="{CBC40BBD-784D-65D0-C6B9-3FA61324A1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235652</xdr:colOff>
      <xdr:row>1</xdr:row>
      <xdr:rowOff>121804</xdr:rowOff>
    </xdr:from>
    <xdr:to>
      <xdr:col>11</xdr:col>
      <xdr:colOff>407683</xdr:colOff>
      <xdr:row>4</xdr:row>
      <xdr:rowOff>93566</xdr:rowOff>
    </xdr:to>
    <xdr:grpSp>
      <xdr:nvGrpSpPr>
        <xdr:cNvPr id="14" name="Group 13">
          <a:extLst>
            <a:ext uri="{FF2B5EF4-FFF2-40B4-BE49-F238E27FC236}">
              <a16:creationId xmlns:a16="http://schemas.microsoft.com/office/drawing/2014/main" id="{2B8E579A-A92E-47CE-A30C-6EC06C591077}"/>
            </a:ext>
          </a:extLst>
        </xdr:cNvPr>
        <xdr:cNvGrpSpPr/>
      </xdr:nvGrpSpPr>
      <xdr:grpSpPr>
        <a:xfrm>
          <a:off x="5810952" y="305954"/>
          <a:ext cx="2737431" cy="524212"/>
          <a:chOff x="5881037" y="257608"/>
          <a:chExt cx="2532712" cy="529792"/>
        </a:xfrm>
      </xdr:grpSpPr>
      <xdr:sp macro="" textlink="">
        <xdr:nvSpPr>
          <xdr:cNvPr id="15" name="TextBox 14">
            <a:extLst>
              <a:ext uri="{FF2B5EF4-FFF2-40B4-BE49-F238E27FC236}">
                <a16:creationId xmlns:a16="http://schemas.microsoft.com/office/drawing/2014/main" id="{6EA81A60-C741-4611-4130-9305134CBF97}"/>
              </a:ext>
            </a:extLst>
          </xdr:cNvPr>
          <xdr:cNvSpPr txBox="1"/>
        </xdr:nvSpPr>
        <xdr:spPr>
          <a:xfrm>
            <a:off x="5881037" y="257608"/>
            <a:ext cx="2532712" cy="529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i="1">
                <a:solidFill>
                  <a:srgbClr val="273156"/>
                </a:solidFill>
                <a:latin typeface="Corbel" panose="020B0503020204020204" pitchFamily="34" charset="0"/>
                <a:cs typeface="Gotham Bold" pitchFamily="50" charset="0"/>
              </a:rPr>
              <a:t>Budget Planner</a:t>
            </a:r>
          </a:p>
        </xdr:txBody>
      </xdr:sp>
      <xdr:cxnSp macro="">
        <xdr:nvCxnSpPr>
          <xdr:cNvPr id="16" name="Straight Connector 15">
            <a:extLst>
              <a:ext uri="{FF2B5EF4-FFF2-40B4-BE49-F238E27FC236}">
                <a16:creationId xmlns:a16="http://schemas.microsoft.com/office/drawing/2014/main" id="{47E4DE8F-8ACB-FCD0-D4B6-977B2DFB6F0B}"/>
              </a:ext>
            </a:extLst>
          </xdr:cNvPr>
          <xdr:cNvCxnSpPr/>
        </xdr:nvCxnSpPr>
        <xdr:spPr>
          <a:xfrm>
            <a:off x="5969794" y="777875"/>
            <a:ext cx="2166638" cy="0"/>
          </a:xfrm>
          <a:prstGeom prst="line">
            <a:avLst/>
          </a:prstGeom>
          <a:ln w="76200">
            <a:solidFill>
              <a:srgbClr val="FFDA2C"/>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11</xdr:col>
      <xdr:colOff>50231</xdr:colOff>
      <xdr:row>0</xdr:row>
      <xdr:rowOff>121293</xdr:rowOff>
    </xdr:from>
    <xdr:to>
      <xdr:col>14</xdr:col>
      <xdr:colOff>368633</xdr:colOff>
      <xdr:row>6</xdr:row>
      <xdr:rowOff>44450</xdr:rowOff>
    </xdr:to>
    <xdr:pic>
      <xdr:nvPicPr>
        <xdr:cNvPr id="10" name="Picture 9">
          <a:extLst>
            <a:ext uri="{FF2B5EF4-FFF2-40B4-BE49-F238E27FC236}">
              <a16:creationId xmlns:a16="http://schemas.microsoft.com/office/drawing/2014/main" id="{82F1E48A-88B7-4F8E-8868-02BF50AFFCF9}"/>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9843"/>
        <a:stretch/>
      </xdr:blipFill>
      <xdr:spPr>
        <a:xfrm>
          <a:off x="8190931" y="121293"/>
          <a:ext cx="2166252" cy="102805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oneysavingexpert.com/deals/" TargetMode="External"/><Relationship Id="rId3" Type="http://schemas.openxmlformats.org/officeDocument/2006/relationships/hyperlink" Target="https://www.moneysavingexpert.com/reclaim/" TargetMode="External"/><Relationship Id="rId7" Type="http://schemas.openxmlformats.org/officeDocument/2006/relationships/hyperlink" Target="https://www.moneysavingexpert.com/insurance/" TargetMode="External"/><Relationship Id="rId12" Type="http://schemas.openxmlformats.org/officeDocument/2006/relationships/drawing" Target="../drawings/drawing1.xml"/><Relationship Id="rId2" Type="http://schemas.openxmlformats.org/officeDocument/2006/relationships/hyperlink" Target="https://www.moneysavingexpert.com/utilities/" TargetMode="External"/><Relationship Id="rId1" Type="http://schemas.openxmlformats.org/officeDocument/2006/relationships/hyperlink" Target="https://www.moneysavingexpert.com/borrowing/" TargetMode="External"/><Relationship Id="rId6" Type="http://schemas.openxmlformats.org/officeDocument/2006/relationships/hyperlink" Target="https://www.moneysavingexpert.com/travel/" TargetMode="External"/><Relationship Id="rId11" Type="http://schemas.openxmlformats.org/officeDocument/2006/relationships/printerSettings" Target="../printerSettings/printerSettings1.bin"/><Relationship Id="rId5" Type="http://schemas.openxmlformats.org/officeDocument/2006/relationships/hyperlink" Target="https://www.moneysavingexpert.com/mortgages/" TargetMode="External"/><Relationship Id="rId10" Type="http://schemas.openxmlformats.org/officeDocument/2006/relationships/hyperlink" Target="https://www.moneysavingexpert.com/students/" TargetMode="External"/><Relationship Id="rId4" Type="http://schemas.openxmlformats.org/officeDocument/2006/relationships/hyperlink" Target="https://www.moneysavingexpert.com/banking/" TargetMode="External"/><Relationship Id="rId9" Type="http://schemas.openxmlformats.org/officeDocument/2006/relationships/hyperlink" Target="https://www.moneysavingexpert.com/famil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www.moneysavingexpert.com/redir/3bb80648" TargetMode="External"/><Relationship Id="rId18" Type="http://schemas.openxmlformats.org/officeDocument/2006/relationships/hyperlink" Target="https://www.moneysavingexpert.com/savings/savings-accounts-best-interest/" TargetMode="External"/><Relationship Id="rId26" Type="http://schemas.openxmlformats.org/officeDocument/2006/relationships/hyperlink" Target="https://www.moneysavingexpert.com/deals/cheap-gym-membership/" TargetMode="External"/><Relationship Id="rId39" Type="http://schemas.openxmlformats.org/officeDocument/2006/relationships/hyperlink" Target="https://www.moneysavingexpert.com/deals/cheap-days-out/" TargetMode="External"/><Relationship Id="rId21" Type="http://schemas.openxmlformats.org/officeDocument/2006/relationships/hyperlink" Target="https://www.moneysavingexpert.com/savings/cheap-sipps/" TargetMode="External"/><Relationship Id="rId34" Type="http://schemas.openxmlformats.org/officeDocument/2006/relationships/hyperlink" Target="http://www.moneysavingexpert.com/shopping/cheap-online-shopping-shopbots" TargetMode="External"/><Relationship Id="rId42" Type="http://schemas.openxmlformats.org/officeDocument/2006/relationships/hyperlink" Target="https://www.moneysavingexpert.com/utilities/cheap-heating-oil/" TargetMode="External"/><Relationship Id="rId47" Type="http://schemas.openxmlformats.org/officeDocument/2006/relationships/hyperlink" Target="http://www.moneysavingexpert.com/redir/6d79405f" TargetMode="External"/><Relationship Id="rId50" Type="http://schemas.openxmlformats.org/officeDocument/2006/relationships/hyperlink" Target="https://www.moneysavingexpert.com/travel/car-check/" TargetMode="External"/><Relationship Id="rId55" Type="http://schemas.openxmlformats.org/officeDocument/2006/relationships/hyperlink" Target="http://www.moneysavingexpert.com/redir/8a48b632" TargetMode="External"/><Relationship Id="rId7" Type="http://schemas.openxmlformats.org/officeDocument/2006/relationships/hyperlink" Target="http://www.moneysavingexpert.com/redir/4e43f464" TargetMode="External"/><Relationship Id="rId2" Type="http://schemas.openxmlformats.org/officeDocument/2006/relationships/hyperlink" Target="http://www.moneysavingexpert.com/redir/a71db6e1" TargetMode="External"/><Relationship Id="rId16" Type="http://schemas.openxmlformats.org/officeDocument/2006/relationships/hyperlink" Target="https://www.moneysavingexpert.com/deals/deals-hunter/tag/coffee/" TargetMode="External"/><Relationship Id="rId29" Type="http://schemas.openxmlformats.org/officeDocument/2006/relationships/hyperlink" Target="http://www.moneysavingexpert.com/redir/184e32a0" TargetMode="External"/><Relationship Id="rId11" Type="http://schemas.openxmlformats.org/officeDocument/2006/relationships/hyperlink" Target="http://www.moneysavingexpert.com/redir/44a9712f" TargetMode="External"/><Relationship Id="rId24" Type="http://schemas.openxmlformats.org/officeDocument/2006/relationships/hyperlink" Target="http://www.moneysavingexpert.com/redir/fdc20e3d" TargetMode="External"/><Relationship Id="rId32" Type="http://schemas.openxmlformats.org/officeDocument/2006/relationships/hyperlink" Target="https://www.moneysavingexpert.com/family/cheaper-weddings/" TargetMode="External"/><Relationship Id="rId37" Type="http://schemas.openxmlformats.org/officeDocument/2006/relationships/hyperlink" Target="https://www.moneysavingexpert.com/tax-calculator/" TargetMode="External"/><Relationship Id="rId40" Type="http://schemas.openxmlformats.org/officeDocument/2006/relationships/hyperlink" Target="https://www.moneysavingexpert.com/deals/cheap-glasses-discounts/" TargetMode="External"/><Relationship Id="rId45" Type="http://schemas.openxmlformats.org/officeDocument/2006/relationships/hyperlink" Target="https://www.moneysavingexpert.com/broadband-and-tv/netflix-hacks/" TargetMode="External"/><Relationship Id="rId53" Type="http://schemas.openxmlformats.org/officeDocument/2006/relationships/hyperlink" Target="https://www.moneysavingexpert.com/loans/personal-car-loans/" TargetMode="External"/><Relationship Id="rId58" Type="http://schemas.openxmlformats.org/officeDocument/2006/relationships/drawing" Target="../drawings/drawing3.xml"/><Relationship Id="rId5" Type="http://schemas.openxmlformats.org/officeDocument/2006/relationships/hyperlink" Target="http://www.moneysavingexpert.com/redir/9b51da60" TargetMode="External"/><Relationship Id="rId19" Type="http://schemas.openxmlformats.org/officeDocument/2006/relationships/hyperlink" Target="https://www.moneysavingexpert.com/savings/best-cash-isa/" TargetMode="External"/><Relationship Id="rId4" Type="http://schemas.openxmlformats.org/officeDocument/2006/relationships/hyperlink" Target="http://www.moneysavingexpert.com/redir/c1d22e7c" TargetMode="External"/><Relationship Id="rId9" Type="http://schemas.openxmlformats.org/officeDocument/2006/relationships/hyperlink" Target="http://www.moneysavingexpert.com/redir/dcf625eb" TargetMode="External"/><Relationship Id="rId14" Type="http://schemas.openxmlformats.org/officeDocument/2006/relationships/hyperlink" Target="http://www.moneysavingexpert.com/redir/b9653c0a" TargetMode="External"/><Relationship Id="rId22" Type="http://schemas.openxmlformats.org/officeDocument/2006/relationships/hyperlink" Target="http://www.moneysavingexpert.com/redir/d1075ef2" TargetMode="External"/><Relationship Id="rId27" Type="http://schemas.openxmlformats.org/officeDocument/2006/relationships/hyperlink" Target="https://www.moneysavingexpert.com/deals/cheap-free-beauty-deals/" TargetMode="External"/><Relationship Id="rId30" Type="http://schemas.openxmlformats.org/officeDocument/2006/relationships/hyperlink" Target="https://www.moneysavingexpert.com/deals/birthday-freebies-discounts/" TargetMode="External"/><Relationship Id="rId35" Type="http://schemas.openxmlformats.org/officeDocument/2006/relationships/hyperlink" Target="http://www.moneysavingexpert.com/shopping/cheap-online-shopping-shopbots" TargetMode="External"/><Relationship Id="rId43" Type="http://schemas.openxmlformats.org/officeDocument/2006/relationships/hyperlink" Target="https://www.moneysavingexpert.com/broadband-and-tv/tv-licence/" TargetMode="External"/><Relationship Id="rId48" Type="http://schemas.openxmlformats.org/officeDocument/2006/relationships/hyperlink" Target="http://www.moneysavingexpert.com/redir/d566acc4" TargetMode="External"/><Relationship Id="rId56" Type="http://schemas.openxmlformats.org/officeDocument/2006/relationships/hyperlink" Target="https://www.moneysavingexpert.com/loans/buy-now-pay-later/" TargetMode="External"/><Relationship Id="rId8" Type="http://schemas.openxmlformats.org/officeDocument/2006/relationships/hyperlink" Target="https://www.moneysavingexpert.com/broadband-and-tv/cheap-broadband/" TargetMode="External"/><Relationship Id="rId51" Type="http://schemas.openxmlformats.org/officeDocument/2006/relationships/hyperlink" Target="https://www.moneysavingexpert.com/insurance/breakdown-cover/" TargetMode="External"/><Relationship Id="rId3" Type="http://schemas.openxmlformats.org/officeDocument/2006/relationships/hyperlink" Target="https://www.moneysavingexpert.com/insurance/buildings-insurance/" TargetMode="External"/><Relationship Id="rId12" Type="http://schemas.openxmlformats.org/officeDocument/2006/relationships/hyperlink" Target="http://www.moneysavingexpert.com/redir/6ad38f35" TargetMode="External"/><Relationship Id="rId17" Type="http://schemas.openxmlformats.org/officeDocument/2006/relationships/hyperlink" Target="https://www.moneysavingexpert.com/deals/free-drinks/" TargetMode="External"/><Relationship Id="rId25" Type="http://schemas.openxmlformats.org/officeDocument/2006/relationships/hyperlink" Target="https://www.moneysavingexpert.com/deals/cheap-days-out/" TargetMode="External"/><Relationship Id="rId33" Type="http://schemas.openxmlformats.org/officeDocument/2006/relationships/hyperlink" Target="http://www.moneysavingexpert.com/shopping/cheap-online-shopping-shopbots" TargetMode="External"/><Relationship Id="rId38" Type="http://schemas.openxmlformats.org/officeDocument/2006/relationships/hyperlink" Target="http://www.moneysavingexpert.com/redir/7b2ed65d" TargetMode="External"/><Relationship Id="rId46" Type="http://schemas.openxmlformats.org/officeDocument/2006/relationships/hyperlink" Target="https://www.moneysavingexpert.com/family/death-plan/" TargetMode="External"/><Relationship Id="rId20" Type="http://schemas.openxmlformats.org/officeDocument/2006/relationships/hyperlink" Target="https://www.moneysavingexpert.com/savings/stocks-shares-isas/" TargetMode="External"/><Relationship Id="rId41" Type="http://schemas.openxmlformats.org/officeDocument/2006/relationships/hyperlink" Target="https://www.moneysavingexpert.com/insurance/renters-contents-insurance/" TargetMode="External"/><Relationship Id="rId54" Type="http://schemas.openxmlformats.org/officeDocument/2006/relationships/hyperlink" Target="http://www.moneysavingexpert.com/redir/254d323c" TargetMode="External"/><Relationship Id="rId1" Type="http://schemas.openxmlformats.org/officeDocument/2006/relationships/hyperlink" Target="http://www.moneysavingexpert.com/redir/c5f83208" TargetMode="External"/><Relationship Id="rId6" Type="http://schemas.openxmlformats.org/officeDocument/2006/relationships/hyperlink" Target="http://www.moneysavingexpert.com/redir/4e43f464" TargetMode="External"/><Relationship Id="rId15" Type="http://schemas.openxmlformats.org/officeDocument/2006/relationships/hyperlink" Target="https://www.moneysavingexpert.com/deals/cheap-restaurant-deals/" TargetMode="External"/><Relationship Id="rId23" Type="http://schemas.openxmlformats.org/officeDocument/2006/relationships/hyperlink" Target="http://www.moneysavingexpert.com/redir/72539d91" TargetMode="External"/><Relationship Id="rId28" Type="http://schemas.openxmlformats.org/officeDocument/2006/relationships/hyperlink" Target="https://www.moneysavingexpert.com/shopping/christmas-savings/" TargetMode="External"/><Relationship Id="rId36" Type="http://schemas.openxmlformats.org/officeDocument/2006/relationships/hyperlink" Target="https://www.moneysavingexpert.com/students/" TargetMode="External"/><Relationship Id="rId49" Type="http://schemas.openxmlformats.org/officeDocument/2006/relationships/hyperlink" Target="https://www.moneysavingexpert.com/travel/cheap-mot/" TargetMode="External"/><Relationship Id="rId57" Type="http://schemas.openxmlformats.org/officeDocument/2006/relationships/printerSettings" Target="../printerSettings/printerSettings3.bin"/><Relationship Id="rId10" Type="http://schemas.openxmlformats.org/officeDocument/2006/relationships/hyperlink" Target="https://www.moneysavingexpert.com/mortgages/cheaper-life-insurance/" TargetMode="External"/><Relationship Id="rId31" Type="http://schemas.openxmlformats.org/officeDocument/2006/relationships/hyperlink" Target="http://www.moneysavingexpert.com/shopping/cheap-online-shopping-shopbots" TargetMode="External"/><Relationship Id="rId44" Type="http://schemas.openxmlformats.org/officeDocument/2006/relationships/hyperlink" Target="https://www.moneysavingexpert.com/broadband-and-tv/digital-tv-deals/" TargetMode="External"/><Relationship Id="rId52" Type="http://schemas.openxmlformats.org/officeDocument/2006/relationships/hyperlink" Target="https://www.moneysavingexpert.com/trave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0A7D-AEFC-4956-95AB-322A1E8A844C}">
  <sheetPr>
    <tabColor rgb="FFFFDA2C"/>
    <pageSetUpPr autoPageBreaks="0"/>
  </sheetPr>
  <dimension ref="A1:V34"/>
  <sheetViews>
    <sheetView tabSelected="1" zoomScaleNormal="100" workbookViewId="0">
      <selection activeCell="A6" sqref="A6"/>
    </sheetView>
  </sheetViews>
  <sheetFormatPr defaultColWidth="0" defaultRowHeight="14.5" customHeight="1" zeroHeight="1"/>
  <cols>
    <col min="1" max="22" width="8.6328125" customWidth="1"/>
    <col min="23" max="16384" width="8.6328125" hidden="1"/>
  </cols>
  <sheetData>
    <row r="1" spans="1:22">
      <c r="A1" s="3"/>
      <c r="B1" s="2"/>
      <c r="C1" s="2"/>
      <c r="D1" s="2"/>
      <c r="E1" s="2"/>
      <c r="F1" s="2"/>
      <c r="G1" s="2"/>
      <c r="H1" s="2"/>
      <c r="I1" s="2"/>
      <c r="J1" s="2"/>
      <c r="K1" s="2"/>
      <c r="L1" s="2"/>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c r="A3" s="2"/>
      <c r="B3" s="2"/>
      <c r="C3" s="2"/>
      <c r="D3" s="2"/>
      <c r="E3" s="2"/>
      <c r="F3" s="2"/>
      <c r="G3" s="2"/>
      <c r="H3" s="2"/>
      <c r="I3" s="2"/>
      <c r="J3" s="2"/>
      <c r="K3" s="2"/>
      <c r="L3" s="2"/>
      <c r="M3" s="2"/>
      <c r="N3" s="2"/>
      <c r="O3" s="2"/>
      <c r="P3" s="2"/>
      <c r="Q3" s="2"/>
      <c r="R3" s="2"/>
      <c r="S3" s="2"/>
      <c r="T3" s="2"/>
      <c r="U3" s="2"/>
      <c r="V3" s="2"/>
    </row>
    <row r="4" spans="1:22">
      <c r="A4" s="2"/>
      <c r="B4" s="2"/>
      <c r="C4" s="2"/>
      <c r="D4" s="2"/>
      <c r="E4" s="2"/>
      <c r="F4" s="2"/>
      <c r="G4" s="2"/>
      <c r="H4" s="2"/>
      <c r="I4" s="2"/>
      <c r="J4" s="2"/>
      <c r="K4" s="2"/>
      <c r="L4" s="2"/>
      <c r="M4" s="2"/>
      <c r="N4" s="2"/>
      <c r="O4" s="2"/>
      <c r="P4" s="2"/>
      <c r="Q4" s="2"/>
      <c r="R4" s="2"/>
      <c r="S4" s="2"/>
      <c r="T4" s="2"/>
      <c r="U4" s="2"/>
      <c r="V4" s="2"/>
    </row>
    <row r="5" spans="1:22">
      <c r="A5" s="2"/>
      <c r="B5" s="2"/>
      <c r="C5" s="2"/>
      <c r="D5" s="2"/>
      <c r="E5" s="2"/>
      <c r="F5" s="2"/>
      <c r="G5" s="2"/>
      <c r="H5" s="2"/>
      <c r="I5" s="2"/>
      <c r="J5" s="2"/>
      <c r="K5" s="2"/>
      <c r="L5" s="2"/>
      <c r="M5" s="2"/>
      <c r="N5" s="2"/>
      <c r="O5" s="2"/>
      <c r="P5" s="2"/>
      <c r="Q5" s="2"/>
      <c r="R5" s="2"/>
      <c r="S5" s="2"/>
      <c r="T5" s="2"/>
      <c r="U5" s="2"/>
      <c r="V5" s="2"/>
    </row>
    <row r="6" spans="1:22">
      <c r="A6" s="214"/>
      <c r="B6" s="216" t="s">
        <v>0</v>
      </c>
      <c r="C6" s="216"/>
      <c r="D6" s="216" t="s">
        <v>1</v>
      </c>
      <c r="E6" s="216"/>
      <c r="F6" s="216" t="s">
        <v>2</v>
      </c>
      <c r="G6" s="216"/>
      <c r="H6" s="216" t="s">
        <v>3</v>
      </c>
      <c r="I6" s="216"/>
      <c r="J6" s="216" t="s">
        <v>4</v>
      </c>
      <c r="K6" s="216"/>
      <c r="L6" s="216" t="s">
        <v>5</v>
      </c>
      <c r="M6" s="216"/>
      <c r="N6" s="216" t="s">
        <v>6</v>
      </c>
      <c r="O6" s="216"/>
      <c r="P6" s="216" t="s">
        <v>7</v>
      </c>
      <c r="Q6" s="216"/>
      <c r="R6" s="216" t="s">
        <v>8</v>
      </c>
      <c r="S6" s="216"/>
      <c r="T6" s="216" t="s">
        <v>9</v>
      </c>
      <c r="U6" s="216"/>
      <c r="V6" s="215"/>
    </row>
    <row r="7" spans="1:22">
      <c r="A7" s="214"/>
      <c r="B7" s="216"/>
      <c r="C7" s="216"/>
      <c r="D7" s="216"/>
      <c r="E7" s="216"/>
      <c r="F7" s="216"/>
      <c r="G7" s="216"/>
      <c r="H7" s="216"/>
      <c r="I7" s="216"/>
      <c r="J7" s="216"/>
      <c r="K7" s="216"/>
      <c r="L7" s="216"/>
      <c r="M7" s="216"/>
      <c r="N7" s="216"/>
      <c r="O7" s="216"/>
      <c r="P7" s="216"/>
      <c r="Q7" s="216"/>
      <c r="R7" s="216"/>
      <c r="S7" s="216"/>
      <c r="T7" s="216"/>
      <c r="U7" s="216"/>
      <c r="V7" s="215"/>
    </row>
    <row r="8" spans="1:22">
      <c r="A8" s="214"/>
      <c r="B8" s="216"/>
      <c r="C8" s="216"/>
      <c r="D8" s="216"/>
      <c r="E8" s="216"/>
      <c r="F8" s="216"/>
      <c r="G8" s="216"/>
      <c r="H8" s="216"/>
      <c r="I8" s="216"/>
      <c r="J8" s="216"/>
      <c r="K8" s="216"/>
      <c r="L8" s="216"/>
      <c r="M8" s="216"/>
      <c r="N8" s="216"/>
      <c r="O8" s="216"/>
      <c r="P8" s="216"/>
      <c r="Q8" s="216"/>
      <c r="R8" s="216"/>
      <c r="S8" s="216"/>
      <c r="T8" s="216"/>
      <c r="U8" s="216"/>
      <c r="V8" s="215"/>
    </row>
    <row r="9" spans="1:22">
      <c r="A9" s="2"/>
      <c r="B9" s="2"/>
      <c r="C9" s="2"/>
      <c r="D9" s="2"/>
      <c r="E9" s="2"/>
      <c r="F9" s="2"/>
      <c r="G9" s="2"/>
      <c r="H9" s="2"/>
      <c r="I9" s="2"/>
      <c r="J9" s="2"/>
      <c r="K9" s="2"/>
      <c r="L9" s="2"/>
      <c r="M9" s="2"/>
      <c r="N9" s="2"/>
      <c r="O9" s="2"/>
      <c r="P9" s="2"/>
      <c r="Q9" s="2"/>
      <c r="R9" s="2"/>
      <c r="S9" s="2"/>
      <c r="T9" s="2"/>
      <c r="U9" s="2"/>
      <c r="V9" s="2"/>
    </row>
    <row r="10" spans="1:22" ht="14.5" customHeight="1">
      <c r="A10" s="5"/>
      <c r="B10" s="217" t="s">
        <v>10</v>
      </c>
      <c r="C10" s="217"/>
      <c r="D10" s="217"/>
      <c r="E10" s="217"/>
      <c r="F10" s="217"/>
      <c r="G10" s="217"/>
      <c r="H10" s="6"/>
      <c r="I10" s="4"/>
      <c r="J10" s="4"/>
      <c r="K10" s="4"/>
      <c r="L10" s="4"/>
      <c r="M10" s="4"/>
      <c r="N10" s="4"/>
      <c r="O10" s="4"/>
      <c r="P10" s="4"/>
      <c r="Q10" s="4"/>
      <c r="R10" s="4"/>
      <c r="S10" s="4"/>
      <c r="T10" s="4"/>
      <c r="U10" s="4"/>
      <c r="V10" s="4"/>
    </row>
    <row r="11" spans="1:22" ht="14.5" customHeight="1">
      <c r="A11" s="6"/>
      <c r="B11" s="217"/>
      <c r="C11" s="217"/>
      <c r="D11" s="217"/>
      <c r="E11" s="217"/>
      <c r="F11" s="217"/>
      <c r="G11" s="217"/>
      <c r="H11" s="6"/>
      <c r="I11" s="4"/>
      <c r="J11" s="4"/>
      <c r="K11" s="4"/>
      <c r="L11" s="4"/>
      <c r="M11" s="4"/>
      <c r="N11" s="4"/>
      <c r="O11" s="4"/>
      <c r="P11" s="4"/>
      <c r="Q11" s="4"/>
      <c r="R11" s="4"/>
      <c r="S11" s="4"/>
      <c r="T11" s="4"/>
      <c r="U11" s="4"/>
      <c r="V11" s="4"/>
    </row>
    <row r="12" spans="1:22" ht="14.5" customHeight="1">
      <c r="A12" s="2"/>
      <c r="B12" s="218" t="s">
        <v>206</v>
      </c>
      <c r="C12" s="218"/>
      <c r="D12" s="218"/>
      <c r="E12" s="218"/>
      <c r="F12" s="218"/>
      <c r="G12" s="218"/>
      <c r="H12" s="218"/>
      <c r="I12" s="218"/>
      <c r="J12" s="218"/>
      <c r="K12" s="218"/>
      <c r="L12" s="218"/>
      <c r="M12" s="2"/>
      <c r="N12" s="2"/>
      <c r="O12" s="2"/>
      <c r="P12" s="2"/>
      <c r="Q12" s="2"/>
      <c r="R12" s="2"/>
      <c r="S12" s="2"/>
      <c r="T12" s="2"/>
      <c r="U12" s="2"/>
      <c r="V12" s="2"/>
    </row>
    <row r="13" spans="1:22" ht="14.5" customHeight="1">
      <c r="A13" s="2"/>
      <c r="B13" s="218"/>
      <c r="C13" s="218"/>
      <c r="D13" s="218"/>
      <c r="E13" s="218"/>
      <c r="F13" s="218"/>
      <c r="G13" s="218"/>
      <c r="H13" s="218"/>
      <c r="I13" s="218"/>
      <c r="J13" s="218"/>
      <c r="K13" s="218"/>
      <c r="L13" s="218"/>
      <c r="M13" s="2"/>
      <c r="N13" s="2"/>
      <c r="O13" s="2"/>
      <c r="P13" s="2"/>
      <c r="Q13" s="2"/>
      <c r="R13" s="2"/>
      <c r="S13" s="2"/>
      <c r="T13" s="2"/>
      <c r="U13" s="2"/>
      <c r="V13" s="2"/>
    </row>
    <row r="14" spans="1:22" ht="14.5" customHeight="1">
      <c r="A14" s="2"/>
      <c r="B14" s="218"/>
      <c r="C14" s="218"/>
      <c r="D14" s="218"/>
      <c r="E14" s="218"/>
      <c r="F14" s="218"/>
      <c r="G14" s="218"/>
      <c r="H14" s="218"/>
      <c r="I14" s="218"/>
      <c r="J14" s="218"/>
      <c r="K14" s="218"/>
      <c r="L14" s="218"/>
      <c r="M14" s="2"/>
      <c r="N14" s="2"/>
      <c r="O14" s="2"/>
      <c r="P14" s="2"/>
      <c r="Q14" s="2"/>
      <c r="R14" s="2"/>
      <c r="S14" s="2"/>
      <c r="T14" s="2"/>
      <c r="U14" s="2"/>
      <c r="V14" s="2"/>
    </row>
    <row r="15" spans="1:22" ht="14.5" customHeight="1">
      <c r="A15" s="2"/>
      <c r="B15" s="218"/>
      <c r="C15" s="218"/>
      <c r="D15" s="218"/>
      <c r="E15" s="218"/>
      <c r="F15" s="218"/>
      <c r="G15" s="218"/>
      <c r="H15" s="218"/>
      <c r="I15" s="218"/>
      <c r="J15" s="218"/>
      <c r="K15" s="218"/>
      <c r="L15" s="218"/>
      <c r="M15" s="2"/>
      <c r="N15" s="2"/>
      <c r="O15" s="2"/>
      <c r="P15" s="2"/>
      <c r="Q15" s="2"/>
      <c r="R15" s="2"/>
      <c r="S15" s="2"/>
      <c r="T15" s="2"/>
      <c r="U15" s="2"/>
      <c r="V15" s="2"/>
    </row>
    <row r="16" spans="1:22" ht="14.5" customHeight="1">
      <c r="A16" s="2"/>
      <c r="B16" s="218"/>
      <c r="C16" s="218"/>
      <c r="D16" s="218"/>
      <c r="E16" s="218"/>
      <c r="F16" s="218"/>
      <c r="G16" s="218"/>
      <c r="H16" s="218"/>
      <c r="I16" s="218"/>
      <c r="J16" s="218"/>
      <c r="K16" s="218"/>
      <c r="L16" s="218"/>
      <c r="M16" s="2"/>
      <c r="N16" s="2"/>
      <c r="O16" s="2"/>
      <c r="P16" s="2"/>
      <c r="Q16" s="2"/>
      <c r="R16" s="2"/>
      <c r="S16" s="2"/>
      <c r="T16" s="2"/>
      <c r="U16" s="2"/>
      <c r="V16" s="2"/>
    </row>
    <row r="17" spans="1:22" ht="14.5" customHeight="1">
      <c r="A17" s="2"/>
      <c r="B17" s="218"/>
      <c r="C17" s="218"/>
      <c r="D17" s="218"/>
      <c r="E17" s="218"/>
      <c r="F17" s="218"/>
      <c r="G17" s="218"/>
      <c r="H17" s="218"/>
      <c r="I17" s="218"/>
      <c r="J17" s="218"/>
      <c r="K17" s="218"/>
      <c r="L17" s="218"/>
      <c r="M17" s="2"/>
      <c r="N17" s="2"/>
      <c r="O17" s="2"/>
      <c r="P17" s="2"/>
      <c r="Q17" s="2"/>
      <c r="R17" s="2"/>
      <c r="S17" s="2"/>
      <c r="T17" s="2"/>
      <c r="U17" s="2"/>
      <c r="V17" s="2"/>
    </row>
    <row r="18" spans="1:22" ht="14.5" customHeight="1">
      <c r="A18" s="2"/>
      <c r="B18" s="218"/>
      <c r="C18" s="218"/>
      <c r="D18" s="218"/>
      <c r="E18" s="218"/>
      <c r="F18" s="218"/>
      <c r="G18" s="218"/>
      <c r="H18" s="218"/>
      <c r="I18" s="218"/>
      <c r="J18" s="218"/>
      <c r="K18" s="218"/>
      <c r="L18" s="218"/>
      <c r="M18" s="2"/>
      <c r="N18" s="2"/>
      <c r="O18" s="2"/>
      <c r="P18" s="2"/>
      <c r="Q18" s="2"/>
      <c r="R18" s="2"/>
      <c r="S18" s="2"/>
      <c r="T18" s="2"/>
      <c r="U18" s="2"/>
      <c r="V18" s="2"/>
    </row>
    <row r="19" spans="1:22" ht="14.5" customHeight="1">
      <c r="A19" s="2"/>
      <c r="B19" s="218"/>
      <c r="C19" s="218"/>
      <c r="D19" s="218"/>
      <c r="E19" s="218"/>
      <c r="F19" s="218"/>
      <c r="G19" s="218"/>
      <c r="H19" s="218"/>
      <c r="I19" s="218"/>
      <c r="J19" s="218"/>
      <c r="K19" s="218"/>
      <c r="L19" s="218"/>
      <c r="M19" s="2"/>
      <c r="N19" s="2"/>
      <c r="O19" s="2"/>
      <c r="P19" s="2"/>
      <c r="Q19" s="2"/>
      <c r="R19" s="2"/>
      <c r="S19" s="2"/>
      <c r="T19" s="2"/>
      <c r="U19" s="2"/>
      <c r="V19" s="2"/>
    </row>
    <row r="20" spans="1:22" ht="14.5" customHeight="1">
      <c r="A20" s="2"/>
      <c r="B20" s="218"/>
      <c r="C20" s="218"/>
      <c r="D20" s="218"/>
      <c r="E20" s="218"/>
      <c r="F20" s="218"/>
      <c r="G20" s="218"/>
      <c r="H20" s="218"/>
      <c r="I20" s="218"/>
      <c r="J20" s="218"/>
      <c r="K20" s="218"/>
      <c r="L20" s="218"/>
      <c r="M20" s="2"/>
      <c r="N20" s="2"/>
      <c r="O20" s="2"/>
      <c r="P20" s="2"/>
      <c r="Q20" s="2"/>
      <c r="R20" s="2"/>
      <c r="S20" s="2"/>
      <c r="T20" s="2"/>
      <c r="U20" s="2"/>
      <c r="V20" s="2"/>
    </row>
    <row r="21" spans="1:22" ht="14.5" customHeight="1">
      <c r="A21" s="2"/>
      <c r="B21" s="218"/>
      <c r="C21" s="218"/>
      <c r="D21" s="218"/>
      <c r="E21" s="218"/>
      <c r="F21" s="218"/>
      <c r="G21" s="218"/>
      <c r="H21" s="218"/>
      <c r="I21" s="218"/>
      <c r="J21" s="218"/>
      <c r="K21" s="218"/>
      <c r="L21" s="218"/>
      <c r="M21" s="7"/>
      <c r="N21" s="8"/>
      <c r="O21" s="9"/>
      <c r="P21" s="10"/>
      <c r="Q21" s="7"/>
      <c r="R21" s="2"/>
      <c r="S21" s="2"/>
      <c r="T21" s="2"/>
      <c r="U21" s="2"/>
      <c r="V21" s="2"/>
    </row>
    <row r="22" spans="1:22" ht="14.5" customHeight="1">
      <c r="A22" s="2"/>
      <c r="B22" s="218"/>
      <c r="C22" s="218"/>
      <c r="D22" s="218"/>
      <c r="E22" s="218"/>
      <c r="F22" s="218"/>
      <c r="G22" s="218"/>
      <c r="H22" s="218"/>
      <c r="I22" s="218"/>
      <c r="J22" s="218"/>
      <c r="K22" s="218"/>
      <c r="L22" s="218"/>
      <c r="M22" s="11"/>
      <c r="N22" s="11"/>
      <c r="O22" s="11"/>
      <c r="P22" s="11"/>
      <c r="Q22" s="12"/>
      <c r="R22" s="2"/>
      <c r="S22" s="2"/>
      <c r="T22" s="2"/>
      <c r="U22" s="2"/>
      <c r="V22" s="2"/>
    </row>
    <row r="23" spans="1:22" ht="14.5" customHeight="1">
      <c r="A23" s="2"/>
      <c r="B23" s="218"/>
      <c r="C23" s="218"/>
      <c r="D23" s="218"/>
      <c r="E23" s="218"/>
      <c r="F23" s="218"/>
      <c r="G23" s="218"/>
      <c r="H23" s="218"/>
      <c r="I23" s="218"/>
      <c r="J23" s="218"/>
      <c r="K23" s="218"/>
      <c r="L23" s="218"/>
      <c r="M23" s="2"/>
      <c r="N23" s="2"/>
      <c r="O23" s="2"/>
      <c r="P23" s="2"/>
      <c r="Q23" s="2"/>
      <c r="R23" s="2"/>
      <c r="S23" s="2"/>
      <c r="T23" s="2"/>
      <c r="U23" s="2"/>
      <c r="V23" s="2"/>
    </row>
    <row r="24" spans="1:22" ht="14.5" customHeight="1">
      <c r="A24" s="2"/>
      <c r="B24" s="218"/>
      <c r="C24" s="218"/>
      <c r="D24" s="218"/>
      <c r="E24" s="218"/>
      <c r="F24" s="218"/>
      <c r="G24" s="218"/>
      <c r="H24" s="218"/>
      <c r="I24" s="218"/>
      <c r="J24" s="218"/>
      <c r="K24" s="218"/>
      <c r="L24" s="218"/>
      <c r="M24" s="2"/>
      <c r="N24" s="2"/>
      <c r="O24" s="2"/>
      <c r="P24" s="2"/>
      <c r="Q24" s="2"/>
      <c r="R24" s="2"/>
      <c r="S24" s="2"/>
      <c r="T24" s="2"/>
      <c r="U24" s="2"/>
      <c r="V24" s="2"/>
    </row>
    <row r="25" spans="1:22" ht="14.5" customHeight="1">
      <c r="A25" s="2"/>
      <c r="B25" s="218"/>
      <c r="C25" s="218"/>
      <c r="D25" s="218"/>
      <c r="E25" s="218"/>
      <c r="F25" s="218"/>
      <c r="G25" s="218"/>
      <c r="H25" s="218"/>
      <c r="I25" s="218"/>
      <c r="J25" s="218"/>
      <c r="K25" s="218"/>
      <c r="L25" s="218"/>
      <c r="M25" s="2"/>
      <c r="N25" s="2"/>
      <c r="O25" s="2"/>
      <c r="P25" s="2"/>
      <c r="Q25" s="2"/>
      <c r="R25" s="2"/>
      <c r="S25" s="2"/>
      <c r="T25" s="2"/>
      <c r="U25" s="2"/>
      <c r="V25" s="2"/>
    </row>
    <row r="26" spans="1:22" ht="14.5" customHeight="1">
      <c r="A26" s="2"/>
      <c r="B26" s="218"/>
      <c r="C26" s="218"/>
      <c r="D26" s="218"/>
      <c r="E26" s="218"/>
      <c r="F26" s="218"/>
      <c r="G26" s="218"/>
      <c r="H26" s="218"/>
      <c r="I26" s="218"/>
      <c r="J26" s="218"/>
      <c r="K26" s="218"/>
      <c r="L26" s="218"/>
      <c r="M26" s="2"/>
      <c r="N26" s="2"/>
      <c r="O26" s="2"/>
      <c r="P26" s="2"/>
      <c r="Q26" s="2"/>
      <c r="R26" s="2"/>
      <c r="S26" s="2"/>
      <c r="T26" s="2"/>
      <c r="U26" s="2"/>
      <c r="V26" s="2"/>
    </row>
    <row r="27" spans="1:22" ht="14.5" customHeight="1">
      <c r="A27" s="2"/>
      <c r="B27" s="218"/>
      <c r="C27" s="218"/>
      <c r="D27" s="218"/>
      <c r="E27" s="218"/>
      <c r="F27" s="218"/>
      <c r="G27" s="218"/>
      <c r="H27" s="218"/>
      <c r="I27" s="218"/>
      <c r="J27" s="218"/>
      <c r="K27" s="218"/>
      <c r="L27" s="218"/>
      <c r="M27" s="2"/>
      <c r="N27" s="2"/>
      <c r="O27" s="2"/>
      <c r="P27" s="2"/>
      <c r="Q27" s="2"/>
      <c r="R27" s="2"/>
      <c r="S27" s="2"/>
      <c r="T27" s="2"/>
      <c r="U27" s="2"/>
      <c r="V27" s="2"/>
    </row>
    <row r="28" spans="1:22" ht="14.5" customHeight="1">
      <c r="A28" s="2"/>
      <c r="B28" s="218"/>
      <c r="C28" s="218"/>
      <c r="D28" s="218"/>
      <c r="E28" s="218"/>
      <c r="F28" s="218"/>
      <c r="G28" s="218"/>
      <c r="H28" s="218"/>
      <c r="I28" s="218"/>
      <c r="J28" s="218"/>
      <c r="K28" s="218"/>
      <c r="L28" s="218"/>
      <c r="M28" s="2"/>
      <c r="N28" s="2"/>
      <c r="O28" s="2"/>
      <c r="P28" s="2"/>
      <c r="Q28" s="2"/>
      <c r="R28" s="2"/>
      <c r="S28" s="2"/>
      <c r="T28" s="2"/>
      <c r="U28" s="2"/>
      <c r="V28" s="2"/>
    </row>
    <row r="29" spans="1:22" ht="14.5" customHeight="1">
      <c r="A29" s="2"/>
      <c r="B29" s="218"/>
      <c r="C29" s="218"/>
      <c r="D29" s="218"/>
      <c r="E29" s="218"/>
      <c r="F29" s="218"/>
      <c r="G29" s="218"/>
      <c r="H29" s="218"/>
      <c r="I29" s="218"/>
      <c r="J29" s="218"/>
      <c r="K29" s="218"/>
      <c r="L29" s="218"/>
      <c r="M29" s="2"/>
      <c r="N29" s="2"/>
      <c r="O29" s="2"/>
      <c r="P29" s="2"/>
      <c r="Q29" s="2"/>
      <c r="R29" s="2"/>
      <c r="S29" s="2"/>
      <c r="T29" s="2"/>
      <c r="U29" s="2"/>
      <c r="V29" s="2"/>
    </row>
    <row r="30" spans="1:22" ht="14.5" customHeight="1">
      <c r="A30" s="2"/>
      <c r="B30" s="218"/>
      <c r="C30" s="218"/>
      <c r="D30" s="218"/>
      <c r="E30" s="218"/>
      <c r="F30" s="218"/>
      <c r="G30" s="218"/>
      <c r="H30" s="218"/>
      <c r="I30" s="218"/>
      <c r="J30" s="218"/>
      <c r="K30" s="218"/>
      <c r="L30" s="218"/>
      <c r="M30" s="2"/>
      <c r="N30" s="2"/>
      <c r="O30" s="2"/>
      <c r="P30" s="2"/>
      <c r="Q30" s="2"/>
      <c r="R30" s="2"/>
      <c r="S30" s="2"/>
      <c r="T30" s="2"/>
      <c r="U30" s="2"/>
      <c r="V30" s="2"/>
    </row>
    <row r="31" spans="1:22">
      <c r="A31" s="2"/>
      <c r="B31" s="2"/>
      <c r="C31" s="2"/>
      <c r="D31" s="2"/>
      <c r="E31" s="2"/>
      <c r="F31" s="2"/>
      <c r="G31" s="2"/>
      <c r="H31" s="2"/>
      <c r="I31" s="2"/>
      <c r="J31" s="2"/>
      <c r="K31" s="2"/>
      <c r="L31" s="2"/>
      <c r="M31" s="2"/>
      <c r="N31" s="2"/>
      <c r="O31" s="2"/>
      <c r="P31" s="2"/>
      <c r="Q31" s="2"/>
      <c r="R31" s="2"/>
      <c r="S31" s="2"/>
      <c r="T31" s="2"/>
      <c r="U31" s="2"/>
      <c r="V31" s="2"/>
    </row>
    <row r="32" spans="1:22">
      <c r="A32" s="2"/>
      <c r="B32" s="2"/>
      <c r="C32" s="2"/>
      <c r="D32" s="2"/>
      <c r="E32" s="2"/>
      <c r="F32" s="2"/>
      <c r="G32" s="2"/>
      <c r="H32" s="2"/>
      <c r="I32" s="2"/>
      <c r="J32" s="2"/>
      <c r="K32" s="2"/>
      <c r="L32" s="2"/>
      <c r="M32" s="2"/>
      <c r="N32" s="2"/>
      <c r="O32" s="2"/>
      <c r="P32" s="2"/>
      <c r="Q32" s="2"/>
      <c r="R32" s="2"/>
      <c r="S32" s="2"/>
      <c r="T32" s="2"/>
      <c r="U32" s="2"/>
      <c r="V32" s="2"/>
    </row>
    <row r="33" spans="1:22">
      <c r="A33" s="2"/>
      <c r="B33" s="2"/>
      <c r="C33" s="2"/>
      <c r="D33" s="2"/>
      <c r="E33" s="2"/>
      <c r="F33" s="2"/>
      <c r="G33" s="2"/>
      <c r="H33" s="2"/>
      <c r="I33" s="2"/>
      <c r="J33" s="2"/>
      <c r="K33" s="2"/>
      <c r="L33" s="2"/>
      <c r="M33" s="2"/>
      <c r="N33" s="2"/>
      <c r="O33" s="2"/>
      <c r="P33" s="2"/>
      <c r="Q33" s="2"/>
      <c r="R33" s="2"/>
      <c r="S33" s="2"/>
      <c r="T33" s="2"/>
      <c r="U33" s="2"/>
      <c r="V33" s="2"/>
    </row>
    <row r="34" spans="1:22">
      <c r="A34" s="2"/>
      <c r="B34" s="2"/>
      <c r="C34" s="2"/>
      <c r="D34" s="2"/>
      <c r="E34" s="2"/>
      <c r="F34" s="2"/>
      <c r="G34" s="2"/>
      <c r="H34" s="2"/>
      <c r="I34" s="2"/>
      <c r="J34" s="2"/>
      <c r="K34" s="2"/>
      <c r="L34" s="2"/>
      <c r="M34" s="2"/>
      <c r="N34" s="2"/>
      <c r="O34" s="2"/>
      <c r="P34" s="2"/>
      <c r="Q34" s="2"/>
      <c r="R34" s="2"/>
      <c r="S34" s="2"/>
      <c r="T34" s="2"/>
      <c r="U34" s="2"/>
      <c r="V34" s="2"/>
    </row>
  </sheetData>
  <sheetProtection algorithmName="SHA-512" hashValue="oEWMwBqMJgDjgV1klpbQjvhZwbEhhVCsmPb3ZlJRDk8buRZi/aHWVT+jlvyMGiKIJ4UGytgL3RwX9Mhzg8O3/A==" saltValue="k2UCrRE6/X9wjpc7pX2lbQ==" spinCount="100000" sheet="1" objects="1" scenarios="1" selectLockedCells="1"/>
  <mergeCells count="12">
    <mergeCell ref="B12:L30"/>
    <mergeCell ref="B6:C8"/>
    <mergeCell ref="D6:E8"/>
    <mergeCell ref="F6:G8"/>
    <mergeCell ref="H6:I8"/>
    <mergeCell ref="J6:K8"/>
    <mergeCell ref="L6:M8"/>
    <mergeCell ref="N6:O8"/>
    <mergeCell ref="P6:Q8"/>
    <mergeCell ref="R6:S8"/>
    <mergeCell ref="T6:U8"/>
    <mergeCell ref="B10:G11"/>
  </mergeCells>
  <hyperlinks>
    <hyperlink ref="B6:C8" r:id="rId1" display="Credit Cards &amp; Loans" xr:uid="{5BC04D53-4D7F-436B-8191-4D33B7A8B79E}"/>
    <hyperlink ref="D6:E8" r:id="rId2" display="Household Bills" xr:uid="{573B115A-6AB5-47A7-B738-CCA9B880D57D}"/>
    <hyperlink ref="F6:G8" r:id="rId3" display="Complain &amp; Reclaim" xr:uid="{91D12FB9-A39D-45D5-AACF-0D9F12B1896E}"/>
    <hyperlink ref="H6:I8" r:id="rId4" display="Banking &amp; Savings" xr:uid="{57D4FE85-B2B0-4C81-B045-0A0FE0FEE7B5}"/>
    <hyperlink ref="J6:K8" r:id="rId5" display="Mortgages &amp; Homes" xr:uid="{89CC4480-39C7-411C-9BBC-8869FFC35E98}"/>
    <hyperlink ref="L6:M8" r:id="rId6" display="Travel" xr:uid="{B9C34049-D252-4005-BFD7-7512B8DDDEEE}"/>
    <hyperlink ref="N6:O8" r:id="rId7" display="Insurance" xr:uid="{AD2D7567-3C9D-4FAD-9634-03C2E914BE00}"/>
    <hyperlink ref="P6:Q8" r:id="rId8" display="Deals" xr:uid="{B30EA868-E070-4F77-ACBC-4A0FE6AAB6E1}"/>
    <hyperlink ref="R6:S8" r:id="rId9" display="Income &amp; Budgetting" xr:uid="{B7AC5D84-1D75-45DA-B8B0-D99DF703455B}"/>
    <hyperlink ref="T6:U8" r:id="rId10" display="Students" xr:uid="{4261FB32-7EF9-40E3-9C84-1EF1D9A062F3}"/>
  </hyperlinks>
  <pageMargins left="0.7" right="0.7" top="0.75" bottom="0.75" header="0.3" footer="0.3"/>
  <pageSetup paperSize="0" orientation="portrait" r:id="rId11"/>
  <headerFooter>
    <oddFooter>&amp;C_x000D_&amp;1#&amp;"Calibri"&amp;10&amp;K000000 [CLASSIFICATION: CONFIDENTIAL]</oddFooter>
  </headerFooter>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AA961-3FF1-4362-B5F5-F75EF7EB904A}">
  <sheetPr>
    <tabColor rgb="FF273156"/>
    <pageSetUpPr autoPageBreaks="0"/>
  </sheetPr>
  <dimension ref="A1:V35"/>
  <sheetViews>
    <sheetView showGridLines="0" showRowColHeaders="0" zoomScale="97" zoomScaleNormal="97" workbookViewId="0">
      <selection activeCell="D21" sqref="D21"/>
    </sheetView>
  </sheetViews>
  <sheetFormatPr defaultColWidth="0" defaultRowHeight="14.5" zeroHeight="1"/>
  <cols>
    <col min="1" max="1" width="5.6328125" customWidth="1"/>
    <col min="2" max="2" width="63.36328125" customWidth="1"/>
    <col min="3" max="4" width="10" customWidth="1"/>
    <col min="5" max="5" width="11.453125" customWidth="1"/>
    <col min="6" max="6" width="8" hidden="1" customWidth="1"/>
    <col min="7" max="7" width="8.1796875" hidden="1" customWidth="1"/>
    <col min="8" max="8" width="8.36328125" hidden="1" customWidth="1"/>
    <col min="9" max="9" width="10" customWidth="1"/>
    <col min="10" max="13" width="10.81640625" customWidth="1"/>
    <col min="14" max="18" width="8.6328125" customWidth="1"/>
    <col min="19" max="22" width="0" hidden="1" customWidth="1"/>
    <col min="23" max="16384" width="8.6328125" hidden="1"/>
  </cols>
  <sheetData>
    <row r="1" spans="1:22">
      <c r="A1" s="3"/>
      <c r="B1" s="2"/>
      <c r="C1" s="2"/>
      <c r="D1" s="2"/>
      <c r="E1" s="2"/>
      <c r="F1" s="2"/>
      <c r="G1" s="2"/>
      <c r="H1" s="2"/>
      <c r="I1" s="2"/>
      <c r="J1" s="2"/>
      <c r="K1" s="2"/>
      <c r="L1" s="2"/>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c r="A3" s="2"/>
      <c r="B3" s="2"/>
      <c r="C3" s="2"/>
      <c r="D3" s="2"/>
      <c r="E3" s="2"/>
      <c r="F3" s="2"/>
      <c r="G3" s="2"/>
      <c r="H3" s="2"/>
      <c r="I3" s="2"/>
      <c r="J3" s="2"/>
      <c r="K3" s="2"/>
      <c r="L3" s="2"/>
      <c r="M3" s="2"/>
      <c r="N3" s="2"/>
      <c r="O3" s="2"/>
      <c r="P3" s="2"/>
      <c r="Q3" s="2"/>
      <c r="R3" s="2"/>
      <c r="S3" s="2"/>
      <c r="T3" s="2"/>
      <c r="U3" s="2"/>
      <c r="V3" s="2"/>
    </row>
    <row r="4" spans="1:22">
      <c r="A4" s="2"/>
      <c r="B4" s="2"/>
      <c r="C4" s="2"/>
      <c r="D4" s="2"/>
      <c r="E4" s="2"/>
      <c r="F4" s="2"/>
      <c r="G4" s="2"/>
      <c r="H4" s="2"/>
      <c r="I4" s="2"/>
      <c r="J4" s="2"/>
      <c r="K4" s="2"/>
      <c r="L4" s="2"/>
      <c r="M4" s="2"/>
      <c r="N4" s="2"/>
      <c r="O4" s="2"/>
      <c r="P4" s="2"/>
      <c r="Q4" s="2"/>
      <c r="R4" s="2"/>
      <c r="S4" s="2"/>
      <c r="T4" s="2"/>
      <c r="U4" s="2"/>
      <c r="V4" s="2"/>
    </row>
    <row r="5" spans="1:22">
      <c r="A5" s="2"/>
      <c r="B5" s="2"/>
      <c r="C5" s="2"/>
      <c r="D5" s="2"/>
      <c r="E5" s="2"/>
      <c r="F5" s="2"/>
      <c r="G5" s="2"/>
      <c r="H5" s="2"/>
      <c r="I5" s="2"/>
      <c r="J5" s="2"/>
      <c r="K5" s="2"/>
      <c r="L5" s="2"/>
      <c r="M5" s="2"/>
      <c r="N5" s="2"/>
      <c r="O5" s="2"/>
      <c r="P5" s="2"/>
      <c r="Q5" s="2"/>
      <c r="R5" s="2"/>
      <c r="S5" s="2"/>
      <c r="T5" s="2"/>
      <c r="U5" s="2"/>
      <c r="V5" s="2"/>
    </row>
    <row r="6" spans="1:22">
      <c r="A6" s="2"/>
      <c r="B6" s="2"/>
      <c r="C6" s="2"/>
      <c r="D6" s="2"/>
      <c r="E6" s="2"/>
      <c r="F6" s="2"/>
      <c r="G6" s="2"/>
      <c r="H6" s="2"/>
      <c r="I6" s="2"/>
      <c r="J6" s="2"/>
      <c r="K6" s="2"/>
      <c r="L6" s="2"/>
      <c r="M6" s="2"/>
      <c r="N6" s="2"/>
      <c r="O6" s="2"/>
      <c r="P6" s="2"/>
      <c r="Q6" s="2"/>
      <c r="R6" s="2"/>
      <c r="S6" s="2"/>
      <c r="T6" s="2"/>
      <c r="U6" s="2"/>
      <c r="V6" s="2"/>
    </row>
    <row r="7" spans="1:22">
      <c r="A7" s="2"/>
      <c r="B7" s="2"/>
      <c r="C7" s="2"/>
      <c r="D7" s="2"/>
      <c r="E7" s="2"/>
      <c r="F7" s="2"/>
      <c r="G7" s="2"/>
      <c r="H7" s="2"/>
      <c r="I7" s="2"/>
      <c r="J7" s="2"/>
      <c r="K7" s="2"/>
      <c r="L7" s="2"/>
      <c r="M7" s="2"/>
      <c r="N7" s="2"/>
      <c r="O7" s="2"/>
      <c r="P7" s="2"/>
      <c r="Q7" s="2"/>
      <c r="R7" s="2"/>
      <c r="S7" s="2"/>
      <c r="T7" s="2"/>
      <c r="U7" s="2"/>
      <c r="V7" s="2"/>
    </row>
    <row r="8" spans="1:22" ht="18.5">
      <c r="A8" s="5"/>
      <c r="B8" s="217" t="s">
        <v>11</v>
      </c>
      <c r="C8" s="217"/>
      <c r="D8" s="217"/>
      <c r="E8" s="217"/>
      <c r="F8" s="217"/>
      <c r="G8" s="5"/>
      <c r="H8" s="6"/>
      <c r="I8" s="4"/>
      <c r="J8" s="4"/>
      <c r="K8" s="4"/>
      <c r="L8" s="4"/>
      <c r="M8" s="4"/>
      <c r="N8" s="4"/>
      <c r="O8" s="4"/>
      <c r="P8" s="4"/>
      <c r="Q8" s="4"/>
      <c r="R8" s="4"/>
      <c r="S8" s="13"/>
      <c r="T8" s="13"/>
      <c r="U8" s="13"/>
      <c r="V8" s="13"/>
    </row>
    <row r="9" spans="1:22" ht="18.5">
      <c r="A9" s="6"/>
      <c r="B9" s="217"/>
      <c r="C9" s="217"/>
      <c r="D9" s="217"/>
      <c r="E9" s="217"/>
      <c r="F9" s="217"/>
      <c r="G9" s="5"/>
      <c r="H9" s="6"/>
      <c r="I9" s="4"/>
      <c r="J9" s="4"/>
      <c r="K9" s="4"/>
      <c r="L9" s="4"/>
      <c r="M9" s="4"/>
      <c r="N9" s="4"/>
      <c r="O9" s="4"/>
      <c r="P9" s="4"/>
      <c r="Q9" s="4"/>
      <c r="R9" s="4"/>
      <c r="S9" s="13"/>
      <c r="T9" s="13"/>
      <c r="U9" s="13"/>
      <c r="V9" s="13"/>
    </row>
    <row r="10" spans="1:22">
      <c r="A10" s="2"/>
      <c r="B10" s="2"/>
      <c r="C10" s="2"/>
      <c r="D10" s="2"/>
      <c r="E10" s="2"/>
      <c r="F10" s="2"/>
      <c r="G10" s="2"/>
      <c r="H10" s="2"/>
      <c r="I10" s="2"/>
      <c r="J10" s="2"/>
      <c r="K10" s="2"/>
      <c r="L10" s="2"/>
      <c r="M10" s="2"/>
      <c r="N10" s="2"/>
      <c r="O10" s="2"/>
      <c r="P10" s="2"/>
      <c r="Q10" s="2"/>
      <c r="R10" s="2"/>
      <c r="S10" s="2"/>
      <c r="T10" s="2"/>
      <c r="U10" s="2"/>
      <c r="V10" s="2"/>
    </row>
    <row r="11" spans="1:22">
      <c r="A11" s="2"/>
      <c r="B11" s="2"/>
      <c r="C11" s="2"/>
      <c r="D11" s="2"/>
      <c r="E11" s="2"/>
      <c r="F11" s="2"/>
      <c r="G11" s="2"/>
      <c r="H11" s="2"/>
      <c r="I11" s="2"/>
      <c r="J11" s="2"/>
      <c r="K11" s="2"/>
      <c r="L11" s="2"/>
      <c r="M11" s="2"/>
      <c r="N11" s="2"/>
      <c r="O11" s="2"/>
      <c r="P11" s="2"/>
      <c r="Q11" s="2"/>
      <c r="R11" s="2"/>
      <c r="S11" s="2"/>
      <c r="T11" s="2"/>
      <c r="U11" s="2"/>
      <c r="V11" s="2"/>
    </row>
    <row r="12" spans="1:22">
      <c r="A12" s="2"/>
      <c r="B12" s="2"/>
      <c r="C12" s="2"/>
      <c r="D12" s="2"/>
      <c r="E12" s="2"/>
      <c r="F12" s="2"/>
      <c r="G12" s="2"/>
      <c r="H12" s="2"/>
      <c r="I12" s="2"/>
      <c r="J12" s="2"/>
      <c r="K12" s="2"/>
      <c r="L12" s="2"/>
      <c r="M12" s="2"/>
      <c r="N12" s="2"/>
      <c r="O12" s="2"/>
      <c r="P12" s="2"/>
      <c r="Q12" s="2"/>
      <c r="R12" s="2"/>
      <c r="S12" s="2"/>
      <c r="T12" s="2"/>
      <c r="U12" s="2"/>
      <c r="V12" s="2"/>
    </row>
    <row r="13" spans="1:22">
      <c r="A13" s="2"/>
      <c r="B13" s="2"/>
      <c r="C13" s="2"/>
      <c r="D13" s="2"/>
      <c r="E13" s="2"/>
      <c r="F13" s="2"/>
      <c r="G13" s="2"/>
      <c r="H13" s="2"/>
      <c r="I13" s="2"/>
      <c r="J13" s="2"/>
      <c r="K13" s="2"/>
      <c r="L13" s="2"/>
      <c r="M13" s="2"/>
      <c r="N13" s="2"/>
      <c r="O13" s="2"/>
      <c r="P13" s="2"/>
      <c r="Q13" s="2"/>
      <c r="R13" s="2"/>
      <c r="S13" s="2"/>
      <c r="T13" s="2"/>
      <c r="U13" s="2"/>
      <c r="V13" s="2"/>
    </row>
    <row r="14" spans="1:22">
      <c r="A14" s="2"/>
      <c r="B14" s="2"/>
      <c r="C14" s="2"/>
      <c r="D14" s="2"/>
      <c r="E14" s="2"/>
      <c r="F14" s="2"/>
      <c r="G14" s="2"/>
      <c r="H14" s="2"/>
      <c r="I14" s="2"/>
      <c r="J14" s="2"/>
      <c r="K14" s="2"/>
      <c r="L14" s="2"/>
      <c r="M14" s="2"/>
      <c r="N14" s="2"/>
      <c r="O14" s="2"/>
      <c r="P14" s="2"/>
      <c r="Q14" s="2"/>
      <c r="R14" s="2"/>
      <c r="S14" s="2"/>
      <c r="T14" s="2"/>
      <c r="U14" s="2"/>
      <c r="V14" s="2"/>
    </row>
    <row r="15" spans="1:22">
      <c r="A15" s="2"/>
      <c r="B15" s="2"/>
      <c r="C15" s="2"/>
      <c r="D15" s="2"/>
      <c r="E15" s="2"/>
      <c r="F15" s="2"/>
      <c r="G15" s="2"/>
      <c r="H15" s="2"/>
      <c r="I15" s="2"/>
      <c r="J15" s="2"/>
      <c r="K15" s="2"/>
      <c r="L15" s="2"/>
      <c r="M15" s="2"/>
      <c r="N15" s="2"/>
      <c r="O15" s="2"/>
      <c r="P15" s="2"/>
      <c r="Q15" s="2"/>
      <c r="R15" s="2"/>
      <c r="S15" s="2"/>
      <c r="T15" s="2"/>
      <c r="U15" s="2"/>
      <c r="V15" s="2"/>
    </row>
    <row r="16" spans="1:22">
      <c r="A16" s="2"/>
      <c r="B16" s="2"/>
      <c r="C16" s="2"/>
      <c r="D16" s="2"/>
      <c r="E16" s="2"/>
      <c r="F16" s="2"/>
      <c r="G16" s="2"/>
      <c r="H16" s="2"/>
      <c r="I16" s="2"/>
      <c r="J16" s="2"/>
      <c r="K16" s="2"/>
      <c r="L16" s="2"/>
      <c r="M16" s="2"/>
      <c r="N16" s="2"/>
      <c r="O16" s="2"/>
      <c r="P16" s="2"/>
      <c r="Q16" s="2"/>
      <c r="R16" s="2"/>
      <c r="S16" s="2"/>
      <c r="T16" s="2"/>
      <c r="U16" s="2"/>
      <c r="V16" s="2"/>
    </row>
    <row r="17" spans="1:22">
      <c r="A17" s="2"/>
      <c r="B17" s="2"/>
      <c r="C17" s="2"/>
      <c r="D17" s="2"/>
      <c r="E17" s="2"/>
      <c r="F17" s="2"/>
      <c r="G17" s="2"/>
      <c r="H17" s="2"/>
      <c r="I17" s="2"/>
      <c r="J17" s="2"/>
      <c r="K17" s="2"/>
      <c r="L17" s="2"/>
      <c r="M17" s="2"/>
      <c r="N17" s="2"/>
      <c r="O17" s="2"/>
      <c r="P17" s="2"/>
      <c r="Q17" s="2"/>
      <c r="R17" s="2"/>
      <c r="S17" s="2"/>
      <c r="T17" s="2"/>
      <c r="U17" s="2"/>
      <c r="V17" s="2"/>
    </row>
    <row r="18" spans="1:22" ht="15" thickBot="1">
      <c r="A18" s="2"/>
      <c r="B18" s="2"/>
      <c r="C18" s="2"/>
      <c r="D18" s="2"/>
      <c r="E18" s="2"/>
      <c r="F18" s="2"/>
      <c r="G18" s="2"/>
      <c r="H18" s="2"/>
      <c r="I18" s="2"/>
      <c r="J18" s="2"/>
      <c r="K18" s="2"/>
      <c r="L18" s="2"/>
      <c r="M18" s="2"/>
      <c r="N18" s="2"/>
      <c r="O18" s="2"/>
      <c r="P18" s="2"/>
      <c r="Q18" s="2"/>
      <c r="R18" s="2"/>
      <c r="S18" s="2"/>
      <c r="T18" s="2"/>
      <c r="U18" s="2"/>
      <c r="V18" s="2"/>
    </row>
    <row r="19" spans="1:22" ht="35.5" customHeight="1">
      <c r="A19" s="2"/>
      <c r="B19" s="34"/>
      <c r="C19" s="35" t="s">
        <v>12</v>
      </c>
      <c r="D19" s="36" t="s">
        <v>13</v>
      </c>
      <c r="E19" s="37" t="s">
        <v>14</v>
      </c>
      <c r="F19" s="38"/>
      <c r="G19" s="36"/>
      <c r="H19" s="36"/>
      <c r="I19" s="37" t="s">
        <v>15</v>
      </c>
      <c r="J19" s="32"/>
      <c r="K19" s="205"/>
      <c r="L19" s="32"/>
      <c r="M19" s="33"/>
      <c r="N19" s="32"/>
      <c r="O19" s="2"/>
      <c r="P19" s="2"/>
      <c r="Q19" s="2"/>
      <c r="R19" s="2"/>
      <c r="S19" s="2"/>
      <c r="T19" s="2"/>
      <c r="U19" s="2"/>
      <c r="V19" s="2"/>
    </row>
    <row r="20" spans="1:22">
      <c r="A20" s="2"/>
      <c r="B20" s="39" t="s">
        <v>16</v>
      </c>
      <c r="C20" s="158"/>
      <c r="D20" s="152"/>
      <c r="E20" s="167"/>
      <c r="F20" s="14" t="str">
        <f t="shared" ref="F20:H24" si="0">IF(C20&gt;0,1,"")</f>
        <v/>
      </c>
      <c r="G20" s="15" t="str">
        <f t="shared" si="0"/>
        <v/>
      </c>
      <c r="H20" s="15" t="str">
        <f t="shared" si="0"/>
        <v/>
      </c>
      <c r="I20" s="165" t="str">
        <f>IF(SUM(F20:H20)&gt;1,"ERROR",IF(C20&gt;=0.01,C20*4.33,IF(D20&gt;=0.01,D20,IF(E20&gt;=0.01,E20/12,""))))</f>
        <v/>
      </c>
      <c r="J20" s="2"/>
      <c r="K20" s="2"/>
      <c r="L20" s="2"/>
      <c r="M20" s="2"/>
      <c r="N20" s="2"/>
      <c r="O20" s="2"/>
      <c r="P20" s="2"/>
      <c r="Q20" s="2"/>
      <c r="R20" s="2"/>
      <c r="S20" s="2"/>
      <c r="T20" s="2"/>
      <c r="U20" s="2"/>
      <c r="V20" s="2"/>
    </row>
    <row r="21" spans="1:22" ht="15.5" customHeight="1">
      <c r="A21" s="2"/>
      <c r="B21" s="39" t="s">
        <v>17</v>
      </c>
      <c r="C21" s="158"/>
      <c r="D21" s="152"/>
      <c r="E21" s="167"/>
      <c r="F21" s="14" t="str">
        <f t="shared" si="0"/>
        <v/>
      </c>
      <c r="G21" s="15" t="str">
        <f t="shared" si="0"/>
        <v/>
      </c>
      <c r="H21" s="15" t="str">
        <f t="shared" si="0"/>
        <v/>
      </c>
      <c r="I21" s="165" t="str">
        <f>IF(SUM(F21:H21)&gt;1,"ERROR",IF(C21&gt;=0.01,C21*4.33,IF(D21&gt;=0.01,D21,IF(E21&gt;=0.01,E21/12,""))))</f>
        <v/>
      </c>
      <c r="J21" s="2"/>
      <c r="K21" s="219" t="str">
        <f>IF(OR(COUNTIF($I$20:$I$24,"ERROR")&gt;0,COUNTIF($I$26:$I$28,"ERROR")&gt;0),ADMIN!E2,"")</f>
        <v/>
      </c>
      <c r="L21" s="219"/>
      <c r="M21" s="219"/>
      <c r="N21" s="2"/>
      <c r="O21" s="2"/>
      <c r="P21" s="2"/>
      <c r="Q21" s="2"/>
      <c r="R21" s="2"/>
      <c r="S21" s="2"/>
      <c r="T21" s="2"/>
      <c r="U21" s="2"/>
      <c r="V21" s="2"/>
    </row>
    <row r="22" spans="1:22">
      <c r="A22" s="2"/>
      <c r="B22" s="39" t="s">
        <v>18</v>
      </c>
      <c r="C22" s="158"/>
      <c r="D22" s="152"/>
      <c r="E22" s="167"/>
      <c r="F22" s="14" t="str">
        <f t="shared" si="0"/>
        <v/>
      </c>
      <c r="G22" s="15" t="str">
        <f t="shared" si="0"/>
        <v/>
      </c>
      <c r="H22" s="15" t="str">
        <f t="shared" si="0"/>
        <v/>
      </c>
      <c r="I22" s="165" t="str">
        <f>IF(SUM(F22:H22)&gt;1,"ERROR",IF(C22&gt;=0.01,C22*4.33,IF(D22&gt;=0.01,D22,IF(E22&gt;=0.01,E22/12,""))))</f>
        <v/>
      </c>
      <c r="J22" s="2"/>
      <c r="K22" s="219"/>
      <c r="L22" s="219"/>
      <c r="M22" s="219"/>
      <c r="N22" s="2"/>
      <c r="O22" s="2"/>
      <c r="P22" s="2"/>
      <c r="Q22" s="2"/>
      <c r="R22" s="2"/>
      <c r="S22" s="2"/>
      <c r="T22" s="2"/>
      <c r="U22" s="2"/>
      <c r="V22" s="2"/>
    </row>
    <row r="23" spans="1:22">
      <c r="A23" s="2"/>
      <c r="B23" s="39" t="s">
        <v>19</v>
      </c>
      <c r="C23" s="158"/>
      <c r="D23" s="152"/>
      <c r="E23" s="167"/>
      <c r="F23" s="14" t="str">
        <f>IF(C23&gt;0,1,"")</f>
        <v/>
      </c>
      <c r="G23" s="15" t="str">
        <f>IF(D23&gt;0,1,"")</f>
        <v/>
      </c>
      <c r="H23" s="15" t="str">
        <f>IF(E23&gt;0,1,"")</f>
        <v/>
      </c>
      <c r="I23" s="165" t="str">
        <f>IF(SUM(F23:H23)&gt;1,"ERROR",IF(C23&gt;=0.01,C23*4.33,IF(D23&gt;=0.01,D23,IF(E23&gt;=0.01,E23/12,""))))</f>
        <v/>
      </c>
      <c r="J23" s="2"/>
      <c r="K23" s="219"/>
      <c r="L23" s="219"/>
      <c r="M23" s="219"/>
      <c r="N23" s="2"/>
      <c r="O23" s="2"/>
      <c r="P23" s="2"/>
      <c r="Q23" s="2"/>
      <c r="R23" s="2"/>
      <c r="S23" s="2"/>
      <c r="T23" s="2"/>
      <c r="U23" s="2"/>
      <c r="V23" s="2"/>
    </row>
    <row r="24" spans="1:22" ht="15" thickBot="1">
      <c r="A24" s="2"/>
      <c r="B24" s="40" t="s">
        <v>20</v>
      </c>
      <c r="C24" s="168"/>
      <c r="D24" s="169"/>
      <c r="E24" s="170"/>
      <c r="F24" s="16" t="str">
        <f t="shared" si="0"/>
        <v/>
      </c>
      <c r="G24" s="17" t="str">
        <f t="shared" si="0"/>
        <v/>
      </c>
      <c r="H24" s="17" t="str">
        <f t="shared" si="0"/>
        <v/>
      </c>
      <c r="I24" s="165" t="str">
        <f>IF(SUM(F24:H24)&gt;1,"ERROR",IF(C24&gt;=0.01,C24*4.33,IF(D24&gt;=0.01,D24,IF(E24&gt;=0.01,E24/12,""))))</f>
        <v/>
      </c>
      <c r="J24" s="2"/>
      <c r="K24" s="219"/>
      <c r="L24" s="219"/>
      <c r="M24" s="219"/>
      <c r="N24" s="2"/>
      <c r="O24" s="2"/>
      <c r="P24" s="2"/>
      <c r="Q24" s="2"/>
      <c r="R24" s="2"/>
      <c r="S24" s="2"/>
      <c r="T24" s="2"/>
      <c r="U24" s="2"/>
      <c r="V24" s="2"/>
    </row>
    <row r="25" spans="1:22" ht="15" thickBot="1">
      <c r="A25" s="2"/>
      <c r="B25" s="41" t="s">
        <v>21</v>
      </c>
      <c r="C25" s="42"/>
      <c r="D25" s="42"/>
      <c r="E25" s="42"/>
      <c r="F25" s="42"/>
      <c r="G25" s="42"/>
      <c r="H25" s="42"/>
      <c r="I25" s="43"/>
      <c r="J25" s="2"/>
      <c r="K25" s="219"/>
      <c r="L25" s="219"/>
      <c r="M25" s="219"/>
      <c r="N25" s="2"/>
      <c r="O25" s="2"/>
      <c r="P25" s="2"/>
      <c r="Q25" s="2"/>
      <c r="R25" s="2"/>
      <c r="S25" s="2"/>
      <c r="T25" s="2"/>
      <c r="U25" s="2"/>
      <c r="V25" s="2"/>
    </row>
    <row r="26" spans="1:22">
      <c r="A26" s="2"/>
      <c r="B26" s="18" t="s">
        <v>22</v>
      </c>
      <c r="C26" s="157"/>
      <c r="D26" s="159"/>
      <c r="E26" s="171"/>
      <c r="F26" s="19" t="str">
        <f t="shared" ref="F26:H28" si="1">IF(C26&gt;0,1,"")</f>
        <v/>
      </c>
      <c r="G26" s="20" t="str">
        <f t="shared" si="1"/>
        <v/>
      </c>
      <c r="H26" s="21" t="str">
        <f t="shared" si="1"/>
        <v/>
      </c>
      <c r="I26" s="166" t="str">
        <f>IF(SUM(F26:H26)&gt;1,"ERROR",IF(C26&gt;=0.01,C26*4.33,IF(D26&gt;=0.01,D26,IF(E26&gt;=0.01,E26/12,""))))</f>
        <v/>
      </c>
      <c r="J26" s="2"/>
      <c r="K26" s="2"/>
      <c r="L26" s="2"/>
      <c r="M26" s="2"/>
      <c r="N26" s="2"/>
      <c r="O26" s="2"/>
      <c r="P26" s="2"/>
      <c r="Q26" s="2"/>
      <c r="R26" s="2"/>
      <c r="S26" s="2"/>
      <c r="T26" s="2"/>
      <c r="U26" s="2"/>
      <c r="V26" s="2"/>
    </row>
    <row r="27" spans="1:22">
      <c r="A27" s="2"/>
      <c r="B27" s="22" t="s">
        <v>22</v>
      </c>
      <c r="C27" s="162"/>
      <c r="D27" s="151"/>
      <c r="E27" s="167"/>
      <c r="F27" s="23" t="str">
        <f t="shared" si="1"/>
        <v/>
      </c>
      <c r="G27" s="15" t="str">
        <f t="shared" si="1"/>
        <v/>
      </c>
      <c r="H27" s="24" t="str">
        <f t="shared" si="1"/>
        <v/>
      </c>
      <c r="I27" s="165" t="str">
        <f>IF(SUM(F27:H27)&gt;1,"ERROR",IF(C27&gt;=0.01,C27*4.33,IF(D27&gt;=0.01,D27,IF(E27&gt;=0.01,E27/12,""))))</f>
        <v/>
      </c>
      <c r="J27" s="2"/>
      <c r="K27" s="2"/>
      <c r="L27" s="2"/>
      <c r="M27" s="2"/>
      <c r="N27" s="2"/>
      <c r="O27" s="2"/>
      <c r="P27" s="2"/>
      <c r="Q27" s="2"/>
      <c r="R27" s="2"/>
      <c r="S27" s="2"/>
      <c r="T27" s="2"/>
      <c r="U27" s="2"/>
      <c r="V27" s="2"/>
    </row>
    <row r="28" spans="1:22" ht="15" thickBot="1">
      <c r="A28" s="2"/>
      <c r="B28" s="25" t="s">
        <v>22</v>
      </c>
      <c r="C28" s="158"/>
      <c r="D28" s="152"/>
      <c r="E28" s="167"/>
      <c r="F28" s="26" t="str">
        <f t="shared" si="1"/>
        <v/>
      </c>
      <c r="G28" s="27" t="str">
        <f t="shared" si="1"/>
        <v/>
      </c>
      <c r="H28" s="28" t="str">
        <f t="shared" si="1"/>
        <v/>
      </c>
      <c r="I28" s="165" t="str">
        <f>IF(SUM(F28:H28)&gt;1,"ERROR",IF(C28&gt;=0.01,C28*4.33,IF(D28&gt;=0.01,D28,IF(E28&gt;=0.01,E28/12,""))))</f>
        <v/>
      </c>
      <c r="J28" s="2"/>
      <c r="K28" s="2"/>
      <c r="L28" s="2"/>
      <c r="M28" s="2"/>
      <c r="N28" s="2"/>
      <c r="O28" s="2"/>
      <c r="P28" s="2"/>
      <c r="Q28" s="2"/>
      <c r="R28" s="2"/>
      <c r="S28" s="2"/>
      <c r="T28" s="2"/>
      <c r="U28" s="2"/>
      <c r="V28" s="2"/>
    </row>
    <row r="29" spans="1:22" ht="15" thickBot="1">
      <c r="A29" s="2"/>
      <c r="B29" s="29" t="s">
        <v>23</v>
      </c>
      <c r="C29" s="30"/>
      <c r="D29" s="30" t="str">
        <f t="shared" ref="D29:H29" si="2">IF(SUM(D20:D24,D26:D28)&gt;0,SUM(D20:D24,D26:D28),"")</f>
        <v/>
      </c>
      <c r="E29" s="30" t="str">
        <f t="shared" si="2"/>
        <v/>
      </c>
      <c r="F29" s="30" t="str">
        <f t="shared" si="2"/>
        <v/>
      </c>
      <c r="G29" s="30" t="str">
        <f t="shared" si="2"/>
        <v/>
      </c>
      <c r="H29" s="30" t="str">
        <f t="shared" si="2"/>
        <v/>
      </c>
      <c r="I29" s="31">
        <f>SUM(I20:I24,I26:I28)</f>
        <v>0</v>
      </c>
      <c r="J29" s="2"/>
      <c r="K29" s="2"/>
      <c r="L29" s="2"/>
      <c r="M29" s="2"/>
      <c r="N29" s="2"/>
      <c r="O29" s="2"/>
      <c r="P29" s="2"/>
      <c r="Q29" s="2"/>
      <c r="R29" s="2"/>
      <c r="S29" s="2"/>
      <c r="T29" s="2"/>
      <c r="U29" s="2"/>
      <c r="V29" s="2"/>
    </row>
    <row r="30" spans="1:22">
      <c r="A30" s="2"/>
      <c r="B30" s="2"/>
      <c r="C30" s="2"/>
      <c r="D30" s="2"/>
      <c r="E30" s="2"/>
      <c r="F30" s="2"/>
      <c r="G30" s="2"/>
      <c r="H30" s="2"/>
      <c r="I30" s="2"/>
      <c r="J30" s="2"/>
      <c r="K30" s="2"/>
      <c r="L30" s="2"/>
      <c r="M30" s="2"/>
      <c r="N30" s="2"/>
      <c r="O30" s="2"/>
      <c r="P30" s="2"/>
      <c r="Q30" s="2"/>
      <c r="R30" s="2"/>
      <c r="S30" s="2"/>
      <c r="T30" s="2"/>
      <c r="U30" s="2"/>
      <c r="V30" s="2"/>
    </row>
    <row r="31" spans="1:22">
      <c r="A31" s="2"/>
      <c r="B31" s="2"/>
      <c r="C31" s="2"/>
      <c r="D31" s="2"/>
      <c r="E31" s="2"/>
      <c r="F31" s="2"/>
      <c r="G31" s="2"/>
      <c r="H31" s="2"/>
      <c r="I31" s="2"/>
      <c r="J31" s="2"/>
      <c r="K31" s="2"/>
      <c r="L31" s="2"/>
      <c r="M31" s="2"/>
      <c r="N31" s="2"/>
      <c r="O31" s="2"/>
      <c r="P31" s="2"/>
      <c r="Q31" s="2"/>
      <c r="R31" s="2"/>
      <c r="S31" s="2"/>
      <c r="T31" s="2"/>
      <c r="U31" s="2"/>
      <c r="V31" s="2"/>
    </row>
    <row r="32" spans="1:22">
      <c r="A32" s="2"/>
      <c r="B32" s="2"/>
      <c r="C32" s="2"/>
      <c r="D32" s="2"/>
      <c r="E32" s="2"/>
      <c r="F32" s="2"/>
      <c r="G32" s="2"/>
      <c r="H32" s="2"/>
      <c r="I32" s="2"/>
      <c r="J32" s="2"/>
      <c r="K32" s="2"/>
      <c r="L32" s="2"/>
      <c r="M32" s="2"/>
      <c r="N32" s="2"/>
      <c r="O32" s="2"/>
      <c r="P32" s="2"/>
      <c r="Q32" s="2"/>
      <c r="R32" s="2"/>
      <c r="S32" s="2"/>
      <c r="T32" s="2"/>
      <c r="U32" s="2"/>
      <c r="V32" s="2"/>
    </row>
    <row r="33" spans="1:22">
      <c r="A33" s="2"/>
      <c r="B33" s="2"/>
      <c r="C33" s="2"/>
      <c r="D33" s="2"/>
      <c r="E33" s="2"/>
      <c r="F33" s="2"/>
      <c r="G33" s="2"/>
      <c r="H33" s="2"/>
      <c r="I33" s="2"/>
      <c r="J33" s="2"/>
      <c r="K33" s="2"/>
      <c r="L33" s="2"/>
      <c r="M33" s="2"/>
      <c r="N33" s="2"/>
      <c r="O33" s="2"/>
      <c r="P33" s="2"/>
      <c r="Q33" s="2"/>
      <c r="R33" s="2"/>
      <c r="S33" s="2"/>
      <c r="T33" s="2"/>
      <c r="U33" s="2"/>
      <c r="V33" s="2"/>
    </row>
    <row r="34" spans="1:22">
      <c r="A34" s="2"/>
      <c r="B34" s="2"/>
      <c r="C34" s="2"/>
      <c r="D34" s="2"/>
      <c r="E34" s="2"/>
      <c r="F34" s="2"/>
      <c r="G34" s="2"/>
      <c r="H34" s="2"/>
      <c r="I34" s="2"/>
      <c r="J34" s="2"/>
      <c r="K34" s="2"/>
      <c r="L34" s="2"/>
      <c r="M34" s="2"/>
      <c r="N34" s="2"/>
      <c r="O34" s="2"/>
      <c r="P34" s="2"/>
      <c r="Q34" s="2"/>
      <c r="R34" s="2"/>
      <c r="S34" s="2"/>
      <c r="T34" s="2"/>
      <c r="U34" s="2"/>
      <c r="V34" s="2"/>
    </row>
    <row r="35" spans="1:22">
      <c r="A35" s="2"/>
      <c r="B35" s="2"/>
      <c r="C35" s="2"/>
      <c r="D35" s="2"/>
      <c r="E35" s="2"/>
      <c r="F35" s="2"/>
      <c r="G35" s="2"/>
      <c r="H35" s="2"/>
      <c r="I35" s="2"/>
      <c r="J35" s="2"/>
      <c r="K35" s="2"/>
      <c r="L35" s="2"/>
      <c r="M35" s="2"/>
      <c r="N35" s="2"/>
      <c r="O35" s="2"/>
      <c r="P35" s="2"/>
      <c r="Q35" s="2"/>
      <c r="R35" s="2"/>
      <c r="S35" s="2"/>
      <c r="T35" s="2"/>
      <c r="U35" s="2"/>
      <c r="V35" s="2"/>
    </row>
  </sheetData>
  <sheetProtection algorithmName="SHA-512" hashValue="MQxOJK97KLef+yzQjP/+zYbSiDEZ5j/XdmwrrkJ4R13q59hug4hH6UMLziOqFIhcafvwB7+mp8oaY8blbIGGNQ==" saltValue="QyllDPTABZISREMFTmgAaQ==" spinCount="100000" sheet="1" objects="1" scenarios="1" selectLockedCells="1"/>
  <mergeCells count="2">
    <mergeCell ref="B8:F9"/>
    <mergeCell ref="K21:M25"/>
  </mergeCells>
  <conditionalFormatting sqref="I20:I24 I26:I28">
    <cfRule type="cellIs" dxfId="7" priority="1" operator="equal">
      <formula>"ERROR"</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9891F-4597-45A4-AA75-CC66631E9ABC}">
  <sheetPr>
    <tabColor rgb="FFC00000"/>
  </sheetPr>
  <dimension ref="A1:X324"/>
  <sheetViews>
    <sheetView showRowColHeaders="0" zoomScale="98" zoomScaleNormal="98" workbookViewId="0">
      <pane xSplit="20" ySplit="7" topLeftCell="U62" activePane="bottomRight" state="frozen"/>
      <selection pane="topRight" activeCell="U1" sqref="U1"/>
      <selection pane="bottomLeft" activeCell="A8" sqref="A8"/>
      <selection pane="bottomRight" activeCell="L86" sqref="L86"/>
    </sheetView>
  </sheetViews>
  <sheetFormatPr defaultColWidth="0" defaultRowHeight="14.5" zeroHeight="1"/>
  <cols>
    <col min="1" max="2" width="4.453125" customWidth="1"/>
    <col min="3" max="3" width="14.1796875" customWidth="1"/>
    <col min="4" max="4" width="38.1796875" customWidth="1"/>
    <col min="5" max="5" width="8.6328125" customWidth="1"/>
    <col min="6" max="8" width="11.81640625" customWidth="1"/>
    <col min="9" max="9" width="1.81640625" hidden="1" customWidth="1"/>
    <col min="10" max="10" width="5.453125" hidden="1" customWidth="1"/>
    <col min="11" max="11" width="4.1796875" hidden="1" customWidth="1"/>
    <col min="12" max="13" width="11.81640625" customWidth="1"/>
    <col min="14" max="21" width="8.6328125" customWidth="1"/>
    <col min="22" max="24" width="0" hidden="1" customWidth="1"/>
    <col min="25" max="16384" width="8.6328125" hidden="1"/>
  </cols>
  <sheetData>
    <row r="1" spans="1:21">
      <c r="A1" s="3"/>
      <c r="B1" s="2"/>
      <c r="C1" s="2"/>
      <c r="D1" s="2"/>
      <c r="E1" s="2"/>
      <c r="F1" s="2"/>
      <c r="G1" s="2"/>
      <c r="H1" s="2"/>
      <c r="I1" s="2"/>
      <c r="J1" s="2"/>
      <c r="K1" s="2"/>
      <c r="L1" s="2"/>
      <c r="M1" s="2"/>
      <c r="N1" s="2"/>
      <c r="O1" s="2"/>
      <c r="P1" s="2"/>
      <c r="Q1" s="2"/>
      <c r="R1" s="2"/>
      <c r="S1" s="2"/>
      <c r="T1" s="2"/>
      <c r="U1" s="2"/>
    </row>
    <row r="2" spans="1:21">
      <c r="A2" s="2"/>
      <c r="B2" s="2"/>
      <c r="C2" s="2"/>
      <c r="D2" s="2"/>
      <c r="E2" s="2"/>
      <c r="F2" s="2"/>
      <c r="G2" s="2"/>
      <c r="H2" s="2"/>
      <c r="I2" s="2"/>
      <c r="J2" s="2"/>
      <c r="K2" s="2"/>
      <c r="L2" s="2"/>
      <c r="M2" s="2"/>
      <c r="N2" s="2"/>
      <c r="O2" s="2"/>
      <c r="P2" s="2"/>
      <c r="Q2" s="2"/>
      <c r="R2" s="2"/>
      <c r="S2" s="2"/>
      <c r="T2" s="2"/>
      <c r="U2" s="2"/>
    </row>
    <row r="3" spans="1:21">
      <c r="A3" s="2"/>
      <c r="B3" s="2"/>
      <c r="C3" s="2"/>
      <c r="D3" s="2"/>
      <c r="E3" s="2"/>
      <c r="F3" s="2"/>
      <c r="G3" s="2"/>
      <c r="H3" s="2"/>
      <c r="I3" s="2"/>
      <c r="J3" s="2"/>
      <c r="K3" s="2"/>
      <c r="L3" s="2"/>
      <c r="M3" s="2"/>
      <c r="N3" s="2"/>
      <c r="O3" s="2"/>
      <c r="P3" s="2"/>
      <c r="Q3" s="2"/>
      <c r="R3" s="2"/>
      <c r="S3" s="2"/>
      <c r="T3" s="2"/>
      <c r="U3" s="2"/>
    </row>
    <row r="4" spans="1:21">
      <c r="A4" s="2"/>
      <c r="B4" s="2"/>
      <c r="C4" s="2"/>
      <c r="D4" s="2"/>
      <c r="E4" s="2"/>
      <c r="F4" s="2"/>
      <c r="G4" s="2"/>
      <c r="H4" s="2"/>
      <c r="I4" s="2"/>
      <c r="J4" s="2"/>
      <c r="K4" s="2"/>
      <c r="L4" s="2"/>
      <c r="M4" s="2"/>
      <c r="N4" s="2"/>
      <c r="O4" s="2"/>
      <c r="P4" s="2"/>
      <c r="Q4" s="2"/>
      <c r="R4" s="2"/>
      <c r="S4" s="2"/>
      <c r="T4" s="2"/>
      <c r="U4" s="2"/>
    </row>
    <row r="5" spans="1:21">
      <c r="A5" s="2"/>
      <c r="B5" s="2"/>
      <c r="C5" s="2"/>
      <c r="D5" s="2"/>
      <c r="E5" s="2"/>
      <c r="F5" s="2"/>
      <c r="G5" s="2"/>
      <c r="H5" s="2"/>
      <c r="I5" s="2"/>
      <c r="J5" s="2"/>
      <c r="K5" s="2"/>
      <c r="L5" s="2"/>
      <c r="M5" s="2"/>
      <c r="N5" s="2"/>
      <c r="O5" s="2"/>
      <c r="P5" s="2"/>
      <c r="Q5" s="2"/>
      <c r="R5" s="2"/>
      <c r="S5" s="2"/>
      <c r="T5" s="2"/>
      <c r="U5" s="2"/>
    </row>
    <row r="6" spans="1:21">
      <c r="A6" s="2"/>
      <c r="B6" s="2"/>
      <c r="C6" s="2"/>
      <c r="D6" s="2"/>
      <c r="E6" s="2"/>
      <c r="F6" s="2"/>
      <c r="G6" s="2"/>
      <c r="H6" s="2"/>
      <c r="I6" s="2"/>
      <c r="J6" s="2"/>
      <c r="K6" s="2"/>
      <c r="L6" s="2"/>
      <c r="M6" s="2"/>
      <c r="N6" s="2"/>
      <c r="O6" s="2"/>
      <c r="P6" s="2"/>
      <c r="Q6" s="2"/>
      <c r="R6" s="2"/>
      <c r="S6" s="2"/>
      <c r="T6" s="2"/>
      <c r="U6" s="2"/>
    </row>
    <row r="7" spans="1:21">
      <c r="A7" s="2"/>
      <c r="B7" s="2"/>
      <c r="C7" s="2"/>
      <c r="D7" s="2"/>
      <c r="E7" s="2"/>
      <c r="F7" s="2"/>
      <c r="G7" s="2"/>
      <c r="H7" s="2"/>
      <c r="I7" s="2"/>
      <c r="J7" s="2"/>
      <c r="K7" s="2"/>
      <c r="L7" s="2"/>
      <c r="M7" s="2"/>
      <c r="N7" s="2"/>
      <c r="O7" s="2"/>
      <c r="P7" s="2"/>
      <c r="Q7" s="2"/>
      <c r="R7" s="2"/>
      <c r="S7" s="2"/>
      <c r="T7" s="2"/>
      <c r="U7" s="2"/>
    </row>
    <row r="8" spans="1:21" ht="18.5">
      <c r="A8" s="5"/>
      <c r="B8" s="217" t="s">
        <v>24</v>
      </c>
      <c r="C8" s="217"/>
      <c r="D8" s="217"/>
      <c r="E8" s="217"/>
      <c r="F8" s="217"/>
      <c r="G8" s="5"/>
      <c r="H8" s="6"/>
      <c r="I8" s="4"/>
      <c r="J8" s="4"/>
      <c r="K8" s="4"/>
      <c r="L8" s="4"/>
      <c r="M8" s="4"/>
      <c r="N8" s="4"/>
      <c r="O8" s="4"/>
      <c r="P8" s="4"/>
      <c r="Q8" s="4"/>
      <c r="R8" s="1"/>
      <c r="S8" s="1"/>
      <c r="T8" s="1"/>
      <c r="U8" s="1"/>
    </row>
    <row r="9" spans="1:21" ht="18.5">
      <c r="A9" s="6"/>
      <c r="B9" s="217"/>
      <c r="C9" s="217"/>
      <c r="D9" s="217"/>
      <c r="E9" s="217"/>
      <c r="F9" s="217"/>
      <c r="G9" s="5"/>
      <c r="H9" s="6"/>
      <c r="I9" s="4"/>
      <c r="J9" s="4"/>
      <c r="K9" s="4"/>
      <c r="L9" s="4"/>
      <c r="M9" s="4"/>
      <c r="N9" s="4"/>
      <c r="O9" s="4"/>
      <c r="P9" s="4"/>
      <c r="Q9" s="4"/>
      <c r="R9" s="1"/>
      <c r="S9" s="1"/>
      <c r="T9" s="1"/>
      <c r="U9" s="1"/>
    </row>
    <row r="10" spans="1:21">
      <c r="A10" s="2"/>
      <c r="B10" s="2"/>
      <c r="C10" s="2"/>
      <c r="D10" s="2"/>
      <c r="E10" s="2"/>
      <c r="F10" s="2"/>
      <c r="G10" s="2"/>
      <c r="H10" s="2"/>
      <c r="I10" s="2"/>
      <c r="J10" s="2"/>
      <c r="K10" s="2"/>
      <c r="L10" s="2"/>
      <c r="M10" s="2"/>
      <c r="N10" s="2"/>
      <c r="O10" s="2"/>
      <c r="P10" s="2"/>
      <c r="Q10" s="2"/>
      <c r="R10" s="2"/>
      <c r="S10" s="2"/>
      <c r="T10" s="2"/>
      <c r="U10" s="2"/>
    </row>
    <row r="11" spans="1:21">
      <c r="A11" s="2"/>
      <c r="B11" s="2"/>
      <c r="C11" s="2"/>
      <c r="D11" s="2"/>
      <c r="E11" s="2"/>
      <c r="F11" s="2"/>
      <c r="G11" s="2"/>
      <c r="H11" s="2"/>
      <c r="I11" s="2"/>
      <c r="J11" s="2"/>
      <c r="K11" s="2"/>
      <c r="L11" s="2"/>
      <c r="M11" s="2"/>
      <c r="N11" s="2"/>
      <c r="O11" s="2"/>
      <c r="P11" s="2"/>
      <c r="Q11" s="2"/>
      <c r="R11" s="2"/>
      <c r="S11" s="2"/>
      <c r="T11" s="2"/>
      <c r="U11" s="2"/>
    </row>
    <row r="12" spans="1:21">
      <c r="A12" s="2"/>
      <c r="B12" s="2"/>
      <c r="C12" s="2"/>
      <c r="D12" s="2"/>
      <c r="E12" s="2"/>
      <c r="F12" s="2"/>
      <c r="G12" s="2"/>
      <c r="H12" s="2"/>
      <c r="I12" s="2"/>
      <c r="J12" s="2"/>
      <c r="K12" s="2"/>
      <c r="L12" s="2"/>
      <c r="M12" s="2"/>
      <c r="N12" s="2"/>
      <c r="O12" s="2"/>
      <c r="P12" s="2"/>
      <c r="Q12" s="2"/>
      <c r="R12" s="2"/>
      <c r="S12" s="2"/>
      <c r="T12" s="2"/>
      <c r="U12" s="2"/>
    </row>
    <row r="13" spans="1:21">
      <c r="A13" s="2"/>
      <c r="B13" s="2"/>
      <c r="C13" s="2"/>
      <c r="D13" s="2"/>
      <c r="E13" s="2"/>
      <c r="F13" s="2"/>
      <c r="G13" s="2"/>
      <c r="H13" s="2"/>
      <c r="I13" s="2"/>
      <c r="J13" s="2"/>
      <c r="K13" s="2"/>
      <c r="L13" s="2"/>
      <c r="M13" s="2"/>
      <c r="N13" s="2"/>
      <c r="O13" s="2"/>
      <c r="P13" s="2"/>
      <c r="Q13" s="2"/>
      <c r="R13" s="2"/>
      <c r="S13" s="2"/>
      <c r="T13" s="2"/>
      <c r="U13" s="2"/>
    </row>
    <row r="14" spans="1:21">
      <c r="A14" s="2"/>
      <c r="B14" s="2"/>
      <c r="C14" s="2"/>
      <c r="D14" s="2"/>
      <c r="E14" s="2"/>
      <c r="F14" s="2"/>
      <c r="G14" s="2"/>
      <c r="H14" s="2"/>
      <c r="I14" s="2"/>
      <c r="J14" s="2"/>
      <c r="K14" s="2"/>
      <c r="L14" s="2"/>
      <c r="M14" s="2"/>
      <c r="N14" s="2"/>
      <c r="O14" s="2"/>
      <c r="P14" s="2"/>
      <c r="Q14" s="2"/>
      <c r="R14" s="2"/>
      <c r="S14" s="2"/>
      <c r="T14" s="2"/>
      <c r="U14" s="2"/>
    </row>
    <row r="15" spans="1:21" ht="18">
      <c r="A15" s="103"/>
      <c r="B15" s="224" t="s">
        <v>25</v>
      </c>
      <c r="C15" s="224"/>
      <c r="D15" s="224"/>
      <c r="E15" s="224"/>
      <c r="F15" s="103"/>
      <c r="G15" s="103"/>
      <c r="H15" s="103"/>
      <c r="I15" s="103"/>
      <c r="J15" s="103"/>
      <c r="K15" s="103"/>
      <c r="L15" s="103"/>
      <c r="M15" s="103"/>
      <c r="N15" s="103"/>
      <c r="O15" s="103"/>
      <c r="P15" s="103"/>
      <c r="Q15" s="103"/>
      <c r="R15" s="103"/>
      <c r="S15" s="103"/>
      <c r="T15" s="103"/>
      <c r="U15" s="1"/>
    </row>
    <row r="16" spans="1:21" ht="15" thickBot="1">
      <c r="A16" s="108"/>
      <c r="B16" s="108"/>
      <c r="C16" s="108"/>
      <c r="D16" s="109"/>
      <c r="E16" s="110"/>
      <c r="F16" s="111"/>
      <c r="G16" s="108"/>
      <c r="H16" s="108"/>
      <c r="I16" s="108"/>
      <c r="J16" s="108"/>
      <c r="K16" s="108"/>
      <c r="L16" s="108"/>
      <c r="M16" s="108"/>
      <c r="N16" s="108"/>
      <c r="O16" s="108"/>
      <c r="P16" s="108"/>
      <c r="Q16" s="108"/>
      <c r="R16" s="108"/>
      <c r="S16" s="108"/>
      <c r="T16" s="108"/>
      <c r="U16" s="112"/>
    </row>
    <row r="17" spans="1:23">
      <c r="A17" s="108"/>
      <c r="B17" s="108"/>
      <c r="C17" s="108"/>
      <c r="D17" s="225" t="s">
        <v>26</v>
      </c>
      <c r="E17" s="226"/>
      <c r="F17" s="243" t="s">
        <v>27</v>
      </c>
      <c r="G17" s="244"/>
      <c r="H17" s="245"/>
      <c r="I17" s="89"/>
      <c r="J17" s="89"/>
      <c r="K17" s="89"/>
      <c r="L17" s="90" t="s">
        <v>28</v>
      </c>
      <c r="M17" s="88" t="s">
        <v>29</v>
      </c>
      <c r="N17" s="108"/>
      <c r="O17" s="108"/>
      <c r="P17" s="108"/>
      <c r="Q17" s="108"/>
      <c r="R17" s="108"/>
      <c r="S17" s="108"/>
      <c r="T17" s="108"/>
      <c r="U17" s="112"/>
    </row>
    <row r="18" spans="1:23">
      <c r="A18" s="108"/>
      <c r="B18" s="108"/>
      <c r="C18" s="108"/>
      <c r="D18" s="227"/>
      <c r="E18" s="228"/>
      <c r="F18" s="240" t="s">
        <v>30</v>
      </c>
      <c r="G18" s="238"/>
      <c r="H18" s="246"/>
      <c r="I18" s="93"/>
      <c r="J18" s="93"/>
      <c r="K18" s="93"/>
      <c r="L18" s="94" t="s">
        <v>13</v>
      </c>
      <c r="M18" s="92" t="s">
        <v>13</v>
      </c>
      <c r="N18" s="108"/>
      <c r="O18" s="108"/>
      <c r="P18" s="108"/>
      <c r="Q18" s="108"/>
      <c r="R18" s="108"/>
      <c r="S18" s="108"/>
      <c r="T18" s="108"/>
      <c r="U18" s="112"/>
    </row>
    <row r="19" spans="1:23" ht="15" thickBot="1">
      <c r="A19" s="108"/>
      <c r="B19" s="108"/>
      <c r="C19" s="108"/>
      <c r="D19" s="229"/>
      <c r="E19" s="230"/>
      <c r="F19" s="95" t="s">
        <v>31</v>
      </c>
      <c r="G19" s="96" t="s">
        <v>32</v>
      </c>
      <c r="H19" s="97" t="s">
        <v>33</v>
      </c>
      <c r="I19" s="98"/>
      <c r="J19" s="98"/>
      <c r="K19" s="98"/>
      <c r="L19" s="99" t="s">
        <v>34</v>
      </c>
      <c r="M19" s="97" t="s">
        <v>35</v>
      </c>
      <c r="N19" s="108"/>
      <c r="O19" s="108"/>
      <c r="P19" s="108"/>
      <c r="Q19" s="108"/>
      <c r="R19" s="108"/>
      <c r="S19" s="108"/>
      <c r="T19" s="108"/>
      <c r="U19" s="112"/>
    </row>
    <row r="20" spans="1:23">
      <c r="A20" s="108"/>
      <c r="B20" s="108"/>
      <c r="C20" s="108"/>
      <c r="D20" s="144" t="s">
        <v>36</v>
      </c>
      <c r="E20" s="176" t="s">
        <v>37</v>
      </c>
      <c r="F20" s="148"/>
      <c r="G20" s="151"/>
      <c r="H20" s="151"/>
      <c r="I20" s="47" t="str">
        <f>IF(F20&gt;0,1,"")</f>
        <v/>
      </c>
      <c r="J20" s="47" t="str">
        <f>IF(G20&gt;0,1,"")</f>
        <v/>
      </c>
      <c r="K20" s="48" t="str">
        <f>IF(H20&gt;0,1,"")</f>
        <v/>
      </c>
      <c r="L20" s="163" t="str">
        <f>IF(SUM(I20:K20)&gt;1,"ERROR",IF(F20&gt;=0.01,F20*4.33,IF(G20&gt;=0.01,G20,IF(H20&gt;=0.01,H20/12,""))))</f>
        <v/>
      </c>
      <c r="M20" s="154"/>
      <c r="N20" s="108"/>
      <c r="O20" s="108"/>
      <c r="P20" s="108"/>
      <c r="Q20" s="108"/>
      <c r="R20" s="108"/>
      <c r="S20" s="108"/>
      <c r="T20" s="108"/>
      <c r="U20" s="112"/>
    </row>
    <row r="21" spans="1:23">
      <c r="A21" s="108"/>
      <c r="B21" s="108"/>
      <c r="C21" s="108"/>
      <c r="D21" s="144" t="s">
        <v>38</v>
      </c>
      <c r="E21" s="143" t="s">
        <v>39</v>
      </c>
      <c r="F21" s="148"/>
      <c r="G21" s="151"/>
      <c r="H21" s="151"/>
      <c r="I21" s="47" t="str">
        <f t="shared" ref="I21:I35" si="0">IF(F21&gt;0,1,"")</f>
        <v/>
      </c>
      <c r="J21" s="47" t="str">
        <f t="shared" ref="J21:J35" si="1">IF(G21&gt;0,1,"")</f>
        <v/>
      </c>
      <c r="K21" s="48" t="str">
        <f t="shared" ref="K21:K35" si="2">IF(H21&gt;0,1,"")</f>
        <v/>
      </c>
      <c r="L21" s="163" t="str">
        <f t="shared" ref="L21:L35" si="3">IF(SUM(I21:K21)&gt;1,"ERROR",IF(F21&gt;=0.01,F21*4.33,IF(G21&gt;=0.01,G21,IF(H21&gt;=0.01,H21/12,""))))</f>
        <v/>
      </c>
      <c r="M21" s="154"/>
      <c r="N21" s="108"/>
      <c r="O21" s="108"/>
      <c r="P21" s="108"/>
      <c r="Q21" s="108"/>
      <c r="R21" s="108"/>
      <c r="S21" s="108"/>
      <c r="T21" s="108"/>
      <c r="U21" s="112"/>
    </row>
    <row r="22" spans="1:23">
      <c r="A22" s="108"/>
      <c r="B22" s="108"/>
      <c r="C22" s="108"/>
      <c r="D22" s="144" t="s">
        <v>40</v>
      </c>
      <c r="E22" s="143" t="s">
        <v>39</v>
      </c>
      <c r="F22" s="148"/>
      <c r="G22" s="151"/>
      <c r="H22" s="151"/>
      <c r="I22" s="47" t="str">
        <f t="shared" si="0"/>
        <v/>
      </c>
      <c r="J22" s="47" t="str">
        <f t="shared" si="1"/>
        <v/>
      </c>
      <c r="K22" s="48" t="str">
        <f t="shared" si="2"/>
        <v/>
      </c>
      <c r="L22" s="163" t="str">
        <f t="shared" si="3"/>
        <v/>
      </c>
      <c r="M22" s="154"/>
      <c r="N22" s="108"/>
      <c r="O22" s="108"/>
      <c r="P22" s="108"/>
      <c r="Q22" s="108"/>
      <c r="R22" s="108"/>
      <c r="S22" s="108"/>
      <c r="T22" s="108"/>
      <c r="U22" s="112"/>
    </row>
    <row r="23" spans="1:23">
      <c r="A23" s="108"/>
      <c r="B23" s="108"/>
      <c r="C23" s="108"/>
      <c r="D23" s="144" t="s">
        <v>41</v>
      </c>
      <c r="E23" s="193" t="s">
        <v>37</v>
      </c>
      <c r="F23" s="149"/>
      <c r="G23" s="152"/>
      <c r="H23" s="152"/>
      <c r="I23" s="47" t="str">
        <f t="shared" si="0"/>
        <v/>
      </c>
      <c r="J23" s="47" t="str">
        <f t="shared" si="1"/>
        <v/>
      </c>
      <c r="K23" s="48" t="str">
        <f t="shared" si="2"/>
        <v/>
      </c>
      <c r="L23" s="163" t="str">
        <f t="shared" si="3"/>
        <v/>
      </c>
      <c r="M23" s="155"/>
      <c r="N23" s="108"/>
      <c r="O23" s="108"/>
      <c r="P23" s="108"/>
      <c r="Q23" s="108"/>
      <c r="R23" s="111"/>
      <c r="S23" s="108"/>
      <c r="T23" s="108"/>
      <c r="U23" s="112"/>
    </row>
    <row r="24" spans="1:23">
      <c r="A24" s="108"/>
      <c r="B24" s="108"/>
      <c r="C24" s="108"/>
      <c r="D24" s="144" t="s">
        <v>42</v>
      </c>
      <c r="E24" s="193" t="s">
        <v>37</v>
      </c>
      <c r="F24" s="149"/>
      <c r="G24" s="152"/>
      <c r="H24" s="152"/>
      <c r="I24" s="47" t="str">
        <f t="shared" si="0"/>
        <v/>
      </c>
      <c r="J24" s="47" t="str">
        <f t="shared" si="1"/>
        <v/>
      </c>
      <c r="K24" s="48" t="str">
        <f t="shared" si="2"/>
        <v/>
      </c>
      <c r="L24" s="163" t="str">
        <f t="shared" si="3"/>
        <v/>
      </c>
      <c r="M24" s="155"/>
      <c r="N24" s="108"/>
      <c r="O24" s="108"/>
      <c r="P24" s="108"/>
      <c r="Q24" s="108"/>
      <c r="R24" s="111"/>
      <c r="S24" s="108"/>
      <c r="T24" s="108"/>
      <c r="U24" s="112"/>
    </row>
    <row r="25" spans="1:23">
      <c r="A25" s="108"/>
      <c r="B25" s="108"/>
      <c r="C25" s="108"/>
      <c r="D25" s="145" t="s">
        <v>43</v>
      </c>
      <c r="E25" s="174" t="s">
        <v>37</v>
      </c>
      <c r="F25" s="149"/>
      <c r="G25" s="152"/>
      <c r="H25" s="152"/>
      <c r="I25" s="47" t="str">
        <f t="shared" si="0"/>
        <v/>
      </c>
      <c r="J25" s="47" t="str">
        <f t="shared" si="1"/>
        <v/>
      </c>
      <c r="K25" s="48" t="str">
        <f t="shared" si="2"/>
        <v/>
      </c>
      <c r="L25" s="163" t="str">
        <f t="shared" si="3"/>
        <v/>
      </c>
      <c r="M25" s="155"/>
      <c r="N25" s="108"/>
      <c r="O25" s="252" t="str">
        <f>IF(OR(COUNTIF($L$20:$L$38,"ERROR")&gt;0,COUNTIF($L$40:$L$42,"ERROR")&gt;0),ADMIN!E2,"")</f>
        <v/>
      </c>
      <c r="P25" s="252"/>
      <c r="Q25" s="252"/>
      <c r="R25" s="252"/>
      <c r="S25" s="108"/>
      <c r="T25" s="108"/>
      <c r="U25" s="112"/>
    </row>
    <row r="26" spans="1:23">
      <c r="A26" s="108"/>
      <c r="B26" s="108"/>
      <c r="C26" s="108"/>
      <c r="D26" s="145" t="s">
        <v>44</v>
      </c>
      <c r="E26" s="174" t="s">
        <v>37</v>
      </c>
      <c r="F26" s="149"/>
      <c r="G26" s="152"/>
      <c r="H26" s="152"/>
      <c r="I26" s="47" t="str">
        <f t="shared" si="0"/>
        <v/>
      </c>
      <c r="J26" s="47" t="str">
        <f t="shared" si="1"/>
        <v/>
      </c>
      <c r="K26" s="48" t="str">
        <f t="shared" si="2"/>
        <v/>
      </c>
      <c r="L26" s="163" t="str">
        <f t="shared" si="3"/>
        <v/>
      </c>
      <c r="M26" s="155"/>
      <c r="N26" s="108"/>
      <c r="O26" s="252"/>
      <c r="P26" s="252"/>
      <c r="Q26" s="252"/>
      <c r="R26" s="252"/>
      <c r="S26" s="108"/>
      <c r="T26" s="108"/>
      <c r="U26" s="112"/>
    </row>
    <row r="27" spans="1:23">
      <c r="A27" s="108"/>
      <c r="B27" s="108"/>
      <c r="C27" s="108"/>
      <c r="D27" s="145" t="s">
        <v>45</v>
      </c>
      <c r="E27" s="174" t="s">
        <v>37</v>
      </c>
      <c r="F27" s="149"/>
      <c r="G27" s="152"/>
      <c r="H27" s="152"/>
      <c r="I27" s="47" t="str">
        <f t="shared" si="0"/>
        <v/>
      </c>
      <c r="J27" s="47" t="str">
        <f t="shared" si="1"/>
        <v/>
      </c>
      <c r="K27" s="48" t="str">
        <f t="shared" si="2"/>
        <v/>
      </c>
      <c r="L27" s="163" t="str">
        <f t="shared" si="3"/>
        <v/>
      </c>
      <c r="M27" s="155"/>
      <c r="N27" s="108"/>
      <c r="O27" s="252"/>
      <c r="P27" s="252"/>
      <c r="Q27" s="252"/>
      <c r="R27" s="252"/>
      <c r="S27" s="108"/>
      <c r="T27" s="108"/>
      <c r="U27" s="113"/>
      <c r="V27" s="44"/>
      <c r="W27" s="44"/>
    </row>
    <row r="28" spans="1:23">
      <c r="A28" s="108"/>
      <c r="B28" s="108"/>
      <c r="C28" s="108"/>
      <c r="D28" s="145" t="s">
        <v>46</v>
      </c>
      <c r="E28" s="174" t="s">
        <v>37</v>
      </c>
      <c r="F28" s="149"/>
      <c r="G28" s="152"/>
      <c r="H28" s="152"/>
      <c r="I28" s="47" t="str">
        <f t="shared" si="0"/>
        <v/>
      </c>
      <c r="J28" s="47" t="str">
        <f t="shared" si="1"/>
        <v/>
      </c>
      <c r="K28" s="48" t="str">
        <f t="shared" si="2"/>
        <v/>
      </c>
      <c r="L28" s="163" t="str">
        <f t="shared" si="3"/>
        <v/>
      </c>
      <c r="M28" s="155"/>
      <c r="N28" s="108"/>
      <c r="O28" s="252"/>
      <c r="P28" s="252"/>
      <c r="Q28" s="252"/>
      <c r="R28" s="252"/>
      <c r="S28" s="108"/>
      <c r="T28" s="108"/>
      <c r="U28" s="112"/>
    </row>
    <row r="29" spans="1:23">
      <c r="A29" s="108"/>
      <c r="B29" s="108"/>
      <c r="C29" s="108"/>
      <c r="D29" s="145" t="s">
        <v>47</v>
      </c>
      <c r="E29" s="213" t="s">
        <v>37</v>
      </c>
      <c r="F29" s="149"/>
      <c r="G29" s="152"/>
      <c r="H29" s="152"/>
      <c r="I29" s="47" t="str">
        <f t="shared" si="0"/>
        <v/>
      </c>
      <c r="J29" s="47" t="str">
        <f t="shared" si="1"/>
        <v/>
      </c>
      <c r="K29" s="48" t="str">
        <f t="shared" si="2"/>
        <v/>
      </c>
      <c r="L29" s="163" t="str">
        <f t="shared" si="3"/>
        <v/>
      </c>
      <c r="M29" s="155"/>
      <c r="N29" s="108"/>
      <c r="O29" s="252"/>
      <c r="P29" s="252"/>
      <c r="Q29" s="252"/>
      <c r="R29" s="252"/>
      <c r="S29" s="108"/>
      <c r="T29" s="108"/>
      <c r="U29" s="112"/>
    </row>
    <row r="30" spans="1:23">
      <c r="A30" s="108"/>
      <c r="B30" s="108"/>
      <c r="C30" s="108"/>
      <c r="D30" s="145" t="s">
        <v>48</v>
      </c>
      <c r="E30" s="174" t="s">
        <v>37</v>
      </c>
      <c r="F30" s="149"/>
      <c r="G30" s="152"/>
      <c r="H30" s="152"/>
      <c r="I30" s="47" t="str">
        <f t="shared" si="0"/>
        <v/>
      </c>
      <c r="J30" s="47" t="str">
        <f t="shared" si="1"/>
        <v/>
      </c>
      <c r="K30" s="48" t="str">
        <f t="shared" si="2"/>
        <v/>
      </c>
      <c r="L30" s="163" t="str">
        <f t="shared" si="3"/>
        <v/>
      </c>
      <c r="M30" s="155"/>
      <c r="N30" s="108"/>
      <c r="O30" s="252"/>
      <c r="P30" s="252"/>
      <c r="Q30" s="252"/>
      <c r="R30" s="252"/>
      <c r="S30" s="108"/>
      <c r="T30" s="108"/>
      <c r="U30" s="112"/>
    </row>
    <row r="31" spans="1:23">
      <c r="A31" s="108"/>
      <c r="B31" s="108"/>
      <c r="C31" s="108"/>
      <c r="D31" s="145" t="s">
        <v>50</v>
      </c>
      <c r="E31" s="193" t="s">
        <v>37</v>
      </c>
      <c r="F31" s="149"/>
      <c r="G31" s="152"/>
      <c r="H31" s="152"/>
      <c r="I31" s="47" t="str">
        <f t="shared" si="0"/>
        <v/>
      </c>
      <c r="J31" s="47" t="str">
        <f t="shared" si="1"/>
        <v/>
      </c>
      <c r="K31" s="48" t="str">
        <f t="shared" si="2"/>
        <v/>
      </c>
      <c r="L31" s="163" t="str">
        <f t="shared" si="3"/>
        <v/>
      </c>
      <c r="M31" s="155"/>
      <c r="N31" s="108"/>
      <c r="O31" s="108"/>
      <c r="P31" s="108"/>
      <c r="Q31" s="108"/>
      <c r="R31" s="108"/>
      <c r="S31" s="108"/>
      <c r="T31" s="108"/>
      <c r="U31" s="112"/>
    </row>
    <row r="32" spans="1:23">
      <c r="A32" s="108"/>
      <c r="B32" s="108"/>
      <c r="C32" s="108"/>
      <c r="D32" s="146" t="s">
        <v>51</v>
      </c>
      <c r="E32" s="213" t="s">
        <v>37</v>
      </c>
      <c r="F32" s="150"/>
      <c r="G32" s="153"/>
      <c r="H32" s="153"/>
      <c r="I32" s="47" t="str">
        <f t="shared" si="0"/>
        <v/>
      </c>
      <c r="J32" s="47" t="str">
        <f t="shared" si="1"/>
        <v/>
      </c>
      <c r="K32" s="48" t="str">
        <f t="shared" si="2"/>
        <v/>
      </c>
      <c r="L32" s="163" t="str">
        <f t="shared" si="3"/>
        <v/>
      </c>
      <c r="M32" s="156"/>
      <c r="N32" s="108"/>
      <c r="O32" s="108"/>
      <c r="P32" s="108"/>
      <c r="Q32" s="108"/>
      <c r="R32" s="108"/>
      <c r="S32" s="108"/>
      <c r="T32" s="108"/>
      <c r="U32" s="112"/>
    </row>
    <row r="33" spans="1:21">
      <c r="A33" s="108"/>
      <c r="B33" s="108"/>
      <c r="C33" s="108"/>
      <c r="D33" s="146" t="s">
        <v>52</v>
      </c>
      <c r="E33" s="193" t="s">
        <v>37</v>
      </c>
      <c r="F33" s="150"/>
      <c r="G33" s="153"/>
      <c r="H33" s="153"/>
      <c r="I33" s="47" t="str">
        <f t="shared" si="0"/>
        <v/>
      </c>
      <c r="J33" s="47" t="str">
        <f t="shared" si="1"/>
        <v/>
      </c>
      <c r="K33" s="48" t="str">
        <f t="shared" si="2"/>
        <v/>
      </c>
      <c r="L33" s="163" t="str">
        <f t="shared" si="3"/>
        <v/>
      </c>
      <c r="M33" s="156"/>
      <c r="N33" s="108"/>
      <c r="O33" s="108"/>
      <c r="P33" s="108"/>
      <c r="Q33" s="108"/>
      <c r="R33" s="108"/>
      <c r="S33" s="108"/>
      <c r="T33" s="108"/>
      <c r="U33" s="112"/>
    </row>
    <row r="34" spans="1:21">
      <c r="A34" s="108"/>
      <c r="B34" s="108"/>
      <c r="C34" s="108"/>
      <c r="D34" s="146" t="s">
        <v>53</v>
      </c>
      <c r="E34" s="193" t="s">
        <v>37</v>
      </c>
      <c r="F34" s="150"/>
      <c r="G34" s="153"/>
      <c r="H34" s="153"/>
      <c r="I34" s="47" t="str">
        <f t="shared" si="0"/>
        <v/>
      </c>
      <c r="J34" s="47" t="str">
        <f t="shared" si="1"/>
        <v/>
      </c>
      <c r="K34" s="48" t="str">
        <f t="shared" si="2"/>
        <v/>
      </c>
      <c r="L34" s="163" t="str">
        <f t="shared" si="3"/>
        <v/>
      </c>
      <c r="M34" s="156"/>
      <c r="N34" s="108"/>
      <c r="O34" s="108"/>
      <c r="P34" s="108"/>
      <c r="Q34" s="108"/>
      <c r="R34" s="108"/>
      <c r="S34" s="108"/>
      <c r="T34" s="108"/>
      <c r="U34" s="112"/>
    </row>
    <row r="35" spans="1:21">
      <c r="A35" s="108"/>
      <c r="B35" s="108"/>
      <c r="C35" s="108"/>
      <c r="D35" s="146" t="s">
        <v>54</v>
      </c>
      <c r="E35" s="175" t="s">
        <v>37</v>
      </c>
      <c r="F35" s="150"/>
      <c r="G35" s="153"/>
      <c r="H35" s="153"/>
      <c r="I35" s="47" t="str">
        <f t="shared" si="0"/>
        <v/>
      </c>
      <c r="J35" s="47" t="str">
        <f t="shared" si="1"/>
        <v/>
      </c>
      <c r="K35" s="48" t="str">
        <f t="shared" si="2"/>
        <v/>
      </c>
      <c r="L35" s="163" t="str">
        <f t="shared" si="3"/>
        <v/>
      </c>
      <c r="M35" s="156"/>
      <c r="N35" s="108"/>
      <c r="O35" s="108"/>
      <c r="P35" s="108"/>
      <c r="Q35" s="108"/>
      <c r="R35" s="108"/>
      <c r="S35" s="108"/>
      <c r="T35" s="108"/>
      <c r="U35" s="112"/>
    </row>
    <row r="36" spans="1:21">
      <c r="A36" s="108"/>
      <c r="B36" s="108"/>
      <c r="C36" s="108"/>
      <c r="D36" s="146" t="s">
        <v>188</v>
      </c>
      <c r="E36" s="196" t="s">
        <v>39</v>
      </c>
      <c r="F36" s="150"/>
      <c r="G36" s="153"/>
      <c r="H36" s="153"/>
      <c r="I36" s="47" t="str">
        <f t="shared" ref="I36:I38" si="4">IF(F36&gt;0,1,"")</f>
        <v/>
      </c>
      <c r="J36" s="47" t="str">
        <f t="shared" ref="J36:J38" si="5">IF(G36&gt;0,1,"")</f>
        <v/>
      </c>
      <c r="K36" s="48" t="str">
        <f t="shared" ref="K36:K38" si="6">IF(H36&gt;0,1,"")</f>
        <v/>
      </c>
      <c r="L36" s="163" t="str">
        <f t="shared" ref="L36:L38" si="7">IF(SUM(I36:K36)&gt;1,"ERROR",IF(F36&gt;=0.01,F36*4.33,IF(G36&gt;=0.01,G36,IF(H36&gt;=0.01,H36/12,""))))</f>
        <v/>
      </c>
      <c r="M36" s="156"/>
      <c r="N36" s="108"/>
      <c r="O36" s="108"/>
      <c r="P36" s="108"/>
      <c r="Q36" s="108"/>
      <c r="R36" s="108"/>
      <c r="S36" s="108"/>
      <c r="T36" s="108"/>
      <c r="U36" s="112"/>
    </row>
    <row r="37" spans="1:21">
      <c r="A37" s="108"/>
      <c r="B37" s="108"/>
      <c r="C37" s="108"/>
      <c r="D37" s="146" t="s">
        <v>49</v>
      </c>
      <c r="E37" s="196" t="s">
        <v>39</v>
      </c>
      <c r="F37" s="150"/>
      <c r="G37" s="153"/>
      <c r="H37" s="153"/>
      <c r="I37" s="47" t="str">
        <f t="shared" si="4"/>
        <v/>
      </c>
      <c r="J37" s="47" t="str">
        <f t="shared" si="5"/>
        <v/>
      </c>
      <c r="K37" s="48" t="str">
        <f t="shared" si="6"/>
        <v/>
      </c>
      <c r="L37" s="163" t="str">
        <f t="shared" si="7"/>
        <v/>
      </c>
      <c r="M37" s="156"/>
      <c r="N37" s="108"/>
      <c r="O37" s="108"/>
      <c r="P37" s="108"/>
      <c r="Q37" s="108"/>
      <c r="R37" s="108"/>
      <c r="S37" s="108"/>
      <c r="T37" s="108"/>
      <c r="U37" s="112"/>
    </row>
    <row r="38" spans="1:21" ht="15" thickBot="1">
      <c r="A38" s="108"/>
      <c r="B38" s="108"/>
      <c r="C38" s="108"/>
      <c r="D38" s="146" t="s">
        <v>189</v>
      </c>
      <c r="E38" s="196" t="s">
        <v>39</v>
      </c>
      <c r="F38" s="150"/>
      <c r="G38" s="153"/>
      <c r="H38" s="153"/>
      <c r="I38" s="47" t="str">
        <f t="shared" si="4"/>
        <v/>
      </c>
      <c r="J38" s="47" t="str">
        <f t="shared" si="5"/>
        <v/>
      </c>
      <c r="K38" s="48" t="str">
        <f t="shared" si="6"/>
        <v/>
      </c>
      <c r="L38" s="163" t="str">
        <f t="shared" si="7"/>
        <v/>
      </c>
      <c r="M38" s="156"/>
      <c r="N38" s="108"/>
      <c r="O38" s="108"/>
      <c r="P38" s="108"/>
      <c r="Q38" s="108"/>
      <c r="R38" s="108"/>
      <c r="S38" s="108"/>
      <c r="T38" s="108"/>
      <c r="U38" s="112"/>
    </row>
    <row r="39" spans="1:21" ht="15" thickBot="1">
      <c r="A39" s="108"/>
      <c r="B39" s="108"/>
      <c r="C39" s="108"/>
      <c r="D39" s="233" t="s">
        <v>55</v>
      </c>
      <c r="E39" s="234"/>
      <c r="F39" s="234"/>
      <c r="G39" s="234"/>
      <c r="H39" s="234"/>
      <c r="I39" s="234"/>
      <c r="J39" s="234"/>
      <c r="K39" s="234"/>
      <c r="L39" s="234"/>
      <c r="M39" s="235"/>
      <c r="N39" s="108"/>
      <c r="O39" s="108"/>
      <c r="P39" s="108"/>
      <c r="Q39" s="108"/>
      <c r="R39" s="108"/>
      <c r="S39" s="108"/>
      <c r="T39" s="108"/>
      <c r="U39" s="112"/>
    </row>
    <row r="40" spans="1:21">
      <c r="A40" s="108"/>
      <c r="B40" s="108"/>
      <c r="C40" s="108"/>
      <c r="D40" s="236" t="s">
        <v>56</v>
      </c>
      <c r="E40" s="237"/>
      <c r="F40" s="157"/>
      <c r="G40" s="159"/>
      <c r="H40" s="159"/>
      <c r="I40" s="57" t="str">
        <f t="shared" ref="I40:K42" si="8">IF(F40&gt;0,1,"")</f>
        <v/>
      </c>
      <c r="J40" s="57" t="str">
        <f t="shared" si="8"/>
        <v/>
      </c>
      <c r="K40" s="58" t="str">
        <f t="shared" si="8"/>
        <v/>
      </c>
      <c r="L40" s="164" t="str">
        <f>IF(SUM(I40:K40)&gt;1,"ERROR",IF(F40&gt;=0.01,F40*4.33,IF(G40&gt;=0.01,G40,IF(H40&gt;=0.01,H40/12,""))))</f>
        <v/>
      </c>
      <c r="M40" s="160"/>
      <c r="N40" s="108"/>
      <c r="O40" s="108"/>
      <c r="P40" s="108"/>
      <c r="Q40" s="108"/>
      <c r="R40" s="108"/>
      <c r="S40" s="108"/>
      <c r="T40" s="108"/>
      <c r="U40" s="112"/>
    </row>
    <row r="41" spans="1:21">
      <c r="A41" s="108"/>
      <c r="B41" s="108"/>
      <c r="C41" s="108"/>
      <c r="D41" s="220" t="s">
        <v>56</v>
      </c>
      <c r="E41" s="221"/>
      <c r="F41" s="158"/>
      <c r="G41" s="152"/>
      <c r="H41" s="152"/>
      <c r="I41" s="59" t="str">
        <f>IF(F41&gt;0,1,"")</f>
        <v/>
      </c>
      <c r="J41" s="59" t="str">
        <f>IF(G41&gt;0,1,"")</f>
        <v/>
      </c>
      <c r="K41" s="60" t="str">
        <f>IF(H41&gt;0,1,"")</f>
        <v/>
      </c>
      <c r="L41" s="165" t="str">
        <f>IF(SUM(I41:K41)&gt;1,"ERROR",IF(F41&gt;=0.01,F41*4.33,IF(G41&gt;=0.01,G41,IF(H41&gt;=0.01,H41/12,""))))</f>
        <v/>
      </c>
      <c r="M41" s="155"/>
      <c r="N41" s="108"/>
      <c r="O41" s="108"/>
      <c r="P41" s="108"/>
      <c r="Q41" s="108"/>
      <c r="R41" s="108"/>
      <c r="S41" s="108"/>
      <c r="T41" s="108"/>
      <c r="U41" s="112"/>
    </row>
    <row r="42" spans="1:21" ht="15" thickBot="1">
      <c r="A42" s="108"/>
      <c r="B42" s="108"/>
      <c r="C42" s="108"/>
      <c r="D42" s="220" t="s">
        <v>56</v>
      </c>
      <c r="E42" s="221"/>
      <c r="F42" s="150"/>
      <c r="G42" s="153"/>
      <c r="H42" s="153"/>
      <c r="I42" s="53" t="str">
        <f t="shared" si="8"/>
        <v/>
      </c>
      <c r="J42" s="53" t="str">
        <f t="shared" si="8"/>
        <v/>
      </c>
      <c r="K42" s="54" t="str">
        <f t="shared" si="8"/>
        <v/>
      </c>
      <c r="L42" s="166" t="str">
        <f>IF(SUM(I42:K42)&gt;1,"ERROR",IF(F42&gt;=0.01,F42*4.33,IF(G42&gt;=0.01,G42,IF(H42&gt;=0.01,H42/12,""))))</f>
        <v/>
      </c>
      <c r="M42" s="156"/>
      <c r="N42" s="108"/>
      <c r="O42" s="108"/>
      <c r="P42" s="108"/>
      <c r="Q42" s="108"/>
      <c r="R42" s="108"/>
      <c r="S42" s="108"/>
      <c r="T42" s="108"/>
      <c r="U42" s="112"/>
    </row>
    <row r="43" spans="1:21" ht="15" thickBot="1">
      <c r="A43" s="108"/>
      <c r="B43" s="108"/>
      <c r="C43" s="108"/>
      <c r="D43" s="222" t="s">
        <v>57</v>
      </c>
      <c r="E43" s="223"/>
      <c r="F43" s="30" t="str">
        <f t="shared" ref="F43:K43" si="9">IF(SUM(F20:F35,F40:F42)&gt;1,SUM(F20:F35,F40:F42),"")</f>
        <v/>
      </c>
      <c r="G43" s="30" t="str">
        <f t="shared" si="9"/>
        <v/>
      </c>
      <c r="H43" s="30" t="str">
        <f t="shared" si="9"/>
        <v/>
      </c>
      <c r="I43" s="30" t="str">
        <f t="shared" si="9"/>
        <v/>
      </c>
      <c r="J43" s="30" t="str">
        <f t="shared" si="9"/>
        <v/>
      </c>
      <c r="K43" s="30" t="str">
        <f t="shared" si="9"/>
        <v/>
      </c>
      <c r="L43" s="61">
        <f>SUM(L20:L35,L40:L42)</f>
        <v>0</v>
      </c>
      <c r="M43" s="31" t="str">
        <f>IF(SUM(M20:M35,M40:M42)&gt;=1,SUM(M20:M35,M40:M42),"")</f>
        <v/>
      </c>
      <c r="N43" s="108"/>
      <c r="O43" s="108"/>
      <c r="P43" s="108"/>
      <c r="Q43" s="108"/>
      <c r="R43" s="108"/>
      <c r="S43" s="108"/>
      <c r="T43" s="108"/>
      <c r="U43" s="112"/>
    </row>
    <row r="44" spans="1:21">
      <c r="A44" s="108"/>
      <c r="B44" s="108"/>
      <c r="C44" s="108"/>
      <c r="D44" s="106"/>
      <c r="E44" s="107"/>
      <c r="F44" s="105"/>
      <c r="G44" s="105"/>
      <c r="H44" s="105"/>
      <c r="I44" s="105"/>
      <c r="J44" s="105"/>
      <c r="K44" s="105"/>
      <c r="L44" s="105"/>
      <c r="M44" s="105"/>
      <c r="N44" s="108"/>
      <c r="O44" s="108"/>
      <c r="P44" s="108"/>
      <c r="Q44" s="108"/>
      <c r="R44" s="108"/>
      <c r="S44" s="108"/>
      <c r="T44" s="108"/>
      <c r="U44" s="112"/>
    </row>
    <row r="45" spans="1:21">
      <c r="A45" s="108"/>
      <c r="B45" s="108"/>
      <c r="C45" s="108"/>
      <c r="D45" s="106"/>
      <c r="E45" s="107"/>
      <c r="F45" s="105"/>
      <c r="G45" s="105"/>
      <c r="H45" s="105"/>
      <c r="I45" s="105"/>
      <c r="J45" s="105"/>
      <c r="K45" s="105"/>
      <c r="L45" s="105"/>
      <c r="M45" s="105"/>
      <c r="N45" s="108"/>
      <c r="O45" s="108"/>
      <c r="P45" s="108"/>
      <c r="Q45" s="108"/>
      <c r="R45" s="108"/>
      <c r="S45" s="108"/>
      <c r="T45" s="108"/>
      <c r="U45" s="112"/>
    </row>
    <row r="46" spans="1:21" ht="18">
      <c r="A46" s="103"/>
      <c r="B46" s="103" t="s">
        <v>58</v>
      </c>
      <c r="C46" s="103"/>
      <c r="D46" s="103"/>
      <c r="E46" s="104"/>
      <c r="F46" s="103"/>
      <c r="G46" s="103"/>
      <c r="H46" s="103"/>
      <c r="I46" s="103"/>
      <c r="J46" s="103"/>
      <c r="K46" s="103"/>
      <c r="L46" s="103"/>
      <c r="M46" s="103"/>
      <c r="N46" s="103"/>
      <c r="O46" s="103"/>
      <c r="P46" s="103"/>
      <c r="Q46" s="103"/>
      <c r="R46" s="103"/>
      <c r="S46" s="103"/>
      <c r="T46" s="103"/>
      <c r="U46" s="1"/>
    </row>
    <row r="47" spans="1:21" ht="15" thickBot="1">
      <c r="A47" s="45"/>
      <c r="B47" s="45"/>
      <c r="C47" s="45"/>
      <c r="D47" s="46"/>
      <c r="E47" s="62"/>
      <c r="F47" s="45"/>
      <c r="G47" s="45"/>
      <c r="H47" s="45"/>
      <c r="I47" s="45"/>
      <c r="J47" s="45"/>
      <c r="K47" s="45"/>
      <c r="L47" s="45"/>
      <c r="M47" s="45"/>
      <c r="N47" s="108"/>
      <c r="O47" s="108"/>
      <c r="P47" s="108"/>
      <c r="Q47" s="108"/>
      <c r="R47" s="108"/>
      <c r="S47" s="108"/>
      <c r="T47" s="108"/>
      <c r="U47" s="112"/>
    </row>
    <row r="48" spans="1:21">
      <c r="A48" s="45"/>
      <c r="B48" s="45"/>
      <c r="C48" s="45"/>
      <c r="D48" s="225" t="s">
        <v>26</v>
      </c>
      <c r="E48" s="226"/>
      <c r="F48" s="100"/>
      <c r="G48" s="87" t="s">
        <v>27</v>
      </c>
      <c r="H48" s="87"/>
      <c r="I48" s="89"/>
      <c r="J48" s="89"/>
      <c r="K48" s="89"/>
      <c r="L48" s="87" t="s">
        <v>28</v>
      </c>
      <c r="M48" s="88" t="s">
        <v>29</v>
      </c>
      <c r="N48" s="108"/>
      <c r="O48" s="108"/>
      <c r="P48" s="108"/>
      <c r="Q48" s="108"/>
      <c r="R48" s="108"/>
      <c r="S48" s="108"/>
      <c r="T48" s="108"/>
      <c r="U48" s="112"/>
    </row>
    <row r="49" spans="1:21">
      <c r="A49" s="45"/>
      <c r="B49" s="45"/>
      <c r="C49" s="45"/>
      <c r="D49" s="227"/>
      <c r="E49" s="228"/>
      <c r="F49" s="238" t="s">
        <v>30</v>
      </c>
      <c r="G49" s="238"/>
      <c r="H49" s="238"/>
      <c r="I49" s="93"/>
      <c r="J49" s="93"/>
      <c r="K49" s="93"/>
      <c r="L49" s="91" t="s">
        <v>13</v>
      </c>
      <c r="M49" s="92" t="s">
        <v>13</v>
      </c>
      <c r="N49" s="108"/>
      <c r="O49" s="108"/>
      <c r="P49" s="108"/>
      <c r="Q49" s="108"/>
      <c r="R49" s="108"/>
      <c r="S49" s="108"/>
      <c r="T49" s="108"/>
      <c r="U49" s="112"/>
    </row>
    <row r="50" spans="1:21" ht="15" thickBot="1">
      <c r="A50" s="45"/>
      <c r="B50" s="45"/>
      <c r="C50" s="45"/>
      <c r="D50" s="229"/>
      <c r="E50" s="230"/>
      <c r="F50" s="96" t="s">
        <v>31</v>
      </c>
      <c r="G50" s="96" t="s">
        <v>32</v>
      </c>
      <c r="H50" s="96" t="s">
        <v>33</v>
      </c>
      <c r="I50" s="98"/>
      <c r="J50" s="98"/>
      <c r="K50" s="98"/>
      <c r="L50" s="96" t="s">
        <v>34</v>
      </c>
      <c r="M50" s="97" t="s">
        <v>35</v>
      </c>
      <c r="N50" s="108"/>
      <c r="O50" s="108"/>
      <c r="P50" s="108"/>
      <c r="Q50" s="108"/>
      <c r="R50" s="108"/>
      <c r="S50" s="108"/>
      <c r="T50" s="108"/>
      <c r="U50" s="112"/>
    </row>
    <row r="51" spans="1:21">
      <c r="A51" s="45"/>
      <c r="B51" s="45"/>
      <c r="C51" s="45"/>
      <c r="D51" s="144" t="s">
        <v>60</v>
      </c>
      <c r="E51" s="143" t="s">
        <v>39</v>
      </c>
      <c r="F51" s="148"/>
      <c r="G51" s="151"/>
      <c r="H51" s="151"/>
      <c r="I51" s="47" t="str">
        <f t="shared" ref="I51:K60" si="10">IF(F51&gt;0,1,"")</f>
        <v/>
      </c>
      <c r="J51" s="47" t="str">
        <f t="shared" si="10"/>
        <v/>
      </c>
      <c r="K51" s="48" t="str">
        <f t="shared" si="10"/>
        <v/>
      </c>
      <c r="L51" s="163" t="str">
        <f t="shared" ref="L51:L60" si="11">IF(SUM(I51:K51)&gt;1,"ERROR",IF(F51&gt;=0.01,F51*4.33,IF(G51&gt;=0.01,G51,IF(H51&gt;=0.01,H51/12,""))))</f>
        <v/>
      </c>
      <c r="M51" s="154"/>
      <c r="N51" s="108"/>
      <c r="O51" s="108"/>
      <c r="P51" s="108"/>
      <c r="Q51" s="108"/>
      <c r="R51" s="108"/>
      <c r="S51" s="108"/>
      <c r="T51" s="108"/>
      <c r="U51" s="112"/>
    </row>
    <row r="52" spans="1:21">
      <c r="A52" s="45"/>
      <c r="B52" s="45"/>
      <c r="C52" s="45"/>
      <c r="D52" s="144" t="s">
        <v>61</v>
      </c>
      <c r="E52" s="143" t="s">
        <v>39</v>
      </c>
      <c r="F52" s="148"/>
      <c r="G52" s="151"/>
      <c r="H52" s="151"/>
      <c r="I52" s="47" t="str">
        <f t="shared" si="10"/>
        <v/>
      </c>
      <c r="J52" s="47" t="str">
        <f t="shared" si="10"/>
        <v/>
      </c>
      <c r="K52" s="48" t="str">
        <f t="shared" si="10"/>
        <v/>
      </c>
      <c r="L52" s="163" t="str">
        <f t="shared" si="11"/>
        <v/>
      </c>
      <c r="M52" s="154"/>
      <c r="N52" s="108"/>
      <c r="O52" s="108"/>
      <c r="P52" s="108"/>
      <c r="Q52" s="108"/>
      <c r="R52" s="108"/>
      <c r="S52" s="108"/>
      <c r="T52" s="108"/>
      <c r="U52" s="112"/>
    </row>
    <row r="53" spans="1:21">
      <c r="A53" s="45"/>
      <c r="B53" s="45"/>
      <c r="C53" s="45"/>
      <c r="D53" s="144" t="s">
        <v>62</v>
      </c>
      <c r="E53" s="143" t="s">
        <v>39</v>
      </c>
      <c r="F53" s="148"/>
      <c r="G53" s="151"/>
      <c r="H53" s="151"/>
      <c r="I53" s="47" t="str">
        <f t="shared" si="10"/>
        <v/>
      </c>
      <c r="J53" s="47" t="str">
        <f t="shared" si="10"/>
        <v/>
      </c>
      <c r="K53" s="48" t="str">
        <f>IF(H53&gt;0,1,"")</f>
        <v/>
      </c>
      <c r="L53" s="163" t="str">
        <f>IF(SUM(I53:K53)&gt;1,"ERROR",IF(F53&gt;=0.01,F53*4.33,IF(G53&gt;=0.01,G53,IF(H53&gt;=0.01,H53/12,""))))</f>
        <v/>
      </c>
      <c r="M53" s="154"/>
      <c r="N53" s="108"/>
      <c r="O53" s="108"/>
      <c r="P53" s="108"/>
      <c r="Q53" s="108"/>
      <c r="R53" s="108"/>
      <c r="S53" s="108"/>
      <c r="T53" s="108"/>
      <c r="U53" s="112"/>
    </row>
    <row r="54" spans="1:21">
      <c r="A54" s="45"/>
      <c r="B54" s="45"/>
      <c r="C54" s="45"/>
      <c r="D54" s="144" t="s">
        <v>63</v>
      </c>
      <c r="E54" s="143" t="s">
        <v>39</v>
      </c>
      <c r="F54" s="148"/>
      <c r="G54" s="151"/>
      <c r="H54" s="151"/>
      <c r="I54" s="47" t="str">
        <f t="shared" si="10"/>
        <v/>
      </c>
      <c r="J54" s="47" t="str">
        <f t="shared" si="10"/>
        <v/>
      </c>
      <c r="K54" s="48" t="str">
        <f>IF(H54&gt;0,1,"")</f>
        <v/>
      </c>
      <c r="L54" s="163" t="str">
        <f>IF(SUM(I54:K54)&gt;1,"ERROR",IF(F54&gt;=0.01,F54*4.33,IF(G54&gt;=0.01,G54,IF(H54&gt;=0.01,H54/12,""))))</f>
        <v/>
      </c>
      <c r="M54" s="154"/>
      <c r="N54" s="108"/>
      <c r="O54" s="108"/>
      <c r="P54" s="108"/>
      <c r="Q54" s="108"/>
      <c r="R54" s="108"/>
      <c r="S54" s="108"/>
      <c r="T54" s="108"/>
      <c r="U54" s="112"/>
    </row>
    <row r="55" spans="1:21">
      <c r="A55" s="45"/>
      <c r="B55" s="45"/>
      <c r="C55" s="45"/>
      <c r="D55" s="144" t="s">
        <v>185</v>
      </c>
      <c r="E55" s="143" t="s">
        <v>39</v>
      </c>
      <c r="F55" s="148"/>
      <c r="G55" s="151"/>
      <c r="H55" s="151"/>
      <c r="I55" s="47" t="str">
        <f t="shared" si="10"/>
        <v/>
      </c>
      <c r="J55" s="47" t="str">
        <f t="shared" si="10"/>
        <v/>
      </c>
      <c r="K55" s="48" t="str">
        <f t="shared" si="10"/>
        <v/>
      </c>
      <c r="L55" s="163" t="str">
        <f t="shared" si="11"/>
        <v/>
      </c>
      <c r="M55" s="154"/>
      <c r="N55" s="108"/>
      <c r="O55" s="108"/>
      <c r="P55" s="108"/>
      <c r="Q55" s="108"/>
      <c r="R55" s="108"/>
      <c r="S55" s="108"/>
      <c r="T55" s="108"/>
      <c r="U55" s="112"/>
    </row>
    <row r="56" spans="1:21">
      <c r="A56" s="45"/>
      <c r="B56" s="45"/>
      <c r="C56" s="45"/>
      <c r="D56" s="145" t="s">
        <v>64</v>
      </c>
      <c r="E56" s="143" t="s">
        <v>39</v>
      </c>
      <c r="F56" s="149"/>
      <c r="G56" s="152"/>
      <c r="H56" s="152"/>
      <c r="I56" s="47" t="str">
        <f t="shared" si="10"/>
        <v/>
      </c>
      <c r="J56" s="47" t="str">
        <f t="shared" si="10"/>
        <v/>
      </c>
      <c r="K56" s="48" t="str">
        <f t="shared" si="10"/>
        <v/>
      </c>
      <c r="L56" s="163" t="str">
        <f t="shared" si="11"/>
        <v/>
      </c>
      <c r="M56" s="155"/>
      <c r="N56" s="108"/>
      <c r="O56" s="252" t="str">
        <f>IF(OR(COUNTIF(L51:L60,"ERROR")&gt;0,COUNTIF(L62:L64,"ERROR")&gt;0),ADMIN!E4,"")</f>
        <v/>
      </c>
      <c r="P56" s="252"/>
      <c r="Q56" s="252"/>
      <c r="R56" s="252"/>
      <c r="S56" s="108"/>
      <c r="T56" s="108"/>
      <c r="U56" s="112"/>
    </row>
    <row r="57" spans="1:21">
      <c r="A57" s="45"/>
      <c r="B57" s="45"/>
      <c r="C57" s="45"/>
      <c r="D57" s="172" t="s">
        <v>59</v>
      </c>
      <c r="E57" s="193" t="s">
        <v>37</v>
      </c>
      <c r="F57" s="149"/>
      <c r="G57" s="152"/>
      <c r="H57" s="152"/>
      <c r="I57" s="47" t="str">
        <f t="shared" si="10"/>
        <v/>
      </c>
      <c r="J57" s="47" t="str">
        <f t="shared" si="10"/>
        <v/>
      </c>
      <c r="K57" s="48" t="str">
        <f t="shared" si="10"/>
        <v/>
      </c>
      <c r="L57" s="163" t="str">
        <f t="shared" si="11"/>
        <v/>
      </c>
      <c r="M57" s="155"/>
      <c r="N57" s="108"/>
      <c r="O57" s="252"/>
      <c r="P57" s="252"/>
      <c r="Q57" s="252"/>
      <c r="R57" s="252"/>
      <c r="S57" s="108"/>
      <c r="T57" s="108"/>
      <c r="U57" s="112"/>
    </row>
    <row r="58" spans="1:21">
      <c r="A58" s="45"/>
      <c r="B58" s="45"/>
      <c r="C58" s="45"/>
      <c r="D58" s="145" t="s">
        <v>65</v>
      </c>
      <c r="E58" s="174" t="s">
        <v>37</v>
      </c>
      <c r="F58" s="149"/>
      <c r="G58" s="152"/>
      <c r="H58" s="152"/>
      <c r="I58" s="47" t="str">
        <f t="shared" si="10"/>
        <v/>
      </c>
      <c r="J58" s="47" t="str">
        <f t="shared" si="10"/>
        <v/>
      </c>
      <c r="K58" s="48" t="str">
        <f t="shared" si="10"/>
        <v/>
      </c>
      <c r="L58" s="163" t="str">
        <f t="shared" si="11"/>
        <v/>
      </c>
      <c r="M58" s="155"/>
      <c r="N58" s="108"/>
      <c r="O58" s="252"/>
      <c r="P58" s="252"/>
      <c r="Q58" s="252"/>
      <c r="R58" s="252"/>
      <c r="S58" s="108"/>
      <c r="T58" s="108"/>
      <c r="U58" s="112"/>
    </row>
    <row r="59" spans="1:21">
      <c r="A59" s="45"/>
      <c r="B59" s="45"/>
      <c r="C59" s="45"/>
      <c r="D59" s="145" t="s">
        <v>66</v>
      </c>
      <c r="E59" s="174" t="s">
        <v>37</v>
      </c>
      <c r="F59" s="149"/>
      <c r="G59" s="152"/>
      <c r="H59" s="152"/>
      <c r="I59" s="47" t="str">
        <f t="shared" si="10"/>
        <v/>
      </c>
      <c r="J59" s="47" t="str">
        <f t="shared" si="10"/>
        <v/>
      </c>
      <c r="K59" s="48" t="str">
        <f t="shared" si="10"/>
        <v/>
      </c>
      <c r="L59" s="163" t="str">
        <f t="shared" si="11"/>
        <v/>
      </c>
      <c r="M59" s="155"/>
      <c r="N59" s="108"/>
      <c r="O59" s="252"/>
      <c r="P59" s="252"/>
      <c r="Q59" s="252"/>
      <c r="R59" s="252"/>
      <c r="S59" s="108"/>
      <c r="T59" s="108"/>
      <c r="U59" s="112"/>
    </row>
    <row r="60" spans="1:21" ht="15" thickBot="1">
      <c r="A60" s="45"/>
      <c r="B60" s="45"/>
      <c r="C60" s="45"/>
      <c r="D60" s="146" t="s">
        <v>67</v>
      </c>
      <c r="E60" s="174" t="s">
        <v>37</v>
      </c>
      <c r="F60" s="150"/>
      <c r="G60" s="153"/>
      <c r="H60" s="153"/>
      <c r="I60" s="47" t="str">
        <f t="shared" si="10"/>
        <v/>
      </c>
      <c r="J60" s="47" t="str">
        <f t="shared" si="10"/>
        <v/>
      </c>
      <c r="K60" s="48" t="str">
        <f t="shared" si="10"/>
        <v/>
      </c>
      <c r="L60" s="163" t="str">
        <f t="shared" si="11"/>
        <v/>
      </c>
      <c r="M60" s="156"/>
      <c r="N60" s="108"/>
      <c r="O60" s="252"/>
      <c r="P60" s="252"/>
      <c r="Q60" s="252"/>
      <c r="R60" s="252"/>
      <c r="S60" s="108"/>
      <c r="T60" s="108"/>
      <c r="U60" s="112"/>
    </row>
    <row r="61" spans="1:21" ht="15" thickBot="1">
      <c r="A61" s="45"/>
      <c r="B61" s="45"/>
      <c r="C61" s="45"/>
      <c r="D61" s="233" t="s">
        <v>68</v>
      </c>
      <c r="E61" s="234"/>
      <c r="F61" s="234"/>
      <c r="G61" s="234"/>
      <c r="H61" s="234"/>
      <c r="I61" s="234"/>
      <c r="J61" s="234"/>
      <c r="K61" s="234"/>
      <c r="L61" s="234"/>
      <c r="M61" s="235"/>
      <c r="N61" s="108"/>
      <c r="O61" s="252"/>
      <c r="P61" s="252"/>
      <c r="Q61" s="252"/>
      <c r="R61" s="252"/>
      <c r="S61" s="108"/>
      <c r="T61" s="108"/>
      <c r="U61" s="112"/>
    </row>
    <row r="62" spans="1:21">
      <c r="A62" s="45"/>
      <c r="B62" s="45"/>
      <c r="C62" s="45"/>
      <c r="D62" s="220" t="s">
        <v>56</v>
      </c>
      <c r="E62" s="221"/>
      <c r="F62" s="161"/>
      <c r="G62" s="159"/>
      <c r="H62" s="159"/>
      <c r="I62" s="63" t="str">
        <f t="shared" ref="I62:K64" si="12">IF(F62&gt;0,1,"")</f>
        <v/>
      </c>
      <c r="J62" s="63" t="str">
        <f t="shared" si="12"/>
        <v/>
      </c>
      <c r="K62" s="64" t="str">
        <f t="shared" si="12"/>
        <v/>
      </c>
      <c r="L62" s="164" t="str">
        <f>IF(SUM(I62:K62)&gt;1,"ERROR",IF(F62&gt;=0.01,F62*4.33,IF(G62&gt;=0.01,G62,IF(H62&gt;=0.01,H62/12,""))))</f>
        <v/>
      </c>
      <c r="M62" s="160"/>
      <c r="N62" s="108"/>
      <c r="O62" s="252"/>
      <c r="P62" s="252"/>
      <c r="Q62" s="252"/>
      <c r="R62" s="252"/>
      <c r="S62" s="108"/>
      <c r="T62" s="108"/>
      <c r="U62" s="112"/>
    </row>
    <row r="63" spans="1:21">
      <c r="A63" s="45"/>
      <c r="B63" s="45"/>
      <c r="C63" s="45"/>
      <c r="D63" s="220" t="s">
        <v>56</v>
      </c>
      <c r="E63" s="221"/>
      <c r="F63" s="149"/>
      <c r="G63" s="152"/>
      <c r="H63" s="152"/>
      <c r="I63" s="49" t="str">
        <f>IF(F63&gt;0,1,"")</f>
        <v/>
      </c>
      <c r="J63" s="49" t="str">
        <f>IF(G63&gt;0,1,"")</f>
        <v/>
      </c>
      <c r="K63" s="50" t="str">
        <f>IF(H63&gt;0,1,"")</f>
        <v/>
      </c>
      <c r="L63" s="165" t="str">
        <f>IF(SUM(I63:K63)&gt;1,"ERROR",IF(F63&gt;=0.01,F63*4.33,IF(G63&gt;=0.01,G63,IF(H63&gt;=0.01,H63/12,""))))</f>
        <v/>
      </c>
      <c r="M63" s="155"/>
      <c r="N63" s="108"/>
      <c r="O63" s="252"/>
      <c r="P63" s="252"/>
      <c r="Q63" s="252"/>
      <c r="R63" s="252"/>
      <c r="S63" s="108"/>
      <c r="T63" s="108"/>
      <c r="U63" s="112"/>
    </row>
    <row r="64" spans="1:21" ht="15" thickBot="1">
      <c r="A64" s="45"/>
      <c r="B64" s="45"/>
      <c r="C64" s="45"/>
      <c r="D64" s="220" t="s">
        <v>56</v>
      </c>
      <c r="E64" s="221"/>
      <c r="F64" s="150"/>
      <c r="G64" s="153"/>
      <c r="H64" s="153"/>
      <c r="I64" s="55" t="str">
        <f t="shared" si="12"/>
        <v/>
      </c>
      <c r="J64" s="55" t="str">
        <f t="shared" si="12"/>
        <v/>
      </c>
      <c r="K64" s="56" t="str">
        <f t="shared" si="12"/>
        <v/>
      </c>
      <c r="L64" s="166" t="str">
        <f>IF(SUM(I64:K64)&gt;1,"ERROR",IF(F64&gt;=0.01,F64*4.33,IF(G64&gt;=0.01,G64,IF(H64&gt;=0.01,H64/12,""))))</f>
        <v/>
      </c>
      <c r="M64" s="156"/>
      <c r="N64" s="108"/>
      <c r="O64" s="252"/>
      <c r="P64" s="252"/>
      <c r="Q64" s="252"/>
      <c r="R64" s="252"/>
      <c r="S64" s="108"/>
      <c r="T64" s="108"/>
      <c r="U64" s="112"/>
    </row>
    <row r="65" spans="1:21" ht="15" thickBot="1">
      <c r="A65" s="45"/>
      <c r="B65" s="45"/>
      <c r="C65" s="45"/>
      <c r="D65" s="222" t="s">
        <v>69</v>
      </c>
      <c r="E65" s="223"/>
      <c r="F65" s="30" t="str">
        <f>IF(SUM(F51:F60,F62:F64)&gt;=1,SUM(F51:F60,F62:F64),"")</f>
        <v/>
      </c>
      <c r="G65" s="30" t="str">
        <f>IF(SUM(G51:G60,G62:G64)&gt;=1,SUM(G51:G60,G62:G64),"")</f>
        <v/>
      </c>
      <c r="H65" s="30" t="str">
        <f>IF(SUM(H51:H60,H62:H64)&gt;=1,SUM(H51:H60,H62:H64),"")</f>
        <v/>
      </c>
      <c r="I65" s="30"/>
      <c r="J65" s="30"/>
      <c r="K65" s="30"/>
      <c r="L65" s="30">
        <f>SUM(L51:L60,L62:L64)</f>
        <v>0</v>
      </c>
      <c r="M65" s="31" t="str">
        <f>IF(SUM(M51:M60,M62:M64)&gt;=1,SUM(M51:M60,M62:M64),"")</f>
        <v/>
      </c>
      <c r="N65" s="108"/>
      <c r="O65" s="108"/>
      <c r="P65" s="108"/>
      <c r="Q65" s="108"/>
      <c r="R65" s="108"/>
      <c r="S65" s="108"/>
      <c r="T65" s="108"/>
      <c r="U65" s="112"/>
    </row>
    <row r="66" spans="1:21">
      <c r="A66" s="45"/>
      <c r="B66" s="45"/>
      <c r="C66" s="45"/>
      <c r="D66" s="65"/>
      <c r="E66" s="66"/>
      <c r="F66" s="67"/>
      <c r="G66" s="67"/>
      <c r="H66" s="67"/>
      <c r="I66" s="45"/>
      <c r="J66" s="45"/>
      <c r="K66" s="45"/>
      <c r="L66" s="67"/>
      <c r="M66" s="67"/>
      <c r="N66" s="108"/>
      <c r="O66" s="108"/>
      <c r="P66" s="108"/>
      <c r="Q66" s="108"/>
      <c r="R66" s="108"/>
      <c r="S66" s="108"/>
      <c r="T66" s="108"/>
      <c r="U66" s="112"/>
    </row>
    <row r="67" spans="1:21">
      <c r="A67" s="45"/>
      <c r="B67" s="45"/>
      <c r="C67" s="45"/>
      <c r="D67" s="65"/>
      <c r="E67" s="66"/>
      <c r="F67" s="67"/>
      <c r="G67" s="67"/>
      <c r="H67" s="67"/>
      <c r="I67" s="45"/>
      <c r="J67" s="45"/>
      <c r="K67" s="45"/>
      <c r="L67" s="67"/>
      <c r="M67" s="67"/>
      <c r="N67" s="108"/>
      <c r="O67" s="108"/>
      <c r="P67" s="108"/>
      <c r="Q67" s="108"/>
      <c r="R67" s="108"/>
      <c r="S67" s="108"/>
      <c r="T67" s="108"/>
      <c r="U67" s="112"/>
    </row>
    <row r="68" spans="1:21" ht="18">
      <c r="A68" s="103"/>
      <c r="B68" s="103" t="s">
        <v>70</v>
      </c>
      <c r="C68" s="103"/>
      <c r="D68" s="103"/>
      <c r="E68" s="104"/>
      <c r="F68" s="102"/>
      <c r="G68" s="102"/>
      <c r="H68" s="102"/>
      <c r="I68" s="102"/>
      <c r="J68" s="102"/>
      <c r="K68" s="102"/>
      <c r="L68" s="102"/>
      <c r="M68" s="102"/>
      <c r="N68" s="102"/>
      <c r="O68" s="102"/>
      <c r="P68" s="102"/>
      <c r="Q68" s="102"/>
      <c r="R68" s="102"/>
      <c r="S68" s="102"/>
      <c r="T68" s="102"/>
      <c r="U68" s="1"/>
    </row>
    <row r="69" spans="1:21" ht="15" thickBot="1">
      <c r="A69" s="45"/>
      <c r="B69" s="45"/>
      <c r="C69" s="45"/>
      <c r="D69" s="46"/>
      <c r="E69" s="62"/>
      <c r="F69" s="45"/>
      <c r="G69" s="45"/>
      <c r="H69" s="45"/>
      <c r="I69" s="45"/>
      <c r="J69" s="45"/>
      <c r="K69" s="45"/>
      <c r="L69" s="45"/>
      <c r="M69" s="45"/>
      <c r="N69" s="45"/>
      <c r="O69" s="45"/>
      <c r="P69" s="45"/>
      <c r="Q69" s="45"/>
      <c r="R69" s="45"/>
      <c r="S69" s="45"/>
      <c r="T69" s="45"/>
      <c r="U69" s="112"/>
    </row>
    <row r="70" spans="1:21">
      <c r="A70" s="45"/>
      <c r="B70" s="45"/>
      <c r="C70" s="45"/>
      <c r="D70" s="225" t="s">
        <v>26</v>
      </c>
      <c r="E70" s="226"/>
      <c r="F70" s="101"/>
      <c r="G70" s="87" t="s">
        <v>27</v>
      </c>
      <c r="H70" s="87"/>
      <c r="I70" s="89"/>
      <c r="J70" s="89"/>
      <c r="K70" s="89"/>
      <c r="L70" s="87" t="s">
        <v>28</v>
      </c>
      <c r="M70" s="88" t="s">
        <v>29</v>
      </c>
      <c r="N70" s="45"/>
      <c r="O70" s="45"/>
      <c r="P70" s="45"/>
      <c r="Q70" s="45"/>
      <c r="R70" s="45"/>
      <c r="S70" s="45"/>
      <c r="T70" s="45"/>
      <c r="U70" s="112"/>
    </row>
    <row r="71" spans="1:21">
      <c r="A71" s="45"/>
      <c r="B71" s="45"/>
      <c r="C71" s="45"/>
      <c r="D71" s="227"/>
      <c r="E71" s="228"/>
      <c r="F71" s="238" t="s">
        <v>30</v>
      </c>
      <c r="G71" s="238"/>
      <c r="H71" s="238"/>
      <c r="I71" s="93"/>
      <c r="J71" s="93"/>
      <c r="K71" s="93"/>
      <c r="L71" s="91" t="s">
        <v>13</v>
      </c>
      <c r="M71" s="92" t="s">
        <v>13</v>
      </c>
      <c r="N71" s="45"/>
      <c r="O71" s="45"/>
      <c r="P71" s="45"/>
      <c r="Q71" s="45"/>
      <c r="R71" s="45"/>
      <c r="S71" s="45"/>
      <c r="T71" s="45"/>
      <c r="U71" s="112"/>
    </row>
    <row r="72" spans="1:21" ht="15" thickBot="1">
      <c r="A72" s="45"/>
      <c r="B72" s="45"/>
      <c r="C72" s="45"/>
      <c r="D72" s="229"/>
      <c r="E72" s="230"/>
      <c r="F72" s="96" t="s">
        <v>31</v>
      </c>
      <c r="G72" s="96" t="s">
        <v>32</v>
      </c>
      <c r="H72" s="96" t="s">
        <v>33</v>
      </c>
      <c r="I72" s="98"/>
      <c r="J72" s="98"/>
      <c r="K72" s="98"/>
      <c r="L72" s="96" t="s">
        <v>34</v>
      </c>
      <c r="M72" s="97" t="s">
        <v>35</v>
      </c>
      <c r="N72" s="45"/>
      <c r="O72" s="45"/>
      <c r="P72" s="45"/>
      <c r="Q72" s="45"/>
      <c r="R72" s="45"/>
      <c r="S72" s="45"/>
      <c r="T72" s="45"/>
      <c r="U72" s="112"/>
    </row>
    <row r="73" spans="1:21">
      <c r="A73" s="45"/>
      <c r="B73" s="45"/>
      <c r="C73" s="45"/>
      <c r="D73" s="178" t="s">
        <v>71</v>
      </c>
      <c r="E73" s="194" t="s">
        <v>37</v>
      </c>
      <c r="F73" s="148"/>
      <c r="G73" s="151"/>
      <c r="H73" s="151"/>
      <c r="I73" s="47" t="str">
        <f>IF(F73&gt;0,1,"")</f>
        <v/>
      </c>
      <c r="J73" s="47" t="str">
        <f>IF(G73&gt;0,1,"")</f>
        <v/>
      </c>
      <c r="K73" s="48" t="str">
        <f>IF(H73&gt;0,1,"")</f>
        <v/>
      </c>
      <c r="L73" s="163" t="str">
        <f t="shared" ref="L73:L79" si="13">IF(SUM(I73:K73)&gt;1,"ERROR",IF(F73&gt;=0.01,F73*4.33,IF(G73&gt;=0.01,G73,IF(H73&gt;=0.01,H73/12,""))))</f>
        <v/>
      </c>
      <c r="M73" s="154"/>
      <c r="N73" s="45"/>
      <c r="O73" s="45"/>
      <c r="P73" s="45"/>
      <c r="Q73" s="45"/>
      <c r="R73" s="45"/>
      <c r="S73" s="45"/>
      <c r="T73" s="45"/>
      <c r="U73" s="112"/>
    </row>
    <row r="74" spans="1:21">
      <c r="A74" s="45"/>
      <c r="B74" s="45"/>
      <c r="C74" s="45"/>
      <c r="D74" s="181" t="s">
        <v>72</v>
      </c>
      <c r="E74" s="207" t="s">
        <v>37</v>
      </c>
      <c r="F74" s="148"/>
      <c r="G74" s="151"/>
      <c r="H74" s="151"/>
      <c r="I74" s="47" t="str">
        <f t="shared" ref="I74:K79" si="14">IF(F74&gt;0,1,"")</f>
        <v/>
      </c>
      <c r="J74" s="47" t="str">
        <f t="shared" si="14"/>
        <v/>
      </c>
      <c r="K74" s="48" t="str">
        <f t="shared" si="14"/>
        <v/>
      </c>
      <c r="L74" s="165" t="str">
        <f t="shared" si="13"/>
        <v/>
      </c>
      <c r="M74" s="154"/>
      <c r="N74" s="45"/>
      <c r="O74" s="239" t="str">
        <f>IF(OR(COUNTIF($L$73:$L$79,"ERROR")&gt;0,COUNTIF($L$82:$L$84,"ERROR")&gt;0),ADMIN!E4,"")</f>
        <v/>
      </c>
      <c r="P74" s="239"/>
      <c r="Q74" s="239"/>
      <c r="R74" s="239"/>
      <c r="S74" s="45"/>
      <c r="T74" s="45"/>
      <c r="U74" s="112"/>
    </row>
    <row r="75" spans="1:21">
      <c r="A75" s="45"/>
      <c r="B75" s="45"/>
      <c r="C75" s="45"/>
      <c r="D75" s="179" t="s">
        <v>73</v>
      </c>
      <c r="E75" s="207" t="s">
        <v>37</v>
      </c>
      <c r="F75" s="149"/>
      <c r="G75" s="152"/>
      <c r="H75" s="152"/>
      <c r="I75" s="49" t="str">
        <f t="shared" si="14"/>
        <v/>
      </c>
      <c r="J75" s="49" t="str">
        <f t="shared" si="14"/>
        <v/>
      </c>
      <c r="K75" s="50" t="str">
        <f t="shared" si="14"/>
        <v/>
      </c>
      <c r="L75" s="165" t="str">
        <f t="shared" si="13"/>
        <v/>
      </c>
      <c r="M75" s="155"/>
      <c r="N75" s="45"/>
      <c r="O75" s="239"/>
      <c r="P75" s="239"/>
      <c r="Q75" s="239"/>
      <c r="R75" s="239"/>
      <c r="S75" s="45"/>
      <c r="T75" s="45"/>
      <c r="U75" s="112"/>
    </row>
    <row r="76" spans="1:21">
      <c r="A76" s="45"/>
      <c r="B76" s="45"/>
      <c r="C76" s="45"/>
      <c r="D76" s="179" t="s">
        <v>74</v>
      </c>
      <c r="E76" s="195" t="s">
        <v>39</v>
      </c>
      <c r="F76" s="149"/>
      <c r="G76" s="152"/>
      <c r="H76" s="152"/>
      <c r="I76" s="49" t="str">
        <f t="shared" si="14"/>
        <v/>
      </c>
      <c r="J76" s="49" t="str">
        <f t="shared" si="14"/>
        <v/>
      </c>
      <c r="K76" s="50" t="str">
        <f t="shared" si="14"/>
        <v/>
      </c>
      <c r="L76" s="165" t="str">
        <f t="shared" si="13"/>
        <v/>
      </c>
      <c r="M76" s="155"/>
      <c r="N76" s="45"/>
      <c r="O76" s="239"/>
      <c r="P76" s="239"/>
      <c r="Q76" s="239"/>
      <c r="R76" s="239"/>
      <c r="S76" s="45"/>
      <c r="T76" s="45"/>
      <c r="U76" s="112"/>
    </row>
    <row r="77" spans="1:21">
      <c r="A77" s="45"/>
      <c r="B77" s="45"/>
      <c r="C77" s="45"/>
      <c r="D77" s="179" t="s">
        <v>75</v>
      </c>
      <c r="E77" s="207" t="s">
        <v>37</v>
      </c>
      <c r="F77" s="149"/>
      <c r="G77" s="152"/>
      <c r="H77" s="152"/>
      <c r="I77" s="49" t="str">
        <f t="shared" si="14"/>
        <v/>
      </c>
      <c r="J77" s="49" t="str">
        <f>IF(G77&gt;0,1,"")</f>
        <v/>
      </c>
      <c r="K77" s="50" t="str">
        <f t="shared" si="14"/>
        <v/>
      </c>
      <c r="L77" s="165" t="str">
        <f>IF(SUM(I77:K77)&gt;1,"ERROR",IF(F77&gt;=0.01,F77*4.33,IF(G77&gt;=0.01,G77,IF(H77&gt;=0.01,H77/12,""))))</f>
        <v/>
      </c>
      <c r="M77" s="155"/>
      <c r="N77" s="45"/>
      <c r="O77" s="239"/>
      <c r="P77" s="239"/>
      <c r="Q77" s="239"/>
      <c r="R77" s="239"/>
      <c r="S77" s="45"/>
      <c r="T77" s="45"/>
      <c r="U77" s="112"/>
    </row>
    <row r="78" spans="1:21">
      <c r="A78" s="45"/>
      <c r="B78" s="45"/>
      <c r="C78" s="45"/>
      <c r="D78" s="179" t="s">
        <v>191</v>
      </c>
      <c r="E78" s="177" t="s">
        <v>39</v>
      </c>
      <c r="F78" s="149"/>
      <c r="G78" s="152"/>
      <c r="H78" s="152"/>
      <c r="I78" s="49" t="str">
        <f t="shared" si="14"/>
        <v/>
      </c>
      <c r="J78" s="49" t="str">
        <f>IF(G78&gt;0,1,"")</f>
        <v/>
      </c>
      <c r="K78" s="50" t="str">
        <f t="shared" si="14"/>
        <v/>
      </c>
      <c r="L78" s="165" t="str">
        <f>IF(SUM(I78:K78)&gt;1,"ERROR",IF(F78&gt;=0.01,F78*4.33,IF(G78&gt;=0.01,G78,IF(H78&gt;=0.01,H78/12,""))))</f>
        <v/>
      </c>
      <c r="M78" s="155"/>
      <c r="N78" s="45"/>
      <c r="O78" s="239"/>
      <c r="P78" s="239"/>
      <c r="Q78" s="239"/>
      <c r="R78" s="239"/>
      <c r="S78" s="45"/>
      <c r="T78" s="45"/>
      <c r="U78" s="112"/>
    </row>
    <row r="79" spans="1:21">
      <c r="A79" s="45"/>
      <c r="B79" s="45"/>
      <c r="C79" s="45"/>
      <c r="D79" s="179" t="s">
        <v>76</v>
      </c>
      <c r="E79" s="206" t="s">
        <v>39</v>
      </c>
      <c r="F79" s="150"/>
      <c r="G79" s="153"/>
      <c r="H79" s="153"/>
      <c r="I79" s="55" t="str">
        <f t="shared" si="14"/>
        <v/>
      </c>
      <c r="J79" s="55" t="str">
        <f t="shared" si="14"/>
        <v/>
      </c>
      <c r="K79" s="56" t="str">
        <f t="shared" si="14"/>
        <v/>
      </c>
      <c r="L79" s="166" t="str">
        <f t="shared" si="13"/>
        <v/>
      </c>
      <c r="M79" s="156"/>
      <c r="N79" s="45"/>
      <c r="O79" s="239"/>
      <c r="P79" s="239"/>
      <c r="Q79" s="239"/>
      <c r="R79" s="239"/>
      <c r="S79" s="45"/>
      <c r="T79" s="45"/>
      <c r="U79" s="112"/>
    </row>
    <row r="80" spans="1:21" ht="15" thickBot="1">
      <c r="A80" s="45"/>
      <c r="B80" s="45"/>
      <c r="C80" s="45"/>
      <c r="D80" s="180" t="s">
        <v>190</v>
      </c>
      <c r="E80" s="206" t="s">
        <v>39</v>
      </c>
      <c r="F80" s="150"/>
      <c r="G80" s="153"/>
      <c r="H80" s="153"/>
      <c r="I80" s="55" t="str">
        <f t="shared" ref="I80" si="15">IF(F80&gt;0,1,"")</f>
        <v/>
      </c>
      <c r="J80" s="55" t="str">
        <f t="shared" ref="J80" si="16">IF(G80&gt;0,1,"")</f>
        <v/>
      </c>
      <c r="K80" s="56" t="str">
        <f t="shared" ref="K80" si="17">IF(H80&gt;0,1,"")</f>
        <v/>
      </c>
      <c r="L80" s="166" t="str">
        <f t="shared" ref="L80" si="18">IF(SUM(I80:K80)&gt;1,"ERROR",IF(F80&gt;=0.01,F80*4.33,IF(G80&gt;=0.01,G80,IF(H80&gt;=0.01,H80/12,""))))</f>
        <v/>
      </c>
      <c r="M80" s="156"/>
      <c r="N80" s="45"/>
      <c r="O80" s="239"/>
      <c r="P80" s="239"/>
      <c r="Q80" s="239"/>
      <c r="R80" s="239"/>
      <c r="S80" s="45"/>
      <c r="T80" s="45"/>
      <c r="U80" s="112"/>
    </row>
    <row r="81" spans="1:21" ht="15" thickBot="1">
      <c r="A81" s="45"/>
      <c r="B81" s="45"/>
      <c r="C81" s="45"/>
      <c r="D81" s="247" t="s">
        <v>77</v>
      </c>
      <c r="E81" s="234"/>
      <c r="F81" s="234"/>
      <c r="G81" s="234"/>
      <c r="H81" s="234"/>
      <c r="I81" s="234"/>
      <c r="J81" s="234"/>
      <c r="K81" s="234"/>
      <c r="L81" s="234"/>
      <c r="M81" s="235"/>
      <c r="N81" s="45"/>
      <c r="O81" s="239"/>
      <c r="P81" s="239"/>
      <c r="Q81" s="239"/>
      <c r="R81" s="239"/>
      <c r="S81" s="45"/>
      <c r="T81" s="45"/>
      <c r="U81" s="112"/>
    </row>
    <row r="82" spans="1:21">
      <c r="A82" s="45"/>
      <c r="B82" s="45"/>
      <c r="C82" s="45"/>
      <c r="D82" s="220" t="s">
        <v>56</v>
      </c>
      <c r="E82" s="221"/>
      <c r="F82" s="161"/>
      <c r="G82" s="159"/>
      <c r="H82" s="159"/>
      <c r="I82" s="63" t="str">
        <f t="shared" ref="I82:K84" si="19">IF(F82&gt;0,1,"")</f>
        <v/>
      </c>
      <c r="J82" s="63" t="str">
        <f t="shared" si="19"/>
        <v/>
      </c>
      <c r="K82" s="64" t="str">
        <f t="shared" si="19"/>
        <v/>
      </c>
      <c r="L82" s="164" t="str">
        <f>IF(SUM(I82:K82)&gt;1,"ERROR",IF(F82&gt;=0.01,F82*4.33,IF(G82&gt;=0.01,G82,IF(H82&gt;=0.01,H82/12,""))))</f>
        <v/>
      </c>
      <c r="M82" s="160"/>
      <c r="N82" s="45"/>
      <c r="O82" s="239"/>
      <c r="P82" s="239"/>
      <c r="Q82" s="239"/>
      <c r="R82" s="239"/>
      <c r="S82" s="45"/>
      <c r="T82" s="45"/>
      <c r="U82" s="112"/>
    </row>
    <row r="83" spans="1:21">
      <c r="A83" s="45"/>
      <c r="B83" s="45"/>
      <c r="C83" s="45"/>
      <c r="D83" s="220" t="s">
        <v>56</v>
      </c>
      <c r="E83" s="221"/>
      <c r="F83" s="149"/>
      <c r="G83" s="152"/>
      <c r="H83" s="152"/>
      <c r="I83" s="49" t="str">
        <f>IF(F83&gt;0,1,"")</f>
        <v/>
      </c>
      <c r="J83" s="49" t="str">
        <f>IF(G83&gt;0,1,"")</f>
        <v/>
      </c>
      <c r="K83" s="50" t="str">
        <f>IF(H83&gt;0,1,"")</f>
        <v/>
      </c>
      <c r="L83" s="165" t="str">
        <f>IF(SUM(I83:K83)&gt;1,"ERROR",IF(F83&gt;=0.01,F83*4.33,IF(G83&gt;=0.01,G83,IF(H83&gt;=0.01,H83/12,""))))</f>
        <v/>
      </c>
      <c r="M83" s="155"/>
      <c r="N83" s="45"/>
      <c r="O83" s="45"/>
      <c r="P83" s="45"/>
      <c r="Q83" s="45"/>
      <c r="R83" s="45"/>
      <c r="S83" s="45"/>
      <c r="T83" s="45"/>
      <c r="U83" s="112"/>
    </row>
    <row r="84" spans="1:21" ht="15" thickBot="1">
      <c r="A84" s="45"/>
      <c r="B84" s="45"/>
      <c r="C84" s="45"/>
      <c r="D84" s="220" t="s">
        <v>56</v>
      </c>
      <c r="E84" s="221"/>
      <c r="F84" s="150"/>
      <c r="G84" s="153"/>
      <c r="H84" s="153"/>
      <c r="I84" s="55" t="str">
        <f t="shared" si="19"/>
        <v/>
      </c>
      <c r="J84" s="55" t="str">
        <f t="shared" si="19"/>
        <v/>
      </c>
      <c r="K84" s="56" t="str">
        <f t="shared" si="19"/>
        <v/>
      </c>
      <c r="L84" s="166" t="str">
        <f>IF(SUM(I84:K84)&gt;1,"ERROR",IF(F84&gt;=0.01,F84*4.33,IF(G84&gt;=0.01,G84,IF(H84&gt;=0.01,H84/12,""))))</f>
        <v/>
      </c>
      <c r="M84" s="156"/>
      <c r="N84" s="45"/>
      <c r="O84" s="45"/>
      <c r="P84" s="45"/>
      <c r="Q84" s="45"/>
      <c r="R84" s="45"/>
      <c r="S84" s="45"/>
      <c r="T84" s="45"/>
      <c r="U84" s="112"/>
    </row>
    <row r="85" spans="1:21" ht="15" thickBot="1">
      <c r="A85" s="45"/>
      <c r="B85" s="45"/>
      <c r="C85" s="45"/>
      <c r="D85" s="222" t="s">
        <v>78</v>
      </c>
      <c r="E85" s="223"/>
      <c r="F85" s="30" t="str">
        <f>IF(SUM(F73:F79,F82:F84)&gt;=1,SUM(F73:F79,F82:F84),"")</f>
        <v/>
      </c>
      <c r="G85" s="30" t="str">
        <f>IF(SUM(G73:G79,G82:G84)&gt;=1,SUM(G73:G79,G82:G84),"")</f>
        <v/>
      </c>
      <c r="H85" s="30" t="str">
        <f>IF(SUM(H73:H79,H82:H84)&gt;=1,SUM(H73:H79,H82:H84),"")</f>
        <v/>
      </c>
      <c r="I85" s="30"/>
      <c r="J85" s="30"/>
      <c r="K85" s="30"/>
      <c r="L85" s="30">
        <f>SUM(L73:L80,L82:L84)</f>
        <v>0</v>
      </c>
      <c r="M85" s="31" t="str">
        <f>IF(SUM(M73:M79,M82:M84)&gt;=1,SUM(M73:M79,M82:M84),"")</f>
        <v/>
      </c>
      <c r="N85" s="45"/>
      <c r="O85" s="45"/>
      <c r="P85" s="45"/>
      <c r="Q85" s="45"/>
      <c r="R85" s="45"/>
      <c r="S85" s="45"/>
      <c r="T85" s="45"/>
      <c r="U85" s="112"/>
    </row>
    <row r="86" spans="1:21">
      <c r="A86" s="45"/>
      <c r="B86" s="45"/>
      <c r="C86" s="45"/>
      <c r="D86" s="46"/>
      <c r="E86" s="62"/>
      <c r="F86" s="45"/>
      <c r="G86" s="45"/>
      <c r="H86" s="45"/>
      <c r="I86" s="45"/>
      <c r="J86" s="45"/>
      <c r="K86" s="45"/>
      <c r="L86" s="45"/>
      <c r="M86" s="45"/>
      <c r="N86" s="45"/>
      <c r="O86" s="45"/>
      <c r="P86" s="45"/>
      <c r="Q86" s="45"/>
      <c r="R86" s="45"/>
      <c r="S86" s="45"/>
      <c r="T86" s="45"/>
      <c r="U86" s="112"/>
    </row>
    <row r="87" spans="1:21">
      <c r="A87" s="45"/>
      <c r="B87" s="45"/>
      <c r="C87" s="45"/>
      <c r="D87" s="65"/>
      <c r="E87" s="66"/>
      <c r="F87" s="67"/>
      <c r="G87" s="67"/>
      <c r="H87" s="67"/>
      <c r="I87" s="45"/>
      <c r="J87" s="45"/>
      <c r="K87" s="45"/>
      <c r="L87" s="67"/>
      <c r="M87" s="67"/>
      <c r="N87" s="45"/>
      <c r="O87" s="45"/>
      <c r="P87" s="45"/>
      <c r="Q87" s="45"/>
      <c r="R87" s="45"/>
      <c r="S87" s="45"/>
      <c r="T87" s="45"/>
      <c r="U87" s="112"/>
    </row>
    <row r="88" spans="1:21" ht="18">
      <c r="A88" s="103"/>
      <c r="B88" s="103" t="s">
        <v>79</v>
      </c>
      <c r="C88" s="103"/>
      <c r="D88" s="103"/>
      <c r="E88" s="104"/>
      <c r="F88" s="103"/>
      <c r="G88" s="103"/>
      <c r="H88" s="103"/>
      <c r="I88" s="103"/>
      <c r="J88" s="103"/>
      <c r="K88" s="103"/>
      <c r="L88" s="103"/>
      <c r="M88" s="103"/>
      <c r="N88" s="103"/>
      <c r="O88" s="103"/>
      <c r="P88" s="103"/>
      <c r="Q88" s="103"/>
      <c r="R88" s="103"/>
      <c r="S88" s="103"/>
      <c r="T88" s="103"/>
      <c r="U88" s="1"/>
    </row>
    <row r="89" spans="1:21" ht="15" thickBot="1">
      <c r="A89" s="45"/>
      <c r="B89" s="45"/>
      <c r="C89" s="45"/>
      <c r="D89" s="46"/>
      <c r="E89" s="62"/>
      <c r="F89" s="45"/>
      <c r="G89" s="45"/>
      <c r="H89" s="45"/>
      <c r="I89" s="45"/>
      <c r="J89" s="45"/>
      <c r="K89" s="45"/>
      <c r="L89" s="45"/>
      <c r="M89" s="45"/>
      <c r="N89" s="45"/>
      <c r="O89" s="45"/>
      <c r="P89" s="45"/>
      <c r="Q89" s="45"/>
      <c r="R89" s="45"/>
      <c r="S89" s="45"/>
      <c r="T89" s="45"/>
      <c r="U89" s="114"/>
    </row>
    <row r="90" spans="1:21">
      <c r="A90" s="45"/>
      <c r="B90" s="45"/>
      <c r="C90" s="45"/>
      <c r="D90" s="225" t="s">
        <v>26</v>
      </c>
      <c r="E90" s="226"/>
      <c r="F90" s="101"/>
      <c r="G90" s="87" t="s">
        <v>27</v>
      </c>
      <c r="H90" s="87"/>
      <c r="I90" s="89"/>
      <c r="J90" s="89"/>
      <c r="K90" s="89"/>
      <c r="L90" s="87" t="s">
        <v>28</v>
      </c>
      <c r="M90" s="88" t="s">
        <v>29</v>
      </c>
      <c r="N90" s="45"/>
      <c r="O90" s="45"/>
      <c r="P90" s="45"/>
      <c r="Q90" s="45"/>
      <c r="R90" s="45"/>
      <c r="S90" s="45"/>
      <c r="T90" s="45"/>
      <c r="U90" s="114"/>
    </row>
    <row r="91" spans="1:21">
      <c r="A91" s="45"/>
      <c r="B91" s="45"/>
      <c r="C91" s="45"/>
      <c r="D91" s="227"/>
      <c r="E91" s="228"/>
      <c r="F91" s="238" t="s">
        <v>30</v>
      </c>
      <c r="G91" s="238"/>
      <c r="H91" s="238"/>
      <c r="I91" s="93"/>
      <c r="J91" s="93"/>
      <c r="K91" s="93"/>
      <c r="L91" s="91" t="s">
        <v>13</v>
      </c>
      <c r="M91" s="92" t="s">
        <v>13</v>
      </c>
      <c r="N91" s="45"/>
      <c r="O91" s="45"/>
      <c r="P91" s="45"/>
      <c r="Q91" s="45"/>
      <c r="R91" s="45"/>
      <c r="S91" s="45"/>
      <c r="T91" s="45"/>
      <c r="U91" s="114"/>
    </row>
    <row r="92" spans="1:21" ht="15" thickBot="1">
      <c r="A92" s="45"/>
      <c r="B92" s="45"/>
      <c r="C92" s="45"/>
      <c r="D92" s="227"/>
      <c r="E92" s="228"/>
      <c r="F92" s="91" t="s">
        <v>31</v>
      </c>
      <c r="G92" s="91" t="s">
        <v>32</v>
      </c>
      <c r="H92" s="91" t="s">
        <v>33</v>
      </c>
      <c r="I92" s="93"/>
      <c r="J92" s="93"/>
      <c r="K92" s="93"/>
      <c r="L92" s="91" t="s">
        <v>34</v>
      </c>
      <c r="M92" s="92" t="s">
        <v>35</v>
      </c>
      <c r="N92" s="45"/>
      <c r="O92" s="45"/>
      <c r="P92" s="45"/>
      <c r="Q92" s="45"/>
      <c r="R92" s="45"/>
      <c r="S92" s="45"/>
      <c r="T92" s="45"/>
      <c r="U92" s="114"/>
    </row>
    <row r="93" spans="1:21">
      <c r="A93" s="45"/>
      <c r="B93" s="45"/>
      <c r="C93" s="45"/>
      <c r="D93" s="182" t="s">
        <v>81</v>
      </c>
      <c r="E93" s="190" t="s">
        <v>37</v>
      </c>
      <c r="F93" s="161"/>
      <c r="G93" s="159"/>
      <c r="H93" s="159"/>
      <c r="I93" s="72" t="str">
        <f t="shared" ref="I93:I94" si="20">IF(F93&gt;0,1,"")</f>
        <v/>
      </c>
      <c r="J93" s="72" t="str">
        <f t="shared" ref="J93:J94" si="21">IF(G93&gt;0,1,"")</f>
        <v/>
      </c>
      <c r="K93" s="72" t="str">
        <f t="shared" ref="K93:K94" si="22">IF(H93&gt;0,1,"")</f>
        <v/>
      </c>
      <c r="L93" s="185" t="str">
        <f t="shared" ref="L93:L96" si="23">IF(SUM(I93:K93)&gt;1,"ERROR",IF(F93&gt;=0.01,F93*4.33,IF(G93&gt;=0.01,G93,IF(H93&gt;=0.01,H93/12,""))))</f>
        <v/>
      </c>
      <c r="M93" s="186"/>
      <c r="N93" s="45"/>
      <c r="O93" s="45"/>
      <c r="P93" s="45"/>
      <c r="Q93" s="45"/>
      <c r="R93" s="45"/>
      <c r="S93" s="45"/>
      <c r="T93" s="45"/>
      <c r="U93" s="114"/>
    </row>
    <row r="94" spans="1:21">
      <c r="A94" s="45"/>
      <c r="B94" s="45"/>
      <c r="C94" s="45"/>
      <c r="D94" s="145" t="s">
        <v>82</v>
      </c>
      <c r="E94" s="208" t="s">
        <v>39</v>
      </c>
      <c r="F94" s="149"/>
      <c r="G94" s="152"/>
      <c r="H94" s="152"/>
      <c r="I94" s="68" t="str">
        <f t="shared" si="20"/>
        <v/>
      </c>
      <c r="J94" s="68" t="str">
        <f t="shared" si="21"/>
        <v/>
      </c>
      <c r="K94" s="68" t="str">
        <f t="shared" si="22"/>
        <v/>
      </c>
      <c r="L94" s="184" t="str">
        <f t="shared" si="23"/>
        <v/>
      </c>
      <c r="M94" s="167"/>
      <c r="N94" s="45"/>
      <c r="O94" s="45"/>
      <c r="P94" s="45"/>
      <c r="Q94" s="45"/>
      <c r="R94" s="45"/>
      <c r="S94" s="45"/>
      <c r="T94" s="45"/>
      <c r="U94" s="114"/>
    </row>
    <row r="95" spans="1:21">
      <c r="A95" s="45"/>
      <c r="B95" s="45"/>
      <c r="C95" s="45"/>
      <c r="D95" s="145" t="s">
        <v>193</v>
      </c>
      <c r="E95" s="190" t="s">
        <v>37</v>
      </c>
      <c r="F95" s="149"/>
      <c r="G95" s="152"/>
      <c r="H95" s="152"/>
      <c r="I95" s="68"/>
      <c r="J95" s="68"/>
      <c r="K95" s="68"/>
      <c r="L95" s="184" t="str">
        <f t="shared" si="23"/>
        <v/>
      </c>
      <c r="M95" s="167"/>
      <c r="N95" s="45"/>
      <c r="O95" s="45"/>
      <c r="P95" s="45"/>
      <c r="Q95" s="45"/>
      <c r="R95" s="45"/>
      <c r="S95" s="45"/>
      <c r="T95" s="45"/>
      <c r="U95" s="114"/>
    </row>
    <row r="96" spans="1:21">
      <c r="A96" s="45"/>
      <c r="B96" s="45"/>
      <c r="C96" s="45"/>
      <c r="D96" s="145" t="s">
        <v>192</v>
      </c>
      <c r="E96" s="208" t="s">
        <v>39</v>
      </c>
      <c r="F96" s="149"/>
      <c r="G96" s="152"/>
      <c r="H96" s="152"/>
      <c r="I96" s="68"/>
      <c r="J96" s="68"/>
      <c r="K96" s="68"/>
      <c r="L96" s="184" t="str">
        <f t="shared" si="23"/>
        <v/>
      </c>
      <c r="M96" s="167"/>
      <c r="N96" s="45"/>
      <c r="O96" s="45"/>
      <c r="P96" s="45"/>
      <c r="Q96" s="45"/>
      <c r="R96" s="45"/>
      <c r="S96" s="45"/>
      <c r="T96" s="45"/>
      <c r="U96" s="114"/>
    </row>
    <row r="97" spans="1:21">
      <c r="A97" s="45"/>
      <c r="B97" s="45"/>
      <c r="C97" s="45"/>
      <c r="D97" s="145" t="s">
        <v>194</v>
      </c>
      <c r="E97" s="209" t="s">
        <v>37</v>
      </c>
      <c r="F97" s="149"/>
      <c r="G97" s="152"/>
      <c r="H97" s="152"/>
      <c r="I97" s="68" t="str">
        <f>IF(F97&gt;0,1,"")</f>
        <v/>
      </c>
      <c r="J97" s="68" t="str">
        <f>IF(G97&gt;0,1,"")</f>
        <v/>
      </c>
      <c r="K97" s="68" t="str">
        <f>IF(H97&gt;0,1,"")</f>
        <v/>
      </c>
      <c r="L97" s="184" t="str">
        <f>IF(SUM(I97:K97)&gt;1,"ERROR",IF(F97&gt;=0.01,F97*4.33,IF(G97&gt;=0.01,G97,IF(H97&gt;=0.01,H97/12,""))))</f>
        <v/>
      </c>
      <c r="M97" s="167"/>
      <c r="N97" s="45"/>
      <c r="O97" s="45"/>
      <c r="P97" s="45"/>
      <c r="Q97" s="45"/>
      <c r="R97" s="45"/>
      <c r="S97" s="45"/>
      <c r="T97" s="45"/>
      <c r="U97" s="114"/>
    </row>
    <row r="98" spans="1:21">
      <c r="A98" s="45"/>
      <c r="B98" s="45"/>
      <c r="C98" s="45"/>
      <c r="D98" s="145" t="s">
        <v>195</v>
      </c>
      <c r="E98" s="210" t="s">
        <v>37</v>
      </c>
      <c r="F98" s="149"/>
      <c r="G98" s="152"/>
      <c r="H98" s="152"/>
      <c r="I98" s="68" t="str">
        <f t="shared" ref="I98:K102" si="24">IF(F98&gt;0,1,"")</f>
        <v/>
      </c>
      <c r="J98" s="68" t="str">
        <f t="shared" si="24"/>
        <v/>
      </c>
      <c r="K98" s="68" t="str">
        <f t="shared" si="24"/>
        <v/>
      </c>
      <c r="L98" s="184" t="str">
        <f t="shared" ref="L98:L103" si="25">IF(SUM(I98:K98)&gt;1,"ERROR",IF(F98&gt;=0.01,F98*4.33,IF(G98&gt;=0.01,G98,IF(H98&gt;=0.01,H98/12,""))))</f>
        <v/>
      </c>
      <c r="M98" s="167"/>
      <c r="N98" s="45"/>
      <c r="O98" s="239" t="str">
        <f>IF(OR(COUNTIF($L$93:$L$103,"ERROR")&gt;0,COUNTIF($L$105:$L$107,"ERROR")&gt;0),ADMIN!E4,"")</f>
        <v/>
      </c>
      <c r="P98" s="239"/>
      <c r="Q98" s="239"/>
      <c r="R98" s="239"/>
      <c r="S98" s="45"/>
      <c r="T98" s="45"/>
      <c r="U98" s="114"/>
    </row>
    <row r="99" spans="1:21">
      <c r="A99" s="45"/>
      <c r="B99" s="45"/>
      <c r="C99" s="45"/>
      <c r="D99" s="145" t="s">
        <v>80</v>
      </c>
      <c r="E99" s="210" t="s">
        <v>37</v>
      </c>
      <c r="F99" s="149"/>
      <c r="G99" s="152"/>
      <c r="H99" s="152"/>
      <c r="I99" s="68" t="str">
        <f t="shared" si="24"/>
        <v/>
      </c>
      <c r="J99" s="68" t="str">
        <f t="shared" si="24"/>
        <v/>
      </c>
      <c r="K99" s="68" t="str">
        <f t="shared" si="24"/>
        <v/>
      </c>
      <c r="L99" s="184" t="str">
        <f t="shared" si="25"/>
        <v/>
      </c>
      <c r="M99" s="167"/>
      <c r="N99" s="45"/>
      <c r="O99" s="239"/>
      <c r="P99" s="239"/>
      <c r="Q99" s="239"/>
      <c r="R99" s="239"/>
      <c r="S99" s="45"/>
      <c r="T99" s="45"/>
      <c r="U99" s="114"/>
    </row>
    <row r="100" spans="1:21">
      <c r="A100" s="45"/>
      <c r="B100" s="45"/>
      <c r="C100" s="45"/>
      <c r="D100" s="145" t="s">
        <v>196</v>
      </c>
      <c r="E100" s="210" t="s">
        <v>37</v>
      </c>
      <c r="F100" s="149"/>
      <c r="G100" s="152"/>
      <c r="H100" s="152"/>
      <c r="I100" s="68" t="str">
        <f>IF(F100&gt;0,1,"")</f>
        <v/>
      </c>
      <c r="J100" s="68" t="str">
        <f>IF(G100&gt;0,1,"")</f>
        <v/>
      </c>
      <c r="K100" s="68" t="str">
        <f>IF(H100&gt;0,1,"")</f>
        <v/>
      </c>
      <c r="L100" s="184" t="str">
        <f>IF(SUM(I100:K100)&gt;1,"ERROR",IF(F100&gt;=0.01,F100*4.33,IF(G100&gt;=0.01,G100,IF(H100&gt;=0.01,H100/12,""))))</f>
        <v/>
      </c>
      <c r="M100" s="167"/>
      <c r="N100" s="45"/>
      <c r="O100" s="239"/>
      <c r="P100" s="239"/>
      <c r="Q100" s="239"/>
      <c r="R100" s="239"/>
      <c r="S100" s="45"/>
      <c r="T100" s="45"/>
      <c r="U100" s="114"/>
    </row>
    <row r="101" spans="1:21">
      <c r="A101" s="45"/>
      <c r="B101" s="45"/>
      <c r="C101" s="45"/>
      <c r="D101" s="145" t="s">
        <v>197</v>
      </c>
      <c r="E101" s="211" t="s">
        <v>39</v>
      </c>
      <c r="F101" s="149"/>
      <c r="G101" s="152"/>
      <c r="H101" s="152"/>
      <c r="I101" s="68" t="str">
        <f t="shared" si="24"/>
        <v/>
      </c>
      <c r="J101" s="68" t="str">
        <f t="shared" si="24"/>
        <v/>
      </c>
      <c r="K101" s="68" t="str">
        <f t="shared" si="24"/>
        <v/>
      </c>
      <c r="L101" s="184" t="str">
        <f t="shared" si="25"/>
        <v/>
      </c>
      <c r="M101" s="167"/>
      <c r="N101" s="45"/>
      <c r="O101" s="239"/>
      <c r="P101" s="239"/>
      <c r="Q101" s="239"/>
      <c r="R101" s="239"/>
      <c r="S101" s="45"/>
      <c r="T101" s="45"/>
      <c r="U101" s="114"/>
    </row>
    <row r="102" spans="1:21">
      <c r="A102" s="45"/>
      <c r="B102" s="45"/>
      <c r="C102" s="45"/>
      <c r="D102" s="145" t="s">
        <v>84</v>
      </c>
      <c r="E102" s="208" t="s">
        <v>39</v>
      </c>
      <c r="F102" s="149"/>
      <c r="G102" s="152"/>
      <c r="H102" s="152"/>
      <c r="I102" s="68" t="str">
        <f t="shared" si="24"/>
        <v/>
      </c>
      <c r="J102" s="68" t="str">
        <f t="shared" si="24"/>
        <v/>
      </c>
      <c r="K102" s="68" t="str">
        <f t="shared" si="24"/>
        <v/>
      </c>
      <c r="L102" s="184" t="str">
        <f t="shared" si="25"/>
        <v/>
      </c>
      <c r="M102" s="167"/>
      <c r="N102" s="45"/>
      <c r="O102" s="239"/>
      <c r="P102" s="239"/>
      <c r="Q102" s="239"/>
      <c r="R102" s="239"/>
      <c r="S102" s="45"/>
      <c r="T102" s="45"/>
      <c r="U102" s="114"/>
    </row>
    <row r="103" spans="1:21" ht="15" thickBot="1">
      <c r="A103" s="45"/>
      <c r="B103" s="45"/>
      <c r="C103" s="45"/>
      <c r="D103" s="183" t="s">
        <v>83</v>
      </c>
      <c r="E103" s="212" t="s">
        <v>39</v>
      </c>
      <c r="F103" s="189"/>
      <c r="G103" s="169"/>
      <c r="H103" s="169"/>
      <c r="I103" s="187"/>
      <c r="J103" s="187"/>
      <c r="K103" s="187"/>
      <c r="L103" s="188" t="str">
        <f t="shared" si="25"/>
        <v/>
      </c>
      <c r="M103" s="170"/>
      <c r="N103" s="45"/>
      <c r="O103" s="239"/>
      <c r="P103" s="239"/>
      <c r="Q103" s="239"/>
      <c r="R103" s="239"/>
      <c r="S103" s="45"/>
      <c r="T103" s="45"/>
      <c r="U103" s="114"/>
    </row>
    <row r="104" spans="1:21" ht="15" thickBot="1">
      <c r="A104" s="45"/>
      <c r="B104" s="45"/>
      <c r="C104" s="45"/>
      <c r="D104" s="247" t="s">
        <v>85</v>
      </c>
      <c r="E104" s="248"/>
      <c r="F104" s="248"/>
      <c r="G104" s="248"/>
      <c r="H104" s="248"/>
      <c r="I104" s="248"/>
      <c r="J104" s="248"/>
      <c r="K104" s="248"/>
      <c r="L104" s="248"/>
      <c r="M104" s="249"/>
      <c r="N104" s="45"/>
      <c r="O104" s="239"/>
      <c r="P104" s="239"/>
      <c r="Q104" s="239"/>
      <c r="R104" s="239"/>
      <c r="S104" s="45"/>
      <c r="T104" s="45"/>
      <c r="U104" s="114"/>
    </row>
    <row r="105" spans="1:21">
      <c r="A105" s="45"/>
      <c r="B105" s="45"/>
      <c r="C105" s="45"/>
      <c r="D105" s="250" t="s">
        <v>56</v>
      </c>
      <c r="E105" s="251"/>
      <c r="F105" s="161"/>
      <c r="G105" s="159"/>
      <c r="H105" s="159"/>
      <c r="I105" s="72" t="str">
        <f t="shared" ref="I105:K107" si="26">IF(F105&gt;0,1,"")</f>
        <v/>
      </c>
      <c r="J105" s="72" t="str">
        <f t="shared" si="26"/>
        <v/>
      </c>
      <c r="K105" s="73" t="str">
        <f t="shared" si="26"/>
        <v/>
      </c>
      <c r="L105" s="164" t="str">
        <f>IF(SUM(I105:K105)&gt;1,"ERROR",IF(F105&gt;=0.01,F105*4.33,IF(G105&gt;=0.01,G105,IF(H105&gt;=0.01,H105/12,""))))</f>
        <v/>
      </c>
      <c r="M105" s="160"/>
      <c r="N105" s="45"/>
      <c r="O105" s="239"/>
      <c r="P105" s="239"/>
      <c r="Q105" s="239"/>
      <c r="R105" s="239"/>
      <c r="S105" s="45"/>
      <c r="T105" s="45"/>
      <c r="U105" s="114"/>
    </row>
    <row r="106" spans="1:21">
      <c r="A106" s="45"/>
      <c r="B106" s="45"/>
      <c r="C106" s="45"/>
      <c r="D106" s="250" t="s">
        <v>56</v>
      </c>
      <c r="E106" s="251"/>
      <c r="F106" s="149"/>
      <c r="G106" s="152"/>
      <c r="H106" s="152"/>
      <c r="I106" s="68" t="str">
        <f>IF(F106&gt;0,1,"")</f>
        <v/>
      </c>
      <c r="J106" s="68" t="str">
        <f>IF(G106&gt;0,1,"")</f>
        <v/>
      </c>
      <c r="K106" s="69" t="str">
        <f>IF(H106&gt;0,1,"")</f>
        <v/>
      </c>
      <c r="L106" s="165" t="str">
        <f>IF(SUM(I106:K106)&gt;1,"ERROR",IF(F106&gt;=0.01,F106*4.33,IF(G106&gt;=0.01,G106,IF(H106&gt;=0.01,H106/12,""))))</f>
        <v/>
      </c>
      <c r="M106" s="155"/>
      <c r="N106" s="45"/>
      <c r="O106" s="239"/>
      <c r="P106" s="239"/>
      <c r="Q106" s="239"/>
      <c r="R106" s="239"/>
      <c r="S106" s="45"/>
      <c r="T106" s="45"/>
      <c r="U106" s="114"/>
    </row>
    <row r="107" spans="1:21" ht="15" thickBot="1">
      <c r="A107" s="45"/>
      <c r="B107" s="45"/>
      <c r="C107" s="45"/>
      <c r="D107" s="250" t="s">
        <v>56</v>
      </c>
      <c r="E107" s="251"/>
      <c r="F107" s="150"/>
      <c r="G107" s="153"/>
      <c r="H107" s="153"/>
      <c r="I107" s="70" t="str">
        <f t="shared" si="26"/>
        <v/>
      </c>
      <c r="J107" s="70" t="str">
        <f t="shared" si="26"/>
        <v/>
      </c>
      <c r="K107" s="71" t="str">
        <f t="shared" si="26"/>
        <v/>
      </c>
      <c r="L107" s="165" t="str">
        <f>IF(SUM(I107:K107)&gt;1,"ERROR",IF(F107&gt;=0.01,F107*4.33,IF(G107&gt;=0.01,G107,IF(H107&gt;=0.01,H107/12,""))))</f>
        <v/>
      </c>
      <c r="M107" s="156"/>
      <c r="N107" s="45"/>
      <c r="O107" s="239"/>
      <c r="P107" s="239"/>
      <c r="Q107" s="239"/>
      <c r="R107" s="239"/>
      <c r="S107" s="45"/>
      <c r="T107" s="45"/>
      <c r="U107" s="114"/>
    </row>
    <row r="108" spans="1:21" ht="15" thickBot="1">
      <c r="A108" s="45"/>
      <c r="B108" s="45"/>
      <c r="C108" s="45"/>
      <c r="D108" s="222" t="s">
        <v>86</v>
      </c>
      <c r="E108" s="223"/>
      <c r="F108" s="30" t="str">
        <f>IF(SUM(F93:F103,F105:F107)&gt;=1,SUM(F93:F103,F105:F107),"")</f>
        <v/>
      </c>
      <c r="G108" s="30" t="str">
        <f>IF(SUM(G93:G103,G105:G107)&gt;=1,SUM(G93:G103,G105:G107),"")</f>
        <v/>
      </c>
      <c r="H108" s="30" t="str">
        <f>IF(SUM(H93:H103,H105:H107)&gt;=1,SUM(H93:H103,H105:H107),"")</f>
        <v/>
      </c>
      <c r="I108" s="30"/>
      <c r="J108" s="30"/>
      <c r="K108" s="30"/>
      <c r="L108" s="30">
        <f>SUM(L93:L103,L105:L107)</f>
        <v>0</v>
      </c>
      <c r="M108" s="31" t="str">
        <f>IF(SUM(M93:M103,M105:M107)&gt;=1,SUM(M93:M103,M105:M107),"")</f>
        <v/>
      </c>
      <c r="N108" s="45"/>
      <c r="O108" s="45"/>
      <c r="P108" s="45"/>
      <c r="Q108" s="45"/>
      <c r="R108" s="45"/>
      <c r="S108" s="45"/>
      <c r="T108" s="45"/>
      <c r="U108" s="114"/>
    </row>
    <row r="109" spans="1:21">
      <c r="A109" s="45"/>
      <c r="B109" s="45"/>
      <c r="C109" s="45"/>
      <c r="D109" s="46"/>
      <c r="E109" s="62"/>
      <c r="F109" s="45"/>
      <c r="G109" s="45"/>
      <c r="H109" s="45"/>
      <c r="I109" s="45"/>
      <c r="J109" s="45"/>
      <c r="K109" s="45"/>
      <c r="L109" s="45"/>
      <c r="M109" s="45"/>
      <c r="N109" s="45"/>
      <c r="O109" s="45"/>
      <c r="P109" s="45"/>
      <c r="Q109" s="45"/>
      <c r="R109" s="45"/>
      <c r="S109" s="45"/>
      <c r="T109" s="45"/>
      <c r="U109" s="114"/>
    </row>
    <row r="110" spans="1:21">
      <c r="A110" s="45"/>
      <c r="B110" s="45"/>
      <c r="C110" s="45"/>
      <c r="D110" s="46"/>
      <c r="E110" s="62"/>
      <c r="F110" s="45"/>
      <c r="G110" s="45"/>
      <c r="H110" s="45"/>
      <c r="I110" s="45"/>
      <c r="J110" s="45"/>
      <c r="K110" s="45"/>
      <c r="L110" s="45"/>
      <c r="M110" s="45"/>
      <c r="N110" s="45"/>
      <c r="O110" s="45"/>
      <c r="P110" s="45"/>
      <c r="Q110" s="45"/>
      <c r="R110" s="45"/>
      <c r="S110" s="45"/>
      <c r="T110" s="45"/>
      <c r="U110" s="114"/>
    </row>
    <row r="111" spans="1:21" ht="18">
      <c r="A111" s="103"/>
      <c r="B111" s="103" t="s">
        <v>87</v>
      </c>
      <c r="C111" s="103"/>
      <c r="D111" s="103"/>
      <c r="E111" s="104"/>
      <c r="F111" s="103"/>
      <c r="G111" s="103"/>
      <c r="H111" s="103"/>
      <c r="I111" s="103"/>
      <c r="J111" s="103"/>
      <c r="K111" s="103"/>
      <c r="L111" s="103"/>
      <c r="M111" s="103"/>
      <c r="N111" s="103"/>
      <c r="O111" s="103"/>
      <c r="P111" s="103"/>
      <c r="Q111" s="103"/>
      <c r="R111" s="103"/>
      <c r="S111" s="103"/>
      <c r="T111" s="103"/>
      <c r="U111" s="1"/>
    </row>
    <row r="112" spans="1:21">
      <c r="A112" s="45"/>
      <c r="B112" s="45"/>
      <c r="C112" s="45"/>
      <c r="D112" s="46"/>
      <c r="E112" s="62"/>
      <c r="F112" s="45"/>
      <c r="G112" s="45"/>
      <c r="H112" s="45"/>
      <c r="I112" s="45"/>
      <c r="J112" s="45"/>
      <c r="K112" s="45"/>
      <c r="L112" s="45"/>
      <c r="M112" s="45"/>
      <c r="N112" s="45"/>
      <c r="O112" s="45"/>
      <c r="P112" s="45"/>
      <c r="Q112" s="45"/>
      <c r="R112" s="45"/>
      <c r="S112" s="45"/>
      <c r="T112" s="45"/>
      <c r="U112" s="112"/>
    </row>
    <row r="113" spans="1:21">
      <c r="A113" s="45"/>
      <c r="B113" s="45"/>
      <c r="C113" s="45"/>
      <c r="D113" s="46"/>
      <c r="E113" s="62"/>
      <c r="F113" s="45"/>
      <c r="G113" s="45"/>
      <c r="H113" s="45"/>
      <c r="I113" s="45"/>
      <c r="J113" s="45"/>
      <c r="K113" s="45"/>
      <c r="L113" s="45"/>
      <c r="M113" s="45"/>
      <c r="N113" s="45"/>
      <c r="O113" s="45"/>
      <c r="P113" s="45"/>
      <c r="Q113" s="45"/>
      <c r="R113" s="45"/>
      <c r="S113" s="45"/>
      <c r="T113" s="45"/>
      <c r="U113" s="112"/>
    </row>
    <row r="114" spans="1:21">
      <c r="A114" s="45"/>
      <c r="B114" s="45"/>
      <c r="C114" s="45"/>
      <c r="D114" s="46"/>
      <c r="E114" s="62"/>
      <c r="F114" s="45"/>
      <c r="G114" s="45"/>
      <c r="H114" s="45"/>
      <c r="I114" s="45"/>
      <c r="J114" s="45"/>
      <c r="K114" s="45"/>
      <c r="L114" s="45"/>
      <c r="M114" s="45"/>
      <c r="N114" s="45"/>
      <c r="O114" s="45"/>
      <c r="P114" s="45"/>
      <c r="Q114" s="45"/>
      <c r="R114" s="45"/>
      <c r="S114" s="45"/>
      <c r="T114" s="45"/>
      <c r="U114" s="112"/>
    </row>
    <row r="115" spans="1:21">
      <c r="A115" s="45"/>
      <c r="B115" s="45"/>
      <c r="C115" s="45"/>
      <c r="D115" s="46"/>
      <c r="E115" s="62"/>
      <c r="F115" s="45"/>
      <c r="G115" s="45"/>
      <c r="H115" s="45"/>
      <c r="I115" s="45"/>
      <c r="J115" s="45"/>
      <c r="K115" s="45"/>
      <c r="L115" s="45"/>
      <c r="M115" s="45"/>
      <c r="N115" s="45"/>
      <c r="O115" s="45"/>
      <c r="P115" s="45"/>
      <c r="Q115" s="45"/>
      <c r="R115" s="45"/>
      <c r="S115" s="45"/>
      <c r="T115" s="45"/>
      <c r="U115" s="112"/>
    </row>
    <row r="116" spans="1:21">
      <c r="A116" s="45"/>
      <c r="B116" s="45"/>
      <c r="C116" s="45"/>
      <c r="D116" s="46"/>
      <c r="E116" s="62"/>
      <c r="F116" s="67"/>
      <c r="G116" s="67"/>
      <c r="H116" s="67"/>
      <c r="I116" s="45"/>
      <c r="J116" s="45"/>
      <c r="K116" s="45"/>
      <c r="L116" s="67"/>
      <c r="M116" s="67"/>
      <c r="N116" s="45"/>
      <c r="O116" s="45"/>
      <c r="P116" s="45"/>
      <c r="Q116" s="45"/>
      <c r="R116" s="45"/>
      <c r="S116" s="45"/>
      <c r="T116" s="45"/>
      <c r="U116" s="112"/>
    </row>
    <row r="117" spans="1:21" ht="15" thickBot="1">
      <c r="A117" s="45"/>
      <c r="B117" s="45"/>
      <c r="C117" s="45"/>
      <c r="D117" s="46"/>
      <c r="E117" s="62"/>
      <c r="F117" s="67"/>
      <c r="G117" s="67"/>
      <c r="H117" s="67"/>
      <c r="I117" s="45"/>
      <c r="J117" s="45"/>
      <c r="K117" s="45"/>
      <c r="L117" s="67"/>
      <c r="M117" s="67"/>
      <c r="N117" s="45"/>
      <c r="O117" s="45"/>
      <c r="P117" s="45"/>
      <c r="Q117" s="45"/>
      <c r="R117" s="45"/>
      <c r="S117" s="45"/>
      <c r="T117" s="45"/>
      <c r="U117" s="112"/>
    </row>
    <row r="118" spans="1:21" ht="14.5" customHeight="1">
      <c r="A118" s="45"/>
      <c r="B118" s="45"/>
      <c r="C118" s="45"/>
      <c r="D118" s="225" t="s">
        <v>26</v>
      </c>
      <c r="E118" s="226"/>
      <c r="F118" s="89"/>
      <c r="G118" s="87" t="s">
        <v>27</v>
      </c>
      <c r="H118" s="87"/>
      <c r="I118" s="89"/>
      <c r="J118" s="89"/>
      <c r="K118" s="89"/>
      <c r="L118" s="87" t="s">
        <v>28</v>
      </c>
      <c r="M118" s="88" t="s">
        <v>29</v>
      </c>
      <c r="N118" s="45"/>
      <c r="O118" s="45"/>
      <c r="P118" s="45"/>
      <c r="Q118" s="45"/>
      <c r="R118" s="45"/>
      <c r="S118" s="45"/>
      <c r="T118" s="45"/>
      <c r="U118" s="112"/>
    </row>
    <row r="119" spans="1:21">
      <c r="A119" s="45"/>
      <c r="B119" s="45"/>
      <c r="C119" s="45"/>
      <c r="D119" s="227"/>
      <c r="E119" s="228"/>
      <c r="F119" s="240" t="s">
        <v>30</v>
      </c>
      <c r="G119" s="238"/>
      <c r="H119" s="238"/>
      <c r="I119" s="93"/>
      <c r="J119" s="93"/>
      <c r="K119" s="93"/>
      <c r="L119" s="91" t="s">
        <v>13</v>
      </c>
      <c r="M119" s="92" t="s">
        <v>13</v>
      </c>
      <c r="N119" s="45"/>
      <c r="O119" s="45"/>
      <c r="P119" s="45"/>
      <c r="Q119" s="45"/>
      <c r="R119" s="45"/>
      <c r="S119" s="45"/>
      <c r="T119" s="45"/>
      <c r="U119" s="112"/>
    </row>
    <row r="120" spans="1:21" ht="15" thickBot="1">
      <c r="A120" s="45"/>
      <c r="B120" s="45"/>
      <c r="C120" s="45"/>
      <c r="D120" s="229"/>
      <c r="E120" s="230"/>
      <c r="F120" s="96" t="s">
        <v>31</v>
      </c>
      <c r="G120" s="96" t="s">
        <v>32</v>
      </c>
      <c r="H120" s="96" t="s">
        <v>33</v>
      </c>
      <c r="I120" s="98"/>
      <c r="J120" s="98"/>
      <c r="K120" s="98"/>
      <c r="L120" s="96" t="s">
        <v>34</v>
      </c>
      <c r="M120" s="97" t="s">
        <v>35</v>
      </c>
      <c r="N120" s="45"/>
      <c r="O120" s="45"/>
      <c r="P120" s="45"/>
      <c r="Q120" s="45"/>
      <c r="R120" s="45"/>
      <c r="S120" s="45"/>
      <c r="T120" s="45"/>
      <c r="U120" s="112"/>
    </row>
    <row r="121" spans="1:21">
      <c r="A121" s="45"/>
      <c r="B121" s="45"/>
      <c r="C121" s="45"/>
      <c r="D121" s="144" t="s">
        <v>89</v>
      </c>
      <c r="E121" s="174" t="s">
        <v>37</v>
      </c>
      <c r="F121" s="148"/>
      <c r="G121" s="151"/>
      <c r="H121" s="151"/>
      <c r="I121" s="47" t="str">
        <f t="shared" ref="I121:K128" si="27">IF(F121&gt;0,1,"")</f>
        <v/>
      </c>
      <c r="J121" s="47" t="str">
        <f t="shared" si="27"/>
        <v/>
      </c>
      <c r="K121" s="48" t="str">
        <f t="shared" si="27"/>
        <v/>
      </c>
      <c r="L121" s="163" t="str">
        <f>IF(SUM(I121:K121)&gt;1,"ERROR",IF(F121&gt;=0.01,F121*4.33,IF(G121&gt;=0.01,G121,IF(H121&gt;=0.01,H121/12,""))))</f>
        <v/>
      </c>
      <c r="M121" s="154"/>
      <c r="N121" s="45"/>
      <c r="O121" s="239" t="str">
        <f>IF(OR(COUNTIF($L$121:$L$128,"ERROR")&gt;0,COUNTIF($L$130:$L$132,"ERROR")&gt;0),ADMIN!E4,"")</f>
        <v/>
      </c>
      <c r="P121" s="239"/>
      <c r="Q121" s="239"/>
      <c r="R121" s="239"/>
      <c r="S121" s="45"/>
      <c r="T121" s="45"/>
      <c r="U121" s="112"/>
    </row>
    <row r="122" spans="1:21">
      <c r="A122" s="45"/>
      <c r="B122" s="45"/>
      <c r="C122" s="45"/>
      <c r="D122" s="144" t="s">
        <v>88</v>
      </c>
      <c r="E122" s="193" t="s">
        <v>37</v>
      </c>
      <c r="F122" s="148"/>
      <c r="G122" s="151"/>
      <c r="H122" s="151"/>
      <c r="I122" s="47"/>
      <c r="J122" s="47"/>
      <c r="K122" s="48"/>
      <c r="L122" s="163" t="str">
        <f t="shared" ref="L122:L123" si="28">IF(SUM(I122:K122)&gt;1,"ERROR",IF(F122&gt;=0.01,F122*4.33,IF(G122&gt;=0.01,G122,IF(H122&gt;=0.01,H122/12,""))))</f>
        <v/>
      </c>
      <c r="M122" s="154"/>
      <c r="N122" s="45"/>
      <c r="O122" s="239"/>
      <c r="P122" s="239"/>
      <c r="Q122" s="239"/>
      <c r="R122" s="239"/>
      <c r="S122" s="45"/>
      <c r="T122" s="45"/>
      <c r="U122" s="112"/>
    </row>
    <row r="123" spans="1:21">
      <c r="A123" s="45"/>
      <c r="B123" s="45"/>
      <c r="C123" s="45"/>
      <c r="D123" s="146" t="s">
        <v>90</v>
      </c>
      <c r="E123" s="174" t="s">
        <v>37</v>
      </c>
      <c r="F123" s="148"/>
      <c r="G123" s="151"/>
      <c r="H123" s="151"/>
      <c r="I123" s="47"/>
      <c r="J123" s="47"/>
      <c r="K123" s="48"/>
      <c r="L123" s="163" t="str">
        <f t="shared" si="28"/>
        <v/>
      </c>
      <c r="M123" s="154"/>
      <c r="N123" s="45"/>
      <c r="O123" s="239"/>
      <c r="P123" s="239"/>
      <c r="Q123" s="239"/>
      <c r="R123" s="239"/>
      <c r="S123" s="45"/>
      <c r="T123" s="45"/>
      <c r="U123" s="112"/>
    </row>
    <row r="124" spans="1:21">
      <c r="A124" s="45"/>
      <c r="B124" s="45"/>
      <c r="C124" s="45"/>
      <c r="D124" s="146" t="s">
        <v>91</v>
      </c>
      <c r="E124" s="143" t="s">
        <v>39</v>
      </c>
      <c r="F124" s="148"/>
      <c r="G124" s="151"/>
      <c r="H124" s="151"/>
      <c r="I124" s="47" t="str">
        <f t="shared" si="27"/>
        <v/>
      </c>
      <c r="J124" s="47" t="str">
        <f t="shared" si="27"/>
        <v/>
      </c>
      <c r="K124" s="48" t="str">
        <f t="shared" si="27"/>
        <v/>
      </c>
      <c r="L124" s="163" t="str">
        <f t="shared" ref="L124:L128" si="29">IF(SUM(I124:K124)&gt;1,"ERROR",IF(F124&gt;=0.01,F124*4.33,IF(G124&gt;=0.01,G124,IF(H124&gt;=0.01,H124/12,""))))</f>
        <v/>
      </c>
      <c r="M124" s="154"/>
      <c r="N124" s="45"/>
      <c r="O124" s="239"/>
      <c r="P124" s="239"/>
      <c r="Q124" s="239"/>
      <c r="R124" s="239"/>
      <c r="S124" s="45"/>
      <c r="T124" s="45"/>
      <c r="U124" s="112"/>
    </row>
    <row r="125" spans="1:21">
      <c r="A125" s="45"/>
      <c r="B125" s="45"/>
      <c r="C125" s="45"/>
      <c r="D125" s="146" t="s">
        <v>92</v>
      </c>
      <c r="E125" s="143" t="s">
        <v>39</v>
      </c>
      <c r="F125" s="149"/>
      <c r="G125" s="152"/>
      <c r="H125" s="152"/>
      <c r="I125" s="47" t="str">
        <f t="shared" si="27"/>
        <v/>
      </c>
      <c r="J125" s="47" t="str">
        <f t="shared" si="27"/>
        <v/>
      </c>
      <c r="K125" s="48" t="str">
        <f t="shared" si="27"/>
        <v/>
      </c>
      <c r="L125" s="163" t="str">
        <f t="shared" si="29"/>
        <v/>
      </c>
      <c r="M125" s="155"/>
      <c r="N125" s="45"/>
      <c r="O125" s="239"/>
      <c r="P125" s="239"/>
      <c r="Q125" s="239"/>
      <c r="R125" s="239"/>
      <c r="S125" s="45"/>
      <c r="T125" s="45"/>
      <c r="U125" s="112"/>
    </row>
    <row r="126" spans="1:21">
      <c r="A126" s="45"/>
      <c r="B126" s="45"/>
      <c r="C126" s="45"/>
      <c r="D126" s="146" t="s">
        <v>198</v>
      </c>
      <c r="E126" s="193" t="s">
        <v>37</v>
      </c>
      <c r="F126" s="150"/>
      <c r="G126" s="153"/>
      <c r="H126" s="153"/>
      <c r="I126" s="47" t="str">
        <f t="shared" si="27"/>
        <v/>
      </c>
      <c r="J126" s="47" t="str">
        <f t="shared" si="27"/>
        <v/>
      </c>
      <c r="K126" s="48" t="str">
        <f t="shared" si="27"/>
        <v/>
      </c>
      <c r="L126" s="163" t="str">
        <f t="shared" si="29"/>
        <v/>
      </c>
      <c r="M126" s="156"/>
      <c r="N126" s="45"/>
      <c r="O126" s="239"/>
      <c r="P126" s="239"/>
      <c r="Q126" s="239"/>
      <c r="R126" s="239"/>
      <c r="S126" s="45"/>
      <c r="T126" s="45"/>
      <c r="U126" s="112"/>
    </row>
    <row r="127" spans="1:21" ht="26">
      <c r="A127" s="45"/>
      <c r="B127" s="45"/>
      <c r="C127" s="45"/>
      <c r="D127" s="147" t="s">
        <v>93</v>
      </c>
      <c r="E127" s="143" t="s">
        <v>39</v>
      </c>
      <c r="F127" s="150"/>
      <c r="G127" s="153"/>
      <c r="H127" s="153"/>
      <c r="I127" s="47" t="str">
        <f t="shared" si="27"/>
        <v/>
      </c>
      <c r="J127" s="47" t="str">
        <f t="shared" si="27"/>
        <v/>
      </c>
      <c r="K127" s="48" t="str">
        <f t="shared" si="27"/>
        <v/>
      </c>
      <c r="L127" s="163" t="str">
        <f t="shared" si="29"/>
        <v/>
      </c>
      <c r="M127" s="156"/>
      <c r="N127" s="45"/>
      <c r="O127" s="239"/>
      <c r="P127" s="239"/>
      <c r="Q127" s="239"/>
      <c r="R127" s="239"/>
      <c r="S127" s="45"/>
      <c r="T127" s="45"/>
      <c r="U127" s="112"/>
    </row>
    <row r="128" spans="1:21" ht="15" thickBot="1">
      <c r="A128" s="45"/>
      <c r="B128" s="45"/>
      <c r="C128" s="45"/>
      <c r="D128" s="146" t="s">
        <v>92</v>
      </c>
      <c r="E128" s="143" t="s">
        <v>39</v>
      </c>
      <c r="F128" s="150"/>
      <c r="G128" s="153"/>
      <c r="H128" s="153"/>
      <c r="I128" s="47" t="str">
        <f t="shared" si="27"/>
        <v/>
      </c>
      <c r="J128" s="47" t="str">
        <f t="shared" si="27"/>
        <v/>
      </c>
      <c r="K128" s="48" t="str">
        <f t="shared" si="27"/>
        <v/>
      </c>
      <c r="L128" s="163" t="str">
        <f t="shared" si="29"/>
        <v/>
      </c>
      <c r="M128" s="156"/>
      <c r="N128" s="45"/>
      <c r="O128" s="239"/>
      <c r="P128" s="239"/>
      <c r="Q128" s="239"/>
      <c r="R128" s="239"/>
      <c r="S128" s="45"/>
      <c r="T128" s="45"/>
      <c r="U128" s="112"/>
    </row>
    <row r="129" spans="1:21" ht="15" thickBot="1">
      <c r="A129" s="45"/>
      <c r="B129" s="45"/>
      <c r="C129" s="45"/>
      <c r="D129" s="233" t="s">
        <v>94</v>
      </c>
      <c r="E129" s="234"/>
      <c r="F129" s="234"/>
      <c r="G129" s="234"/>
      <c r="H129" s="234"/>
      <c r="I129" s="234"/>
      <c r="J129" s="234"/>
      <c r="K129" s="234"/>
      <c r="L129" s="234"/>
      <c r="M129" s="235"/>
      <c r="N129" s="45"/>
      <c r="O129" s="239"/>
      <c r="P129" s="239"/>
      <c r="Q129" s="239"/>
      <c r="R129" s="239"/>
      <c r="S129" s="45"/>
      <c r="T129" s="45"/>
      <c r="U129" s="112"/>
    </row>
    <row r="130" spans="1:21">
      <c r="A130" s="45"/>
      <c r="B130" s="45"/>
      <c r="C130" s="45"/>
      <c r="D130" s="241" t="s">
        <v>56</v>
      </c>
      <c r="E130" s="242"/>
      <c r="F130" s="148"/>
      <c r="G130" s="151"/>
      <c r="H130" s="151"/>
      <c r="I130" s="74" t="str">
        <f t="shared" ref="I130:K132" si="30">IF(F130&gt;0,1,"")</f>
        <v/>
      </c>
      <c r="J130" s="74" t="str">
        <f t="shared" si="30"/>
        <v/>
      </c>
      <c r="K130" s="75" t="str">
        <f t="shared" si="30"/>
        <v/>
      </c>
      <c r="L130" s="163" t="str">
        <f>IF(SUM(I130:K130)&gt;1,"ERROR",IF(F130&gt;=0.01,F130*4.33,IF(G130&gt;=0.01,G130,IF(H130&gt;=0.01,H130/12,""))))</f>
        <v/>
      </c>
      <c r="M130" s="154"/>
      <c r="N130" s="45"/>
      <c r="O130" s="239"/>
      <c r="P130" s="239"/>
      <c r="Q130" s="239"/>
      <c r="R130" s="239"/>
      <c r="S130" s="45"/>
      <c r="T130" s="45"/>
      <c r="U130" s="112"/>
    </row>
    <row r="131" spans="1:21">
      <c r="A131" s="45"/>
      <c r="B131" s="45"/>
      <c r="C131" s="45"/>
      <c r="D131" s="220" t="s">
        <v>56</v>
      </c>
      <c r="E131" s="221"/>
      <c r="F131" s="148"/>
      <c r="G131" s="151"/>
      <c r="H131" s="151"/>
      <c r="I131" s="74" t="str">
        <f t="shared" si="30"/>
        <v/>
      </c>
      <c r="J131" s="74" t="str">
        <f t="shared" si="30"/>
        <v/>
      </c>
      <c r="K131" s="75" t="str">
        <f t="shared" si="30"/>
        <v/>
      </c>
      <c r="L131" s="163" t="str">
        <f>IF(SUM(I131:K131)&gt;1,"ERROR",IF(F131&gt;=0.01,F131*4.33,IF(G131&gt;=0.01,G131,IF(H131&gt;=0.01,H131/12,""))))</f>
        <v/>
      </c>
      <c r="M131" s="154"/>
      <c r="N131" s="45"/>
      <c r="O131" s="51"/>
      <c r="P131" s="51"/>
      <c r="Q131" s="51"/>
      <c r="R131" s="51"/>
      <c r="S131" s="45"/>
      <c r="T131" s="45"/>
      <c r="U131" s="112"/>
    </row>
    <row r="132" spans="1:21" ht="15" thickBot="1">
      <c r="A132" s="45"/>
      <c r="B132" s="45"/>
      <c r="C132" s="45"/>
      <c r="D132" s="231" t="s">
        <v>56</v>
      </c>
      <c r="E132" s="232"/>
      <c r="F132" s="150"/>
      <c r="G132" s="153"/>
      <c r="H132" s="153"/>
      <c r="I132" s="53" t="str">
        <f t="shared" si="30"/>
        <v/>
      </c>
      <c r="J132" s="53" t="str">
        <f t="shared" si="30"/>
        <v/>
      </c>
      <c r="K132" s="54" t="str">
        <f t="shared" si="30"/>
        <v/>
      </c>
      <c r="L132" s="166" t="str">
        <f>IF(SUM(I132:K132)&gt;1,"ERROR",IF(F132&gt;=0.01,F132*4.33,IF(G132&gt;=0.01,G132,IF(H132&gt;=0.01,H132/12,""))))</f>
        <v/>
      </c>
      <c r="M132" s="156"/>
      <c r="N132" s="45"/>
      <c r="O132" s="45"/>
      <c r="P132" s="45"/>
      <c r="Q132" s="45"/>
      <c r="R132" s="45"/>
      <c r="S132" s="45"/>
      <c r="T132" s="45"/>
      <c r="U132" s="112"/>
    </row>
    <row r="133" spans="1:21" ht="15" thickBot="1">
      <c r="A133" s="45"/>
      <c r="B133" s="45"/>
      <c r="C133" s="45"/>
      <c r="D133" s="222" t="s">
        <v>95</v>
      </c>
      <c r="E133" s="223"/>
      <c r="F133" s="30" t="str">
        <f>IF(SUM(F121:F128,F130:F132)&gt;=1,SUM(F121:F128,F130:F132),"")</f>
        <v/>
      </c>
      <c r="G133" s="30" t="str">
        <f>IF(SUM(G121:G128,G130:G132)&gt;=1,SUM(G121:G128,G130:G132),"")</f>
        <v/>
      </c>
      <c r="H133" s="30" t="str">
        <f>IF(SUM(H121:H128,H130:H132)&gt;=1,SUM(H121:H128,H130:H132),"")</f>
        <v/>
      </c>
      <c r="I133" s="30"/>
      <c r="J133" s="30"/>
      <c r="K133" s="30">
        <f>SUM(K121:K128,K130:K132)</f>
        <v>0</v>
      </c>
      <c r="L133" s="30">
        <f>SUM(L121:L128,L130:L132)</f>
        <v>0</v>
      </c>
      <c r="M133" s="31" t="str">
        <f>IF(SUM(M121:M128,M130:M132)&gt;=1,SUM(M121:M128,M130:M132),"")</f>
        <v/>
      </c>
      <c r="N133" s="45"/>
      <c r="O133" s="45"/>
      <c r="P133" s="45"/>
      <c r="Q133" s="45"/>
      <c r="R133" s="45"/>
      <c r="S133" s="45"/>
      <c r="T133" s="45"/>
      <c r="U133" s="112"/>
    </row>
    <row r="134" spans="1:21">
      <c r="A134" s="45"/>
      <c r="B134" s="45"/>
      <c r="C134" s="45"/>
      <c r="D134" s="46"/>
      <c r="E134" s="62"/>
      <c r="F134" s="45"/>
      <c r="G134" s="45"/>
      <c r="H134" s="45"/>
      <c r="I134" s="45"/>
      <c r="J134" s="45"/>
      <c r="K134" s="45"/>
      <c r="L134" s="45"/>
      <c r="M134" s="45"/>
      <c r="N134" s="45"/>
      <c r="O134" s="45"/>
      <c r="P134" s="45"/>
      <c r="Q134" s="45"/>
      <c r="R134" s="45"/>
      <c r="S134" s="45"/>
      <c r="T134" s="45"/>
      <c r="U134" s="112"/>
    </row>
    <row r="135" spans="1:21">
      <c r="A135" s="45"/>
      <c r="B135" s="45"/>
      <c r="C135" s="45"/>
      <c r="D135" s="46"/>
      <c r="E135" s="62"/>
      <c r="F135" s="45"/>
      <c r="G135" s="45"/>
      <c r="H135" s="45"/>
      <c r="I135" s="45"/>
      <c r="J135" s="45"/>
      <c r="K135" s="45"/>
      <c r="L135" s="45"/>
      <c r="M135" s="45"/>
      <c r="N135" s="45"/>
      <c r="O135" s="45"/>
      <c r="P135" s="45"/>
      <c r="Q135" s="45"/>
      <c r="R135" s="45"/>
      <c r="S135" s="45"/>
      <c r="T135" s="45"/>
      <c r="U135" s="112"/>
    </row>
    <row r="136" spans="1:21" ht="18">
      <c r="A136" s="103"/>
      <c r="B136" s="103" t="s">
        <v>96</v>
      </c>
      <c r="C136" s="103"/>
      <c r="D136" s="103"/>
      <c r="E136" s="104"/>
      <c r="F136" s="103"/>
      <c r="G136" s="103"/>
      <c r="H136" s="103"/>
      <c r="I136" s="103"/>
      <c r="J136" s="103"/>
      <c r="K136" s="103"/>
      <c r="L136" s="103"/>
      <c r="M136" s="103"/>
      <c r="N136" s="103"/>
      <c r="O136" s="103"/>
      <c r="P136" s="103"/>
      <c r="Q136" s="103"/>
      <c r="R136" s="103"/>
      <c r="S136" s="103"/>
      <c r="T136" s="103"/>
      <c r="U136" s="1"/>
    </row>
    <row r="137" spans="1:21" ht="15" thickBot="1">
      <c r="A137" s="45"/>
      <c r="B137" s="45"/>
      <c r="C137" s="45"/>
      <c r="D137" s="46"/>
      <c r="E137" s="62"/>
      <c r="F137" s="45"/>
      <c r="G137" s="45"/>
      <c r="H137" s="45"/>
      <c r="I137" s="45"/>
      <c r="J137" s="45"/>
      <c r="K137" s="45"/>
      <c r="L137" s="45"/>
      <c r="M137" s="45"/>
      <c r="N137" s="45"/>
      <c r="O137" s="45"/>
      <c r="P137" s="45"/>
      <c r="Q137" s="45"/>
      <c r="R137" s="45"/>
      <c r="S137" s="45"/>
      <c r="T137" s="45"/>
      <c r="U137" s="112"/>
    </row>
    <row r="138" spans="1:21">
      <c r="A138" s="45"/>
      <c r="B138" s="45"/>
      <c r="C138" s="45"/>
      <c r="D138" s="225" t="s">
        <v>26</v>
      </c>
      <c r="E138" s="226"/>
      <c r="F138" s="89"/>
      <c r="G138" s="87" t="s">
        <v>27</v>
      </c>
      <c r="H138" s="87"/>
      <c r="I138" s="89"/>
      <c r="J138" s="89"/>
      <c r="K138" s="89"/>
      <c r="L138" s="87" t="s">
        <v>28</v>
      </c>
      <c r="M138" s="88" t="s">
        <v>29</v>
      </c>
      <c r="N138" s="45"/>
      <c r="O138" s="45"/>
      <c r="P138" s="45"/>
      <c r="Q138" s="45"/>
      <c r="R138" s="45"/>
      <c r="S138" s="45"/>
      <c r="T138" s="45"/>
      <c r="U138" s="112"/>
    </row>
    <row r="139" spans="1:21">
      <c r="A139" s="45"/>
      <c r="B139" s="45"/>
      <c r="C139" s="45"/>
      <c r="D139" s="227"/>
      <c r="E139" s="228"/>
      <c r="F139" s="238" t="s">
        <v>30</v>
      </c>
      <c r="G139" s="238"/>
      <c r="H139" s="238"/>
      <c r="I139" s="93"/>
      <c r="J139" s="93"/>
      <c r="K139" s="93"/>
      <c r="L139" s="91" t="s">
        <v>13</v>
      </c>
      <c r="M139" s="92" t="s">
        <v>13</v>
      </c>
      <c r="N139" s="45"/>
      <c r="O139" s="45"/>
      <c r="P139" s="45"/>
      <c r="Q139" s="45"/>
      <c r="R139" s="45"/>
      <c r="S139" s="45"/>
      <c r="T139" s="45"/>
      <c r="U139" s="112"/>
    </row>
    <row r="140" spans="1:21" ht="15" thickBot="1">
      <c r="A140" s="45"/>
      <c r="B140" s="45"/>
      <c r="C140" s="45"/>
      <c r="D140" s="229"/>
      <c r="E140" s="230"/>
      <c r="F140" s="96" t="s">
        <v>31</v>
      </c>
      <c r="G140" s="96" t="s">
        <v>32</v>
      </c>
      <c r="H140" s="96" t="s">
        <v>33</v>
      </c>
      <c r="I140" s="98"/>
      <c r="J140" s="98"/>
      <c r="K140" s="98"/>
      <c r="L140" s="96" t="s">
        <v>34</v>
      </c>
      <c r="M140" s="97" t="s">
        <v>35</v>
      </c>
      <c r="N140" s="45"/>
      <c r="O140" s="45"/>
      <c r="P140" s="45"/>
      <c r="Q140" s="45"/>
      <c r="R140" s="45"/>
      <c r="S140" s="45"/>
      <c r="T140" s="45"/>
      <c r="U140" s="112"/>
    </row>
    <row r="141" spans="1:21">
      <c r="A141" s="45"/>
      <c r="B141" s="45"/>
      <c r="C141" s="45"/>
      <c r="D141" s="144" t="s">
        <v>97</v>
      </c>
      <c r="E141" s="193" t="s">
        <v>37</v>
      </c>
      <c r="F141" s="148"/>
      <c r="G141" s="151"/>
      <c r="H141" s="151"/>
      <c r="I141" s="74" t="str">
        <f t="shared" ref="I141:K144" si="31">IF(F141&gt;0,1,"")</f>
        <v/>
      </c>
      <c r="J141" s="74" t="str">
        <f t="shared" si="31"/>
        <v/>
      </c>
      <c r="K141" s="75" t="str">
        <f t="shared" si="31"/>
        <v/>
      </c>
      <c r="L141" s="163" t="str">
        <f t="shared" ref="L141:L144" si="32">IF(SUM(I141:K141)&gt;1,"ERROR",IF(F141&gt;=0.01,F141*4.33,IF(G141&gt;=0.01,G141,IF(H141&gt;=0.01,H141/12,""))))</f>
        <v/>
      </c>
      <c r="M141" s="154"/>
      <c r="N141" s="45"/>
      <c r="O141" s="45"/>
      <c r="P141" s="45"/>
      <c r="Q141" s="45"/>
      <c r="R141" s="45"/>
      <c r="S141" s="45"/>
      <c r="T141" s="45"/>
      <c r="U141" s="112"/>
    </row>
    <row r="142" spans="1:21">
      <c r="A142" s="45"/>
      <c r="B142" s="45"/>
      <c r="C142" s="45"/>
      <c r="D142" s="145" t="s">
        <v>98</v>
      </c>
      <c r="E142" s="193" t="s">
        <v>37</v>
      </c>
      <c r="F142" s="149"/>
      <c r="G142" s="152"/>
      <c r="H142" s="152"/>
      <c r="I142" s="59" t="str">
        <f t="shared" si="31"/>
        <v/>
      </c>
      <c r="J142" s="59" t="str">
        <f>IF(G142&gt;0,1,"")</f>
        <v/>
      </c>
      <c r="K142" s="60" t="str">
        <f t="shared" si="31"/>
        <v/>
      </c>
      <c r="L142" s="165" t="str">
        <f>IF(SUM(I142:K142)&gt;1,"ERROR",IF(F142&gt;=0.01,F142*4.33,IF(G142&gt;=0.01,G142,IF(H142&gt;=0.01,H142/12,""))))</f>
        <v/>
      </c>
      <c r="M142" s="155"/>
      <c r="N142" s="45"/>
      <c r="O142" s="239"/>
      <c r="P142" s="239"/>
      <c r="Q142" s="239"/>
      <c r="R142" s="239"/>
      <c r="S142" s="45"/>
      <c r="T142" s="45"/>
      <c r="U142" s="112"/>
    </row>
    <row r="143" spans="1:21">
      <c r="A143" s="45"/>
      <c r="B143" s="45"/>
      <c r="C143" s="45"/>
      <c r="D143" s="145" t="s">
        <v>99</v>
      </c>
      <c r="E143" s="193" t="s">
        <v>37</v>
      </c>
      <c r="F143" s="149"/>
      <c r="G143" s="152"/>
      <c r="H143" s="152"/>
      <c r="I143" s="59" t="str">
        <f t="shared" si="31"/>
        <v/>
      </c>
      <c r="J143" s="59" t="str">
        <f>IF(G143&gt;0,1,"")</f>
        <v/>
      </c>
      <c r="K143" s="60" t="str">
        <f t="shared" si="31"/>
        <v/>
      </c>
      <c r="L143" s="165" t="str">
        <f>IF(SUM(I143:K143)&gt;1,"ERROR",IF(F143&gt;=0.01,F143*4.33,IF(G143&gt;=0.01,G143,IF(H143&gt;=0.01,H143/12,""))))</f>
        <v/>
      </c>
      <c r="M143" s="155"/>
      <c r="N143" s="45"/>
      <c r="O143" s="239"/>
      <c r="P143" s="239"/>
      <c r="Q143" s="239"/>
      <c r="R143" s="239"/>
      <c r="S143" s="45"/>
      <c r="T143" s="45"/>
      <c r="U143" s="112"/>
    </row>
    <row r="144" spans="1:21" ht="15" thickBot="1">
      <c r="A144" s="45"/>
      <c r="B144" s="45"/>
      <c r="C144" s="45"/>
      <c r="D144" s="146" t="s">
        <v>100</v>
      </c>
      <c r="E144" s="193" t="s">
        <v>37</v>
      </c>
      <c r="F144" s="150"/>
      <c r="G144" s="153"/>
      <c r="H144" s="153"/>
      <c r="I144" s="53" t="str">
        <f t="shared" si="31"/>
        <v/>
      </c>
      <c r="J144" s="53" t="str">
        <f t="shared" si="31"/>
        <v/>
      </c>
      <c r="K144" s="54" t="str">
        <f t="shared" si="31"/>
        <v/>
      </c>
      <c r="L144" s="166" t="str">
        <f t="shared" si="32"/>
        <v/>
      </c>
      <c r="M144" s="156"/>
      <c r="N144" s="45"/>
      <c r="O144" s="239"/>
      <c r="P144" s="239"/>
      <c r="Q144" s="239"/>
      <c r="R144" s="239"/>
      <c r="S144" s="45"/>
      <c r="T144" s="45"/>
      <c r="U144" s="112"/>
    </row>
    <row r="145" spans="1:21" ht="15" thickBot="1">
      <c r="A145" s="45"/>
      <c r="B145" s="45"/>
      <c r="C145" s="45"/>
      <c r="D145" s="233" t="s">
        <v>101</v>
      </c>
      <c r="E145" s="234"/>
      <c r="F145" s="234"/>
      <c r="G145" s="234"/>
      <c r="H145" s="234"/>
      <c r="I145" s="234"/>
      <c r="J145" s="234"/>
      <c r="K145" s="234"/>
      <c r="L145" s="234"/>
      <c r="M145" s="235"/>
      <c r="N145" s="45"/>
      <c r="O145" s="239"/>
      <c r="P145" s="239"/>
      <c r="Q145" s="239"/>
      <c r="R145" s="239"/>
      <c r="S145" s="45"/>
      <c r="T145" s="45"/>
      <c r="U145" s="112"/>
    </row>
    <row r="146" spans="1:21">
      <c r="A146" s="45"/>
      <c r="B146" s="45"/>
      <c r="C146" s="45"/>
      <c r="D146" s="220" t="s">
        <v>56</v>
      </c>
      <c r="E146" s="221"/>
      <c r="F146" s="148"/>
      <c r="G146" s="151"/>
      <c r="H146" s="151"/>
      <c r="I146" s="74" t="str">
        <f t="shared" ref="I146:K148" si="33">IF(F146&gt;0,1,"")</f>
        <v/>
      </c>
      <c r="J146" s="74" t="str">
        <f t="shared" si="33"/>
        <v/>
      </c>
      <c r="K146" s="75" t="str">
        <f t="shared" si="33"/>
        <v/>
      </c>
      <c r="L146" s="163" t="str">
        <f>IF(SUM(I146:K146)&gt;1,"ERROR",IF(F146&gt;=0.01,F146*4.33,IF(G146&gt;=0.01,G146,IF(H146&gt;=0.01,H146/12,""))))</f>
        <v/>
      </c>
      <c r="M146" s="154"/>
      <c r="N146" s="45"/>
      <c r="O146" s="239"/>
      <c r="P146" s="239"/>
      <c r="Q146" s="239"/>
      <c r="R146" s="239"/>
      <c r="S146" s="45"/>
      <c r="T146" s="45"/>
      <c r="U146" s="112"/>
    </row>
    <row r="147" spans="1:21">
      <c r="A147" s="45"/>
      <c r="B147" s="45"/>
      <c r="C147" s="45"/>
      <c r="D147" s="220" t="s">
        <v>56</v>
      </c>
      <c r="E147" s="221"/>
      <c r="F147" s="148"/>
      <c r="G147" s="151"/>
      <c r="H147" s="151"/>
      <c r="I147" s="74" t="str">
        <f>IF(F147&gt;0,1,"")</f>
        <v/>
      </c>
      <c r="J147" s="74" t="str">
        <f>IF(G147&gt;0,1,"")</f>
        <v/>
      </c>
      <c r="K147" s="75" t="str">
        <f>IF(H147&gt;0,1,"")</f>
        <v/>
      </c>
      <c r="L147" s="163" t="str">
        <f>IF(SUM(I147:K147)&gt;1,"ERROR",IF(F147&gt;=0.01,F147*4.33,IF(G147&gt;=0.01,G147,IF(H147&gt;=0.01,H147/12,""))))</f>
        <v/>
      </c>
      <c r="M147" s="154"/>
      <c r="N147" s="45"/>
      <c r="O147" s="51"/>
      <c r="P147" s="51"/>
      <c r="Q147" s="51"/>
      <c r="R147" s="51"/>
      <c r="S147" s="45"/>
      <c r="T147" s="45"/>
      <c r="U147" s="112"/>
    </row>
    <row r="148" spans="1:21" ht="15" thickBot="1">
      <c r="A148" s="45"/>
      <c r="B148" s="45"/>
      <c r="C148" s="45"/>
      <c r="D148" s="220" t="s">
        <v>56</v>
      </c>
      <c r="E148" s="221"/>
      <c r="F148" s="150"/>
      <c r="G148" s="153"/>
      <c r="H148" s="153"/>
      <c r="I148" s="53" t="str">
        <f t="shared" si="33"/>
        <v/>
      </c>
      <c r="J148" s="53" t="str">
        <f t="shared" si="33"/>
        <v/>
      </c>
      <c r="K148" s="54" t="str">
        <f t="shared" si="33"/>
        <v/>
      </c>
      <c r="L148" s="166" t="str">
        <f>IF(SUM(I148:K148)&gt;1,"ERROR",IF(F148&gt;=0.01,F148*4.33,IF(G148&gt;=0.01,G148,IF(H148&gt;=0.01,H148/12,""))))</f>
        <v/>
      </c>
      <c r="M148" s="156"/>
      <c r="N148" s="45"/>
      <c r="O148" s="45"/>
      <c r="P148" s="45"/>
      <c r="Q148" s="45"/>
      <c r="R148" s="45"/>
      <c r="S148" s="45"/>
      <c r="T148" s="45"/>
      <c r="U148" s="112"/>
    </row>
    <row r="149" spans="1:21" ht="15" thickBot="1">
      <c r="A149" s="45"/>
      <c r="B149" s="45"/>
      <c r="C149" s="45"/>
      <c r="D149" s="76" t="s">
        <v>102</v>
      </c>
      <c r="E149" s="77"/>
      <c r="F149" s="30" t="str">
        <f>IF(SUM(F141:F144,F146:F148)&gt;=1,SUM(F141:F144,F146:F148),"")</f>
        <v/>
      </c>
      <c r="G149" s="30" t="str">
        <f>IF(SUM(G141:G144,G146:G148)&gt;=1,SUM(G141:G144,G146:G148),"")</f>
        <v/>
      </c>
      <c r="H149" s="30" t="str">
        <f>IF(SUM(H141:H144,H146:H148)&gt;=1,SUM(H141:H144,H146:H148),"")</f>
        <v/>
      </c>
      <c r="I149" s="30"/>
      <c r="J149" s="30"/>
      <c r="K149" s="30"/>
      <c r="L149" s="30">
        <f>SUM(L141:L144,L146:L148)</f>
        <v>0</v>
      </c>
      <c r="M149" s="31" t="str">
        <f>IF(SUM(M141:M144,M146:M148)&gt;=1,SUM(M141:M144,M146:M148),"")</f>
        <v/>
      </c>
      <c r="N149" s="45"/>
      <c r="O149" s="45"/>
      <c r="P149" s="45"/>
      <c r="Q149" s="45"/>
      <c r="R149" s="45"/>
      <c r="S149" s="45"/>
      <c r="T149" s="45"/>
      <c r="U149" s="112"/>
    </row>
    <row r="150" spans="1:21">
      <c r="A150" s="45"/>
      <c r="B150" s="45"/>
      <c r="C150" s="45"/>
      <c r="D150" s="46"/>
      <c r="E150" s="62"/>
      <c r="F150" s="45"/>
      <c r="G150" s="45"/>
      <c r="H150" s="45"/>
      <c r="I150" s="45"/>
      <c r="J150" s="45"/>
      <c r="K150" s="45"/>
      <c r="L150" s="45"/>
      <c r="M150" s="45"/>
      <c r="N150" s="45"/>
      <c r="O150" s="45"/>
      <c r="P150" s="45"/>
      <c r="Q150" s="45"/>
      <c r="R150" s="45"/>
      <c r="S150" s="45"/>
      <c r="T150" s="45"/>
      <c r="U150" s="112"/>
    </row>
    <row r="151" spans="1:21">
      <c r="A151" s="45"/>
      <c r="B151" s="45"/>
      <c r="C151" s="45"/>
      <c r="D151" s="46"/>
      <c r="E151" s="62"/>
      <c r="F151" s="45"/>
      <c r="G151" s="45"/>
      <c r="H151" s="45"/>
      <c r="I151" s="45"/>
      <c r="J151" s="45"/>
      <c r="K151" s="45"/>
      <c r="L151" s="45"/>
      <c r="M151" s="45"/>
      <c r="N151" s="45"/>
      <c r="O151" s="45"/>
      <c r="P151" s="45"/>
      <c r="Q151" s="45"/>
      <c r="R151" s="45"/>
      <c r="S151" s="45"/>
      <c r="T151" s="45"/>
      <c r="U151" s="112"/>
    </row>
    <row r="152" spans="1:21" ht="18">
      <c r="A152" s="103"/>
      <c r="B152" s="103" t="s">
        <v>103</v>
      </c>
      <c r="C152" s="103"/>
      <c r="D152" s="103"/>
      <c r="E152" s="104"/>
      <c r="F152" s="103"/>
      <c r="G152" s="103"/>
      <c r="H152" s="103"/>
      <c r="I152" s="103"/>
      <c r="J152" s="103"/>
      <c r="K152" s="103"/>
      <c r="L152" s="103"/>
      <c r="M152" s="103"/>
      <c r="N152" s="103"/>
      <c r="O152" s="103"/>
      <c r="P152" s="103"/>
      <c r="Q152" s="103"/>
      <c r="R152" s="103"/>
      <c r="S152" s="103"/>
      <c r="T152" s="103"/>
      <c r="U152" s="1"/>
    </row>
    <row r="153" spans="1:21" ht="15" thickBot="1">
      <c r="A153" s="45"/>
      <c r="B153" s="45"/>
      <c r="C153" s="45"/>
      <c r="D153" s="46"/>
      <c r="E153" s="62"/>
      <c r="F153" s="45"/>
      <c r="G153" s="45"/>
      <c r="H153" s="45"/>
      <c r="I153" s="45"/>
      <c r="J153" s="45"/>
      <c r="K153" s="45"/>
      <c r="L153" s="45"/>
      <c r="M153" s="45"/>
      <c r="N153" s="45"/>
      <c r="O153" s="45"/>
      <c r="P153" s="45"/>
      <c r="Q153" s="45"/>
      <c r="R153" s="45"/>
      <c r="S153" s="45"/>
      <c r="T153" s="45"/>
      <c r="U153" s="112"/>
    </row>
    <row r="154" spans="1:21">
      <c r="A154" s="45"/>
      <c r="B154" s="45"/>
      <c r="C154" s="45"/>
      <c r="D154" s="225" t="s">
        <v>26</v>
      </c>
      <c r="E154" s="226"/>
      <c r="F154" s="101"/>
      <c r="G154" s="87" t="s">
        <v>27</v>
      </c>
      <c r="H154" s="87"/>
      <c r="I154" s="89"/>
      <c r="J154" s="89"/>
      <c r="K154" s="89"/>
      <c r="L154" s="87" t="s">
        <v>28</v>
      </c>
      <c r="M154" s="88" t="s">
        <v>29</v>
      </c>
      <c r="N154" s="45"/>
      <c r="O154" s="45"/>
      <c r="P154" s="45"/>
      <c r="Q154" s="45"/>
      <c r="R154" s="45"/>
      <c r="S154" s="45"/>
      <c r="T154" s="45"/>
      <c r="U154" s="112"/>
    </row>
    <row r="155" spans="1:21">
      <c r="A155" s="45"/>
      <c r="B155" s="45"/>
      <c r="C155" s="45"/>
      <c r="D155" s="227"/>
      <c r="E155" s="228"/>
      <c r="F155" s="238" t="s">
        <v>30</v>
      </c>
      <c r="G155" s="238"/>
      <c r="H155" s="238"/>
      <c r="I155" s="93"/>
      <c r="J155" s="93"/>
      <c r="K155" s="93"/>
      <c r="L155" s="91" t="s">
        <v>13</v>
      </c>
      <c r="M155" s="92" t="s">
        <v>13</v>
      </c>
      <c r="N155" s="45"/>
      <c r="O155" s="45"/>
      <c r="P155" s="45"/>
      <c r="Q155" s="45"/>
      <c r="R155" s="45"/>
      <c r="S155" s="45"/>
      <c r="T155" s="45"/>
      <c r="U155" s="112"/>
    </row>
    <row r="156" spans="1:21" ht="15" thickBot="1">
      <c r="A156" s="45"/>
      <c r="B156" s="45"/>
      <c r="C156" s="45"/>
      <c r="D156" s="229"/>
      <c r="E156" s="230"/>
      <c r="F156" s="96" t="s">
        <v>31</v>
      </c>
      <c r="G156" s="96" t="s">
        <v>32</v>
      </c>
      <c r="H156" s="96" t="s">
        <v>33</v>
      </c>
      <c r="I156" s="98"/>
      <c r="J156" s="98"/>
      <c r="K156" s="98"/>
      <c r="L156" s="96" t="s">
        <v>34</v>
      </c>
      <c r="M156" s="97" t="s">
        <v>35</v>
      </c>
      <c r="N156" s="45"/>
      <c r="O156" s="45"/>
      <c r="P156" s="45"/>
      <c r="Q156" s="45"/>
      <c r="R156" s="45"/>
      <c r="S156" s="45"/>
      <c r="T156" s="45"/>
      <c r="U156" s="112"/>
    </row>
    <row r="157" spans="1:21">
      <c r="A157" s="45"/>
      <c r="B157" s="45"/>
      <c r="C157" s="45"/>
      <c r="D157" s="144" t="s">
        <v>104</v>
      </c>
      <c r="E157" s="174" t="s">
        <v>37</v>
      </c>
      <c r="F157" s="148"/>
      <c r="G157" s="151"/>
      <c r="H157" s="151"/>
      <c r="I157" s="47" t="str">
        <f>IF(F157&gt;0,1,"")</f>
        <v/>
      </c>
      <c r="J157" s="47" t="str">
        <f>IF(G157&gt;0,1,"")</f>
        <v/>
      </c>
      <c r="K157" s="48" t="str">
        <f>IF(H157&gt;0,1,"")</f>
        <v/>
      </c>
      <c r="L157" s="163" t="str">
        <f>IF(SUM(I157:K157)&gt;1,"ERROR",IF(F157&gt;=0.01,F157*4.33,IF(G157&gt;=0.01,G157,IF(H157&gt;=0.01,H157/12,""))))</f>
        <v/>
      </c>
      <c r="M157" s="154"/>
      <c r="N157" s="45"/>
      <c r="O157" s="45"/>
      <c r="P157" s="45"/>
      <c r="Q157" s="45"/>
      <c r="R157" s="45"/>
      <c r="S157" s="45"/>
      <c r="T157" s="45"/>
      <c r="U157" s="112"/>
    </row>
    <row r="158" spans="1:21">
      <c r="A158" s="45"/>
      <c r="B158" s="45"/>
      <c r="C158" s="45"/>
      <c r="D158" s="144" t="s">
        <v>105</v>
      </c>
      <c r="E158" s="191" t="s">
        <v>39</v>
      </c>
      <c r="F158" s="148"/>
      <c r="G158" s="151"/>
      <c r="H158" s="151"/>
      <c r="I158" s="47" t="str">
        <f t="shared" ref="I158:I173" si="34">IF(F158&gt;0,1,"")</f>
        <v/>
      </c>
      <c r="J158" s="47" t="str">
        <f t="shared" ref="J158:J173" si="35">IF(G158&gt;0,1,"")</f>
        <v/>
      </c>
      <c r="K158" s="48" t="str">
        <f t="shared" ref="K158:K173" si="36">IF(H158&gt;0,1,"")</f>
        <v/>
      </c>
      <c r="L158" s="165" t="str">
        <f>IF(SUM(I158:K158)&gt;1,"ERROR",IF(F158&gt;=0.01,F158*4.33,IF(G158&gt;=0.01,G158,IF(H158&gt;=0.01,H158/12,""))))</f>
        <v/>
      </c>
      <c r="M158" s="154"/>
      <c r="N158" s="45"/>
      <c r="O158" s="239" t="str">
        <f>IF(OR(COUNTIF($L$157:$L$173,"ERROR")&gt;0,COUNTIF($L$175:$L$177,"ERROR")&gt;0),ADMIN!E4,"")</f>
        <v/>
      </c>
      <c r="P158" s="239"/>
      <c r="Q158" s="239"/>
      <c r="R158" s="239"/>
      <c r="S158" s="45"/>
      <c r="T158" s="45"/>
      <c r="U158" s="112"/>
    </row>
    <row r="159" spans="1:21">
      <c r="A159" s="45"/>
      <c r="B159" s="45"/>
      <c r="C159" s="45"/>
      <c r="D159" s="145" t="s">
        <v>106</v>
      </c>
      <c r="E159" s="174" t="s">
        <v>37</v>
      </c>
      <c r="F159" s="149"/>
      <c r="G159" s="152"/>
      <c r="H159" s="152"/>
      <c r="I159" s="47" t="str">
        <f t="shared" si="34"/>
        <v/>
      </c>
      <c r="J159" s="47" t="str">
        <f t="shared" si="35"/>
        <v/>
      </c>
      <c r="K159" s="48" t="str">
        <f t="shared" si="36"/>
        <v/>
      </c>
      <c r="L159" s="165" t="str">
        <f t="shared" ref="L159:L173" si="37">IF(SUM(I159:K159)&gt;1,"ERROR",IF(F159&gt;=0.01,F159*4.33,IF(G159&gt;=0.01,G159,IF(H159&gt;=0.01,H159/12,""))))</f>
        <v/>
      </c>
      <c r="M159" s="155"/>
      <c r="N159" s="45"/>
      <c r="O159" s="239"/>
      <c r="P159" s="239"/>
      <c r="Q159" s="239"/>
      <c r="R159" s="239"/>
      <c r="S159" s="45"/>
      <c r="T159" s="45"/>
      <c r="U159" s="112"/>
    </row>
    <row r="160" spans="1:21">
      <c r="A160" s="45"/>
      <c r="B160" s="45"/>
      <c r="C160" s="45"/>
      <c r="D160" s="145" t="s">
        <v>107</v>
      </c>
      <c r="E160" s="143" t="s">
        <v>39</v>
      </c>
      <c r="F160" s="149"/>
      <c r="G160" s="152"/>
      <c r="H160" s="152"/>
      <c r="I160" s="47" t="str">
        <f t="shared" si="34"/>
        <v/>
      </c>
      <c r="J160" s="47" t="str">
        <f t="shared" si="35"/>
        <v/>
      </c>
      <c r="K160" s="48" t="str">
        <f t="shared" si="36"/>
        <v/>
      </c>
      <c r="L160" s="165" t="str">
        <f t="shared" si="37"/>
        <v/>
      </c>
      <c r="M160" s="155"/>
      <c r="N160" s="45"/>
      <c r="O160" s="239"/>
      <c r="P160" s="239"/>
      <c r="Q160" s="239"/>
      <c r="R160" s="239"/>
      <c r="S160" s="45"/>
      <c r="T160" s="45"/>
      <c r="U160" s="112"/>
    </row>
    <row r="161" spans="1:21">
      <c r="A161" s="45"/>
      <c r="B161" s="45"/>
      <c r="C161" s="45"/>
      <c r="D161" s="145" t="s">
        <v>108</v>
      </c>
      <c r="E161" s="143" t="s">
        <v>39</v>
      </c>
      <c r="F161" s="149"/>
      <c r="G161" s="152"/>
      <c r="H161" s="152"/>
      <c r="I161" s="47" t="str">
        <f t="shared" si="34"/>
        <v/>
      </c>
      <c r="J161" s="47" t="str">
        <f t="shared" si="35"/>
        <v/>
      </c>
      <c r="K161" s="48" t="str">
        <f t="shared" si="36"/>
        <v/>
      </c>
      <c r="L161" s="163" t="str">
        <f t="shared" si="37"/>
        <v/>
      </c>
      <c r="M161" s="155"/>
      <c r="N161" s="45"/>
      <c r="O161" s="239"/>
      <c r="P161" s="239"/>
      <c r="Q161" s="239"/>
      <c r="R161" s="239"/>
      <c r="S161" s="45"/>
      <c r="T161" s="45"/>
      <c r="U161" s="112"/>
    </row>
    <row r="162" spans="1:21">
      <c r="A162" s="45"/>
      <c r="B162" s="45"/>
      <c r="C162" s="45"/>
      <c r="D162" s="145" t="s">
        <v>109</v>
      </c>
      <c r="E162" s="143" t="s">
        <v>39</v>
      </c>
      <c r="F162" s="149"/>
      <c r="G162" s="152"/>
      <c r="H162" s="152"/>
      <c r="I162" s="47" t="str">
        <f t="shared" si="34"/>
        <v/>
      </c>
      <c r="J162" s="47" t="str">
        <f t="shared" si="35"/>
        <v/>
      </c>
      <c r="K162" s="48" t="str">
        <f t="shared" si="36"/>
        <v/>
      </c>
      <c r="L162" s="165" t="str">
        <f t="shared" si="37"/>
        <v/>
      </c>
      <c r="M162" s="155"/>
      <c r="N162" s="45"/>
      <c r="O162" s="239"/>
      <c r="P162" s="239"/>
      <c r="Q162" s="239"/>
      <c r="R162" s="239"/>
      <c r="S162" s="45"/>
      <c r="T162" s="45"/>
      <c r="U162" s="112"/>
    </row>
    <row r="163" spans="1:21">
      <c r="A163" s="45"/>
      <c r="B163" s="45"/>
      <c r="C163" s="45"/>
      <c r="D163" s="145" t="s">
        <v>110</v>
      </c>
      <c r="E163" s="143" t="s">
        <v>39</v>
      </c>
      <c r="F163" s="149"/>
      <c r="G163" s="152"/>
      <c r="H163" s="152"/>
      <c r="I163" s="47" t="str">
        <f t="shared" si="34"/>
        <v/>
      </c>
      <c r="J163" s="47" t="str">
        <f t="shared" si="35"/>
        <v/>
      </c>
      <c r="K163" s="48" t="str">
        <f t="shared" si="36"/>
        <v/>
      </c>
      <c r="L163" s="165" t="str">
        <f t="shared" si="37"/>
        <v/>
      </c>
      <c r="M163" s="155"/>
      <c r="N163" s="45"/>
      <c r="O163" s="239"/>
      <c r="P163" s="239"/>
      <c r="Q163" s="239"/>
      <c r="R163" s="239"/>
      <c r="S163" s="45"/>
      <c r="T163" s="45"/>
      <c r="U163" s="112"/>
    </row>
    <row r="164" spans="1:21">
      <c r="A164" s="45"/>
      <c r="B164" s="45"/>
      <c r="C164" s="45"/>
      <c r="D164" s="145" t="s">
        <v>111</v>
      </c>
      <c r="E164" s="143" t="s">
        <v>39</v>
      </c>
      <c r="F164" s="150"/>
      <c r="G164" s="153"/>
      <c r="H164" s="153"/>
      <c r="I164" s="47" t="str">
        <f t="shared" si="34"/>
        <v/>
      </c>
      <c r="J164" s="47" t="str">
        <f t="shared" si="35"/>
        <v/>
      </c>
      <c r="K164" s="48" t="str">
        <f t="shared" si="36"/>
        <v/>
      </c>
      <c r="L164" s="165" t="str">
        <f t="shared" si="37"/>
        <v/>
      </c>
      <c r="M164" s="156"/>
      <c r="N164" s="45"/>
      <c r="O164" s="239"/>
      <c r="P164" s="239"/>
      <c r="Q164" s="239"/>
      <c r="R164" s="239"/>
      <c r="S164" s="45"/>
      <c r="T164" s="45"/>
      <c r="U164" s="112"/>
    </row>
    <row r="165" spans="1:21">
      <c r="A165" s="45"/>
      <c r="B165" s="45"/>
      <c r="C165" s="45"/>
      <c r="D165" s="145" t="s">
        <v>112</v>
      </c>
      <c r="E165" s="52" t="s">
        <v>39</v>
      </c>
      <c r="F165" s="150"/>
      <c r="G165" s="153"/>
      <c r="H165" s="153"/>
      <c r="I165" s="47" t="str">
        <f t="shared" si="34"/>
        <v/>
      </c>
      <c r="J165" s="47" t="str">
        <f t="shared" si="35"/>
        <v/>
      </c>
      <c r="K165" s="48" t="str">
        <f t="shared" si="36"/>
        <v/>
      </c>
      <c r="L165" s="163" t="str">
        <f t="shared" si="37"/>
        <v/>
      </c>
      <c r="M165" s="156"/>
      <c r="N165" s="45"/>
      <c r="O165" s="239"/>
      <c r="P165" s="239"/>
      <c r="Q165" s="239"/>
      <c r="R165" s="239"/>
      <c r="S165" s="45"/>
      <c r="T165" s="45"/>
      <c r="U165" s="112"/>
    </row>
    <row r="166" spans="1:21">
      <c r="A166" s="45"/>
      <c r="B166" s="45"/>
      <c r="C166" s="45"/>
      <c r="D166" s="145" t="s">
        <v>113</v>
      </c>
      <c r="E166" s="52" t="s">
        <v>39</v>
      </c>
      <c r="F166" s="150"/>
      <c r="G166" s="153"/>
      <c r="H166" s="153"/>
      <c r="I166" s="47" t="str">
        <f t="shared" si="34"/>
        <v/>
      </c>
      <c r="J166" s="47" t="str">
        <f t="shared" si="35"/>
        <v/>
      </c>
      <c r="K166" s="48" t="str">
        <f t="shared" si="36"/>
        <v/>
      </c>
      <c r="L166" s="165" t="str">
        <f t="shared" si="37"/>
        <v/>
      </c>
      <c r="M166" s="156"/>
      <c r="N166" s="45"/>
      <c r="O166" s="239"/>
      <c r="P166" s="239"/>
      <c r="Q166" s="239"/>
      <c r="R166" s="239"/>
      <c r="S166" s="45"/>
      <c r="T166" s="45"/>
      <c r="U166" s="112"/>
    </row>
    <row r="167" spans="1:21">
      <c r="A167" s="45"/>
      <c r="B167" s="45"/>
      <c r="C167" s="45"/>
      <c r="D167" s="146" t="s">
        <v>114</v>
      </c>
      <c r="E167" s="52" t="s">
        <v>39</v>
      </c>
      <c r="F167" s="150"/>
      <c r="G167" s="153"/>
      <c r="H167" s="153"/>
      <c r="I167" s="47" t="str">
        <f t="shared" si="34"/>
        <v/>
      </c>
      <c r="J167" s="47" t="str">
        <f t="shared" si="35"/>
        <v/>
      </c>
      <c r="K167" s="48" t="str">
        <f t="shared" si="36"/>
        <v/>
      </c>
      <c r="L167" s="165" t="str">
        <f t="shared" si="37"/>
        <v/>
      </c>
      <c r="M167" s="156"/>
      <c r="N167" s="45"/>
      <c r="O167" s="239"/>
      <c r="P167" s="239"/>
      <c r="Q167" s="239"/>
      <c r="R167" s="239"/>
      <c r="S167" s="45"/>
      <c r="T167" s="45"/>
      <c r="U167" s="112"/>
    </row>
    <row r="168" spans="1:21">
      <c r="A168" s="45"/>
      <c r="B168" s="45"/>
      <c r="C168" s="45"/>
      <c r="D168" s="146" t="s">
        <v>115</v>
      </c>
      <c r="E168" s="143" t="s">
        <v>39</v>
      </c>
      <c r="F168" s="150"/>
      <c r="G168" s="153"/>
      <c r="H168" s="153"/>
      <c r="I168" s="47" t="str">
        <f t="shared" si="34"/>
        <v/>
      </c>
      <c r="J168" s="47" t="str">
        <f t="shared" si="35"/>
        <v/>
      </c>
      <c r="K168" s="48" t="str">
        <f t="shared" si="36"/>
        <v/>
      </c>
      <c r="L168" s="165" t="str">
        <f t="shared" si="37"/>
        <v/>
      </c>
      <c r="M168" s="156"/>
      <c r="N168" s="45"/>
      <c r="O168" s="239"/>
      <c r="P168" s="239"/>
      <c r="Q168" s="239"/>
      <c r="R168" s="239"/>
      <c r="S168" s="45"/>
      <c r="T168" s="45"/>
      <c r="U168" s="112"/>
    </row>
    <row r="169" spans="1:21">
      <c r="A169" s="45"/>
      <c r="B169" s="45"/>
      <c r="C169" s="45"/>
      <c r="D169" s="146" t="s">
        <v>116</v>
      </c>
      <c r="E169" s="143" t="s">
        <v>39</v>
      </c>
      <c r="F169" s="150"/>
      <c r="G169" s="153"/>
      <c r="H169" s="153"/>
      <c r="I169" s="47" t="str">
        <f t="shared" si="34"/>
        <v/>
      </c>
      <c r="J169" s="47" t="str">
        <f t="shared" si="35"/>
        <v/>
      </c>
      <c r="K169" s="48" t="str">
        <f t="shared" si="36"/>
        <v/>
      </c>
      <c r="L169" s="165" t="str">
        <f t="shared" si="37"/>
        <v/>
      </c>
      <c r="M169" s="156"/>
      <c r="N169" s="45"/>
      <c r="O169" s="239"/>
      <c r="P169" s="239"/>
      <c r="Q169" s="239"/>
      <c r="R169" s="239"/>
      <c r="S169" s="45"/>
      <c r="T169" s="45"/>
      <c r="U169" s="112"/>
    </row>
    <row r="170" spans="1:21">
      <c r="A170" s="45"/>
      <c r="B170" s="45"/>
      <c r="C170" s="45"/>
      <c r="D170" s="146" t="s">
        <v>117</v>
      </c>
      <c r="E170" s="52" t="s">
        <v>39</v>
      </c>
      <c r="F170" s="150"/>
      <c r="G170" s="153"/>
      <c r="H170" s="153"/>
      <c r="I170" s="47" t="str">
        <f t="shared" si="34"/>
        <v/>
      </c>
      <c r="J170" s="47" t="str">
        <f t="shared" si="35"/>
        <v/>
      </c>
      <c r="K170" s="48" t="str">
        <f t="shared" si="36"/>
        <v/>
      </c>
      <c r="L170" s="165" t="str">
        <f t="shared" si="37"/>
        <v/>
      </c>
      <c r="M170" s="156"/>
      <c r="N170" s="45"/>
      <c r="O170" s="239"/>
      <c r="P170" s="239"/>
      <c r="Q170" s="239"/>
      <c r="R170" s="239"/>
      <c r="S170" s="45"/>
      <c r="T170" s="45"/>
      <c r="U170" s="112"/>
    </row>
    <row r="171" spans="1:21">
      <c r="A171" s="45"/>
      <c r="B171" s="45"/>
      <c r="C171" s="45"/>
      <c r="D171" s="146" t="s">
        <v>118</v>
      </c>
      <c r="E171" s="143" t="s">
        <v>39</v>
      </c>
      <c r="F171" s="150"/>
      <c r="G171" s="153"/>
      <c r="H171" s="153"/>
      <c r="I171" s="47" t="str">
        <f t="shared" si="34"/>
        <v/>
      </c>
      <c r="J171" s="47" t="str">
        <f t="shared" si="35"/>
        <v/>
      </c>
      <c r="K171" s="48" t="str">
        <f t="shared" si="36"/>
        <v/>
      </c>
      <c r="L171" s="165" t="str">
        <f t="shared" si="37"/>
        <v/>
      </c>
      <c r="M171" s="156"/>
      <c r="N171" s="45"/>
      <c r="O171" s="239"/>
      <c r="P171" s="239"/>
      <c r="Q171" s="239"/>
      <c r="R171" s="239"/>
      <c r="S171" s="45"/>
      <c r="T171" s="45"/>
      <c r="U171" s="112"/>
    </row>
    <row r="172" spans="1:21">
      <c r="A172" s="45"/>
      <c r="B172" s="45"/>
      <c r="C172" s="45"/>
      <c r="D172" s="146" t="s">
        <v>119</v>
      </c>
      <c r="E172" s="143" t="s">
        <v>39</v>
      </c>
      <c r="F172" s="150"/>
      <c r="G172" s="153"/>
      <c r="H172" s="153"/>
      <c r="I172" s="47" t="str">
        <f t="shared" si="34"/>
        <v/>
      </c>
      <c r="J172" s="47" t="str">
        <f t="shared" si="35"/>
        <v/>
      </c>
      <c r="K172" s="48" t="str">
        <f t="shared" si="36"/>
        <v/>
      </c>
      <c r="L172" s="163" t="str">
        <f t="shared" si="37"/>
        <v/>
      </c>
      <c r="M172" s="156"/>
      <c r="N172" s="45"/>
      <c r="O172" s="239"/>
      <c r="P172" s="239"/>
      <c r="Q172" s="239"/>
      <c r="R172" s="239"/>
      <c r="S172" s="45"/>
      <c r="T172" s="45"/>
      <c r="U172" s="112"/>
    </row>
    <row r="173" spans="1:21" ht="15" thickBot="1">
      <c r="A173" s="45"/>
      <c r="B173" s="45"/>
      <c r="C173" s="45"/>
      <c r="D173" s="146" t="s">
        <v>120</v>
      </c>
      <c r="E173" s="143" t="s">
        <v>39</v>
      </c>
      <c r="F173" s="150"/>
      <c r="G173" s="153"/>
      <c r="H173" s="153"/>
      <c r="I173" s="47" t="str">
        <f t="shared" si="34"/>
        <v/>
      </c>
      <c r="J173" s="47" t="str">
        <f t="shared" si="35"/>
        <v/>
      </c>
      <c r="K173" s="48" t="str">
        <f t="shared" si="36"/>
        <v/>
      </c>
      <c r="L173" s="165" t="str">
        <f t="shared" si="37"/>
        <v/>
      </c>
      <c r="M173" s="156"/>
      <c r="N173" s="45"/>
      <c r="O173" s="239"/>
      <c r="P173" s="239"/>
      <c r="Q173" s="239"/>
      <c r="R173" s="239"/>
      <c r="S173" s="45"/>
      <c r="T173" s="45"/>
      <c r="U173" s="112"/>
    </row>
    <row r="174" spans="1:21" ht="15" thickBot="1">
      <c r="A174" s="45"/>
      <c r="B174" s="45"/>
      <c r="C174" s="45"/>
      <c r="D174" s="233" t="s">
        <v>121</v>
      </c>
      <c r="E174" s="234"/>
      <c r="F174" s="234"/>
      <c r="G174" s="234"/>
      <c r="H174" s="234"/>
      <c r="I174" s="234"/>
      <c r="J174" s="234"/>
      <c r="K174" s="234"/>
      <c r="L174" s="234"/>
      <c r="M174" s="235"/>
      <c r="N174" s="45"/>
      <c r="O174" s="239"/>
      <c r="P174" s="239"/>
      <c r="Q174" s="239"/>
      <c r="R174" s="239"/>
      <c r="S174" s="45"/>
      <c r="T174" s="45"/>
      <c r="U174" s="112"/>
    </row>
    <row r="175" spans="1:21">
      <c r="A175" s="45"/>
      <c r="B175" s="45"/>
      <c r="C175" s="45"/>
      <c r="D175" s="220" t="s">
        <v>56</v>
      </c>
      <c r="E175" s="221"/>
      <c r="F175" s="148"/>
      <c r="G175" s="151"/>
      <c r="H175" s="151"/>
      <c r="I175" s="47" t="str">
        <f t="shared" ref="I175:K177" si="38">IF(F175&gt;0,1,"")</f>
        <v/>
      </c>
      <c r="J175" s="47" t="str">
        <f t="shared" si="38"/>
        <v/>
      </c>
      <c r="K175" s="48" t="str">
        <f t="shared" si="38"/>
        <v/>
      </c>
      <c r="L175" s="163" t="str">
        <f>IF(SUM(I175:K175)&gt;1,"ERROR",IF(F175&gt;=0.01,F175*4.33,IF(G175&gt;=0.01,G175,IF(H175&gt;=0.01,H175/12,""))))</f>
        <v/>
      </c>
      <c r="M175" s="154"/>
      <c r="N175" s="45"/>
      <c r="O175" s="239"/>
      <c r="P175" s="239"/>
      <c r="Q175" s="239"/>
      <c r="R175" s="239"/>
      <c r="S175" s="45"/>
      <c r="T175" s="45"/>
      <c r="U175" s="112"/>
    </row>
    <row r="176" spans="1:21">
      <c r="A176" s="45"/>
      <c r="B176" s="45"/>
      <c r="C176" s="45"/>
      <c r="D176" s="220" t="s">
        <v>56</v>
      </c>
      <c r="E176" s="221"/>
      <c r="F176" s="148"/>
      <c r="G176" s="151"/>
      <c r="H176" s="151"/>
      <c r="I176" s="47" t="str">
        <f>IF(F176&gt;0,1,"")</f>
        <v/>
      </c>
      <c r="J176" s="47" t="str">
        <f>IF(G176&gt;0,1,"")</f>
        <v/>
      </c>
      <c r="K176" s="48" t="str">
        <f>IF(H176&gt;0,1,"")</f>
        <v/>
      </c>
      <c r="L176" s="163" t="str">
        <f>IF(SUM(I176:K176)&gt;1,"ERROR",IF(F176&gt;=0.01,F176*4.33,IF(G176&gt;=0.01,G176,IF(H176&gt;=0.01,H176/12,""))))</f>
        <v/>
      </c>
      <c r="M176" s="154"/>
      <c r="N176" s="45"/>
      <c r="O176" s="51"/>
      <c r="P176" s="51"/>
      <c r="Q176" s="51"/>
      <c r="R176" s="51"/>
      <c r="S176" s="45"/>
      <c r="T176" s="45"/>
      <c r="U176" s="112"/>
    </row>
    <row r="177" spans="1:21" ht="15" thickBot="1">
      <c r="A177" s="45"/>
      <c r="B177" s="45"/>
      <c r="C177" s="45"/>
      <c r="D177" s="220" t="s">
        <v>56</v>
      </c>
      <c r="E177" s="221"/>
      <c r="F177" s="150"/>
      <c r="G177" s="153"/>
      <c r="H177" s="153"/>
      <c r="I177" s="55" t="str">
        <f t="shared" si="38"/>
        <v/>
      </c>
      <c r="J177" s="55" t="str">
        <f t="shared" si="38"/>
        <v/>
      </c>
      <c r="K177" s="56" t="str">
        <f t="shared" si="38"/>
        <v/>
      </c>
      <c r="L177" s="166" t="str">
        <f>IF(SUM(I177:K177)&gt;1,"ERROR",IF(F177&gt;=0.01,F177*4.33,IF(G177&gt;=0.01,G177,IF(H177&gt;=0.01,H177/12,""))))</f>
        <v/>
      </c>
      <c r="M177" s="156"/>
      <c r="N177" s="45"/>
      <c r="O177" s="45"/>
      <c r="P177" s="45"/>
      <c r="Q177" s="45"/>
      <c r="R177" s="45"/>
      <c r="S177" s="45"/>
      <c r="T177" s="45"/>
      <c r="U177" s="112"/>
    </row>
    <row r="178" spans="1:21" ht="15" thickBot="1">
      <c r="A178" s="45"/>
      <c r="B178" s="45"/>
      <c r="C178" s="45"/>
      <c r="D178" s="76" t="s">
        <v>122</v>
      </c>
      <c r="E178" s="77"/>
      <c r="F178" s="30" t="str">
        <f>IF(SUM(F157:F173,F175:F177)&gt;=1,SUM(F157:F173,F175:F177),"")</f>
        <v/>
      </c>
      <c r="G178" s="30" t="str">
        <f>IF(SUM(G157:G173,G175:G177)&gt;=1,SUM(G157:G173,G175:G177),"")</f>
        <v/>
      </c>
      <c r="H178" s="30" t="str">
        <f>IF(SUM(H157:H173,H175:H177)&gt;=1,SUM(H157:H173,H175:H177),"")</f>
        <v/>
      </c>
      <c r="I178" s="30"/>
      <c r="J178" s="30"/>
      <c r="K178" s="30"/>
      <c r="L178" s="30">
        <f>SUM(L157:L173,L175:L177)</f>
        <v>0</v>
      </c>
      <c r="M178" s="31" t="str">
        <f>IF(SUM(M157:M173,M175:M177)&gt;=1,SUM(M157:M173,M175:M177),"")</f>
        <v/>
      </c>
      <c r="N178" s="45"/>
      <c r="O178" s="45"/>
      <c r="P178" s="45"/>
      <c r="Q178" s="45"/>
      <c r="R178" s="45"/>
      <c r="S178" s="45"/>
      <c r="T178" s="45"/>
      <c r="U178" s="112"/>
    </row>
    <row r="179" spans="1:21">
      <c r="A179" s="45"/>
      <c r="B179" s="45"/>
      <c r="C179" s="45"/>
      <c r="D179" s="46"/>
      <c r="E179" s="62"/>
      <c r="F179" s="45"/>
      <c r="G179" s="45"/>
      <c r="H179" s="45"/>
      <c r="I179" s="45"/>
      <c r="J179" s="45"/>
      <c r="K179" s="45"/>
      <c r="L179" s="45"/>
      <c r="M179" s="45"/>
      <c r="N179" s="45"/>
      <c r="O179" s="45"/>
      <c r="P179" s="45"/>
      <c r="Q179" s="45"/>
      <c r="R179" s="45"/>
      <c r="S179" s="45"/>
      <c r="T179" s="45"/>
      <c r="U179" s="112"/>
    </row>
    <row r="180" spans="1:21">
      <c r="A180" s="45"/>
      <c r="B180" s="45"/>
      <c r="C180" s="45"/>
      <c r="D180" s="46"/>
      <c r="E180" s="62"/>
      <c r="F180" s="45"/>
      <c r="G180" s="45"/>
      <c r="H180" s="45"/>
      <c r="I180" s="45"/>
      <c r="J180" s="45"/>
      <c r="K180" s="45"/>
      <c r="L180" s="45"/>
      <c r="M180" s="45"/>
      <c r="N180" s="45"/>
      <c r="O180" s="45"/>
      <c r="P180" s="45"/>
      <c r="Q180" s="45"/>
      <c r="R180" s="45"/>
      <c r="S180" s="45"/>
      <c r="T180" s="45"/>
      <c r="U180" s="112"/>
    </row>
    <row r="181" spans="1:21" ht="18">
      <c r="A181" s="103"/>
      <c r="B181" s="103" t="s">
        <v>123</v>
      </c>
      <c r="C181" s="103"/>
      <c r="D181" s="103"/>
      <c r="E181" s="104"/>
      <c r="F181" s="103"/>
      <c r="G181" s="103"/>
      <c r="H181" s="103"/>
      <c r="I181" s="103"/>
      <c r="J181" s="103"/>
      <c r="K181" s="103"/>
      <c r="L181" s="103"/>
      <c r="M181" s="103"/>
      <c r="N181" s="103"/>
      <c r="O181" s="103"/>
      <c r="P181" s="103"/>
      <c r="Q181" s="103"/>
      <c r="R181" s="103"/>
      <c r="S181" s="103"/>
      <c r="T181" s="103"/>
      <c r="U181" s="1"/>
    </row>
    <row r="182" spans="1:21" ht="15" thickBot="1">
      <c r="A182" s="45"/>
      <c r="B182" s="45"/>
      <c r="C182" s="45"/>
      <c r="D182" s="46"/>
      <c r="E182" s="62"/>
      <c r="F182" s="45"/>
      <c r="G182" s="45"/>
      <c r="H182" s="45"/>
      <c r="I182" s="45"/>
      <c r="J182" s="45"/>
      <c r="K182" s="45"/>
      <c r="L182" s="45"/>
      <c r="M182" s="45"/>
      <c r="N182" s="45"/>
      <c r="O182" s="45"/>
      <c r="P182" s="45"/>
      <c r="Q182" s="45"/>
      <c r="R182" s="45"/>
      <c r="S182" s="45"/>
      <c r="T182" s="45"/>
      <c r="U182" s="112"/>
    </row>
    <row r="183" spans="1:21">
      <c r="A183" s="45"/>
      <c r="B183" s="45"/>
      <c r="C183" s="45"/>
      <c r="D183" s="225" t="s">
        <v>26</v>
      </c>
      <c r="E183" s="226"/>
      <c r="F183" s="101"/>
      <c r="G183" s="87" t="s">
        <v>27</v>
      </c>
      <c r="H183" s="87"/>
      <c r="I183" s="89"/>
      <c r="J183" s="89"/>
      <c r="K183" s="89"/>
      <c r="L183" s="87" t="s">
        <v>28</v>
      </c>
      <c r="M183" s="88" t="s">
        <v>29</v>
      </c>
      <c r="N183" s="45"/>
      <c r="O183" s="45"/>
      <c r="P183" s="45"/>
      <c r="Q183" s="45"/>
      <c r="R183" s="45"/>
      <c r="S183" s="45"/>
      <c r="T183" s="45"/>
      <c r="U183" s="112"/>
    </row>
    <row r="184" spans="1:21">
      <c r="A184" s="45"/>
      <c r="B184" s="45"/>
      <c r="C184" s="45"/>
      <c r="D184" s="227"/>
      <c r="E184" s="228"/>
      <c r="F184" s="238" t="s">
        <v>30</v>
      </c>
      <c r="G184" s="238"/>
      <c r="H184" s="238"/>
      <c r="I184" s="93"/>
      <c r="J184" s="93"/>
      <c r="K184" s="93"/>
      <c r="L184" s="91" t="s">
        <v>13</v>
      </c>
      <c r="M184" s="92" t="s">
        <v>13</v>
      </c>
      <c r="N184" s="45"/>
      <c r="O184" s="45"/>
      <c r="P184" s="45"/>
      <c r="Q184" s="45"/>
      <c r="R184" s="45"/>
      <c r="S184" s="45"/>
      <c r="T184" s="45"/>
      <c r="U184" s="112"/>
    </row>
    <row r="185" spans="1:21" ht="15" thickBot="1">
      <c r="A185" s="45"/>
      <c r="B185" s="45"/>
      <c r="C185" s="45"/>
      <c r="D185" s="229"/>
      <c r="E185" s="230"/>
      <c r="F185" s="96" t="s">
        <v>31</v>
      </c>
      <c r="G185" s="96" t="s">
        <v>32</v>
      </c>
      <c r="H185" s="96" t="s">
        <v>33</v>
      </c>
      <c r="I185" s="98"/>
      <c r="J185" s="98"/>
      <c r="K185" s="98"/>
      <c r="L185" s="96" t="s">
        <v>34</v>
      </c>
      <c r="M185" s="97" t="s">
        <v>35</v>
      </c>
      <c r="N185" s="45"/>
      <c r="O185" s="45"/>
      <c r="P185" s="45"/>
      <c r="Q185" s="45"/>
      <c r="R185" s="45"/>
      <c r="S185" s="45"/>
      <c r="T185" s="45"/>
      <c r="U185" s="112"/>
    </row>
    <row r="186" spans="1:21">
      <c r="A186" s="45"/>
      <c r="B186" s="45"/>
      <c r="C186" s="45"/>
      <c r="D186" s="144" t="s">
        <v>199</v>
      </c>
      <c r="E186" s="174" t="s">
        <v>37</v>
      </c>
      <c r="F186" s="148"/>
      <c r="G186" s="151"/>
      <c r="H186" s="151"/>
      <c r="I186" s="74" t="str">
        <f t="shared" ref="I186:K194" si="39">IF(F186&gt;0,1,"")</f>
        <v/>
      </c>
      <c r="J186" s="74" t="str">
        <f t="shared" si="39"/>
        <v/>
      </c>
      <c r="K186" s="75" t="str">
        <f t="shared" si="39"/>
        <v/>
      </c>
      <c r="L186" s="163" t="str">
        <f>IF(SUM(I186:K186)&gt;1,"ERROR",IF(F186&gt;=0.01,F186*4.33,IF(G186&gt;=0.01,G186,IF(H186&gt;=0.01,H186/12,""))))</f>
        <v/>
      </c>
      <c r="M186" s="154"/>
      <c r="N186" s="45"/>
      <c r="O186" s="45"/>
      <c r="P186" s="45"/>
      <c r="Q186" s="45"/>
      <c r="R186" s="45"/>
      <c r="S186" s="45"/>
      <c r="T186" s="45"/>
      <c r="U186" s="112"/>
    </row>
    <row r="187" spans="1:21">
      <c r="A187" s="45"/>
      <c r="B187" s="45"/>
      <c r="C187" s="45"/>
      <c r="D187" s="145" t="s">
        <v>124</v>
      </c>
      <c r="E187" s="193" t="s">
        <v>37</v>
      </c>
      <c r="F187" s="149"/>
      <c r="G187" s="152"/>
      <c r="H187" s="152"/>
      <c r="I187" s="74" t="str">
        <f t="shared" si="39"/>
        <v/>
      </c>
      <c r="J187" s="74" t="str">
        <f t="shared" si="39"/>
        <v/>
      </c>
      <c r="K187" s="75" t="str">
        <f t="shared" si="39"/>
        <v/>
      </c>
      <c r="L187" s="163" t="str">
        <f t="shared" ref="L187:L194" si="40">IF(SUM(I187:K187)&gt;1,"ERROR",IF(F187&gt;=0.01,F187*4.33,IF(G187&gt;=0.01,G187,IF(H187&gt;=0.01,H187/12,""))))</f>
        <v/>
      </c>
      <c r="M187" s="155"/>
      <c r="N187" s="45"/>
      <c r="O187" s="239" t="str">
        <f>IF(OR(COUNTIF($L$186:$L$194,"ERROR")&gt;0,COUNTIF($L$196:$L$198,"ERROR")&gt;0),ADMIN!E4,"")</f>
        <v/>
      </c>
      <c r="P187" s="239"/>
      <c r="Q187" s="239"/>
      <c r="R187" s="239"/>
      <c r="S187" s="45"/>
      <c r="T187" s="45"/>
      <c r="U187" s="112"/>
    </row>
    <row r="188" spans="1:21">
      <c r="A188" s="45"/>
      <c r="B188" s="45"/>
      <c r="C188" s="45"/>
      <c r="D188" s="145" t="s">
        <v>125</v>
      </c>
      <c r="E188" s="191" t="s">
        <v>39</v>
      </c>
      <c r="F188" s="149"/>
      <c r="G188" s="152"/>
      <c r="H188" s="152"/>
      <c r="I188" s="74" t="str">
        <f t="shared" si="39"/>
        <v/>
      </c>
      <c r="J188" s="74" t="str">
        <f t="shared" si="39"/>
        <v/>
      </c>
      <c r="K188" s="75" t="str">
        <f t="shared" si="39"/>
        <v/>
      </c>
      <c r="L188" s="163" t="str">
        <f t="shared" si="40"/>
        <v/>
      </c>
      <c r="M188" s="155"/>
      <c r="N188" s="45"/>
      <c r="O188" s="239"/>
      <c r="P188" s="239"/>
      <c r="Q188" s="239"/>
      <c r="R188" s="239"/>
      <c r="S188" s="45"/>
      <c r="T188" s="45"/>
      <c r="U188" s="112"/>
    </row>
    <row r="189" spans="1:21">
      <c r="A189" s="45"/>
      <c r="B189" s="45"/>
      <c r="C189" s="45"/>
      <c r="D189" s="145" t="s">
        <v>126</v>
      </c>
      <c r="E189" s="174" t="s">
        <v>37</v>
      </c>
      <c r="F189" s="149"/>
      <c r="G189" s="152"/>
      <c r="H189" s="152"/>
      <c r="I189" s="74" t="str">
        <f t="shared" si="39"/>
        <v/>
      </c>
      <c r="J189" s="74" t="str">
        <f t="shared" si="39"/>
        <v/>
      </c>
      <c r="K189" s="75" t="str">
        <f t="shared" si="39"/>
        <v/>
      </c>
      <c r="L189" s="163" t="str">
        <f t="shared" si="40"/>
        <v/>
      </c>
      <c r="M189" s="155"/>
      <c r="N189" s="45"/>
      <c r="O189" s="239"/>
      <c r="P189" s="239"/>
      <c r="Q189" s="239"/>
      <c r="R189" s="239"/>
      <c r="S189" s="45"/>
      <c r="T189" s="45"/>
      <c r="U189" s="112"/>
    </row>
    <row r="190" spans="1:21">
      <c r="A190" s="45"/>
      <c r="B190" s="45"/>
      <c r="C190" s="45"/>
      <c r="D190" s="145" t="s">
        <v>127</v>
      </c>
      <c r="E190" s="191" t="s">
        <v>39</v>
      </c>
      <c r="F190" s="149"/>
      <c r="G190" s="152"/>
      <c r="H190" s="152"/>
      <c r="I190" s="74" t="str">
        <f t="shared" si="39"/>
        <v/>
      </c>
      <c r="J190" s="74" t="str">
        <f t="shared" si="39"/>
        <v/>
      </c>
      <c r="K190" s="75" t="str">
        <f t="shared" si="39"/>
        <v/>
      </c>
      <c r="L190" s="163" t="str">
        <f t="shared" si="40"/>
        <v/>
      </c>
      <c r="M190" s="155"/>
      <c r="N190" s="45"/>
      <c r="O190" s="239"/>
      <c r="P190" s="239"/>
      <c r="Q190" s="239"/>
      <c r="R190" s="239"/>
      <c r="S190" s="45"/>
      <c r="T190" s="45"/>
      <c r="U190" s="112"/>
    </row>
    <row r="191" spans="1:21">
      <c r="A191" s="45"/>
      <c r="B191" s="45"/>
      <c r="C191" s="45"/>
      <c r="D191" s="145" t="s">
        <v>128</v>
      </c>
      <c r="E191" s="193" t="s">
        <v>37</v>
      </c>
      <c r="F191" s="149"/>
      <c r="G191" s="152"/>
      <c r="H191" s="152"/>
      <c r="I191" s="74" t="str">
        <f t="shared" si="39"/>
        <v/>
      </c>
      <c r="J191" s="74" t="str">
        <f t="shared" si="39"/>
        <v/>
      </c>
      <c r="K191" s="75" t="str">
        <f t="shared" si="39"/>
        <v/>
      </c>
      <c r="L191" s="163" t="str">
        <f t="shared" si="40"/>
        <v/>
      </c>
      <c r="M191" s="155"/>
      <c r="N191" s="45"/>
      <c r="O191" s="239"/>
      <c r="P191" s="239"/>
      <c r="Q191" s="239"/>
      <c r="R191" s="239"/>
      <c r="S191" s="45"/>
      <c r="T191" s="45"/>
      <c r="U191" s="112"/>
    </row>
    <row r="192" spans="1:21">
      <c r="A192" s="45"/>
      <c r="B192" s="45"/>
      <c r="C192" s="45"/>
      <c r="D192" s="145" t="s">
        <v>129</v>
      </c>
      <c r="E192" s="191" t="s">
        <v>39</v>
      </c>
      <c r="F192" s="149"/>
      <c r="G192" s="152"/>
      <c r="H192" s="152"/>
      <c r="I192" s="74" t="str">
        <f t="shared" si="39"/>
        <v/>
      </c>
      <c r="J192" s="74" t="str">
        <f t="shared" si="39"/>
        <v/>
      </c>
      <c r="K192" s="75" t="str">
        <f t="shared" si="39"/>
        <v/>
      </c>
      <c r="L192" s="163" t="str">
        <f t="shared" si="40"/>
        <v/>
      </c>
      <c r="M192" s="155"/>
      <c r="N192" s="45"/>
      <c r="O192" s="239"/>
      <c r="P192" s="239"/>
      <c r="Q192" s="239"/>
      <c r="R192" s="239"/>
      <c r="S192" s="45"/>
      <c r="T192" s="45"/>
      <c r="U192" s="112"/>
    </row>
    <row r="193" spans="1:21">
      <c r="A193" s="45"/>
      <c r="B193" s="45"/>
      <c r="C193" s="45"/>
      <c r="D193" s="145" t="s">
        <v>130</v>
      </c>
      <c r="E193" s="191" t="s">
        <v>39</v>
      </c>
      <c r="F193" s="149"/>
      <c r="G193" s="152"/>
      <c r="H193" s="152"/>
      <c r="I193" s="74" t="str">
        <f t="shared" si="39"/>
        <v/>
      </c>
      <c r="J193" s="74" t="str">
        <f t="shared" si="39"/>
        <v/>
      </c>
      <c r="K193" s="75" t="str">
        <f t="shared" si="39"/>
        <v/>
      </c>
      <c r="L193" s="163" t="str">
        <f t="shared" si="40"/>
        <v/>
      </c>
      <c r="M193" s="155"/>
      <c r="N193" s="45"/>
      <c r="O193" s="239"/>
      <c r="P193" s="239"/>
      <c r="Q193" s="239"/>
      <c r="R193" s="239"/>
      <c r="S193" s="45"/>
      <c r="T193" s="45"/>
      <c r="U193" s="112"/>
    </row>
    <row r="194" spans="1:21" ht="15" thickBot="1">
      <c r="A194" s="45"/>
      <c r="B194" s="45"/>
      <c r="C194" s="45"/>
      <c r="D194" s="145" t="s">
        <v>131</v>
      </c>
      <c r="E194" s="191" t="s">
        <v>39</v>
      </c>
      <c r="F194" s="149"/>
      <c r="G194" s="152"/>
      <c r="H194" s="152"/>
      <c r="I194" s="74" t="str">
        <f t="shared" si="39"/>
        <v/>
      </c>
      <c r="J194" s="74" t="str">
        <f t="shared" si="39"/>
        <v/>
      </c>
      <c r="K194" s="75" t="str">
        <f t="shared" si="39"/>
        <v/>
      </c>
      <c r="L194" s="163" t="str">
        <f t="shared" si="40"/>
        <v/>
      </c>
      <c r="M194" s="155"/>
      <c r="N194" s="45"/>
      <c r="O194" s="239"/>
      <c r="P194" s="239"/>
      <c r="Q194" s="239"/>
      <c r="R194" s="239"/>
      <c r="S194" s="45"/>
      <c r="T194" s="45"/>
      <c r="U194" s="112"/>
    </row>
    <row r="195" spans="1:21" ht="15" thickBot="1">
      <c r="A195" s="45"/>
      <c r="B195" s="45"/>
      <c r="C195" s="45"/>
      <c r="D195" s="233" t="s">
        <v>132</v>
      </c>
      <c r="E195" s="234"/>
      <c r="F195" s="234"/>
      <c r="G195" s="234"/>
      <c r="H195" s="234"/>
      <c r="I195" s="234"/>
      <c r="J195" s="234"/>
      <c r="K195" s="234"/>
      <c r="L195" s="234"/>
      <c r="M195" s="235"/>
      <c r="N195" s="45"/>
      <c r="O195" s="51"/>
      <c r="P195" s="51"/>
      <c r="Q195" s="51"/>
      <c r="R195" s="51"/>
      <c r="S195" s="45"/>
      <c r="T195" s="45"/>
      <c r="U195" s="112"/>
    </row>
    <row r="196" spans="1:21">
      <c r="A196" s="45"/>
      <c r="B196" s="45"/>
      <c r="C196" s="45"/>
      <c r="D196" s="220" t="s">
        <v>56</v>
      </c>
      <c r="E196" s="221"/>
      <c r="F196" s="148"/>
      <c r="G196" s="151"/>
      <c r="H196" s="151"/>
      <c r="I196" s="74" t="str">
        <f t="shared" ref="I196:K198" si="41">IF(F196&gt;0,1,"")</f>
        <v/>
      </c>
      <c r="J196" s="74" t="str">
        <f t="shared" si="41"/>
        <v/>
      </c>
      <c r="K196" s="75" t="str">
        <f t="shared" si="41"/>
        <v/>
      </c>
      <c r="L196" s="163" t="str">
        <f>IF(SUM(I196:K196)&gt;1,"ERROR",IF(F196&gt;=0.01,F196*4.33,IF(G196&gt;=0.01,G196,IF(H196&gt;=0.01,H196/12,""))))</f>
        <v/>
      </c>
      <c r="M196" s="154"/>
      <c r="N196" s="45"/>
      <c r="O196" s="45"/>
      <c r="P196" s="45"/>
      <c r="Q196" s="45"/>
      <c r="R196" s="45"/>
      <c r="S196" s="45"/>
      <c r="T196" s="45"/>
      <c r="U196" s="112"/>
    </row>
    <row r="197" spans="1:21">
      <c r="A197" s="45"/>
      <c r="B197" s="45"/>
      <c r="C197" s="45"/>
      <c r="D197" s="220" t="s">
        <v>56</v>
      </c>
      <c r="E197" s="221"/>
      <c r="F197" s="148"/>
      <c r="G197" s="151"/>
      <c r="H197" s="151"/>
      <c r="I197" s="74" t="str">
        <f>IF(F197&gt;0,1,"")</f>
        <v/>
      </c>
      <c r="J197" s="74" t="str">
        <f>IF(G197&gt;0,1,"")</f>
        <v/>
      </c>
      <c r="K197" s="75" t="str">
        <f>IF(H197&gt;0,1,"")</f>
        <v/>
      </c>
      <c r="L197" s="163" t="str">
        <f>IF(SUM(I197:K197)&gt;1,"ERROR",IF(F197&gt;=0.01,F197*4.33,IF(G197&gt;=0.01,G197,IF(H197&gt;=0.01,H197/12,""))))</f>
        <v/>
      </c>
      <c r="M197" s="154"/>
      <c r="N197" s="45"/>
      <c r="O197" s="45"/>
      <c r="P197" s="45"/>
      <c r="Q197" s="45"/>
      <c r="R197" s="45"/>
      <c r="S197" s="45"/>
      <c r="T197" s="45"/>
      <c r="U197" s="112"/>
    </row>
    <row r="198" spans="1:21" ht="15" thickBot="1">
      <c r="A198" s="45"/>
      <c r="B198" s="45"/>
      <c r="C198" s="45"/>
      <c r="D198" s="220" t="s">
        <v>56</v>
      </c>
      <c r="E198" s="221"/>
      <c r="F198" s="150"/>
      <c r="G198" s="153"/>
      <c r="H198" s="153"/>
      <c r="I198" s="53" t="str">
        <f t="shared" si="41"/>
        <v/>
      </c>
      <c r="J198" s="53" t="str">
        <f t="shared" si="41"/>
        <v/>
      </c>
      <c r="K198" s="54" t="str">
        <f t="shared" si="41"/>
        <v/>
      </c>
      <c r="L198" s="166" t="str">
        <f>IF(SUM(I198:K198)&gt;1,"ERROR",IF(F198&gt;=0.01,F198*4.33,IF(G198&gt;=0.01,G198,IF(H198&gt;=0.01,H198/12,""))))</f>
        <v/>
      </c>
      <c r="M198" s="156"/>
      <c r="N198" s="45"/>
      <c r="O198" s="45"/>
      <c r="P198" s="45"/>
      <c r="Q198" s="45"/>
      <c r="R198" s="45"/>
      <c r="S198" s="45"/>
      <c r="T198" s="45"/>
      <c r="U198" s="112"/>
    </row>
    <row r="199" spans="1:21" ht="15" thickBot="1">
      <c r="A199" s="45"/>
      <c r="B199" s="45"/>
      <c r="C199" s="45"/>
      <c r="D199" s="222" t="s">
        <v>133</v>
      </c>
      <c r="E199" s="223"/>
      <c r="F199" s="30" t="str">
        <f>IF(SUM(F186:F194,F196:F198)&gt;=1,SUM(F186:F194,F196:F198),"")</f>
        <v/>
      </c>
      <c r="G199" s="30" t="str">
        <f>IF(SUM(G186:G194,G196:G198)&gt;=1,SUM(G186:G194,G196:G198),"")</f>
        <v/>
      </c>
      <c r="H199" s="30" t="str">
        <f>IF(SUM(H186:H194,H196:H198)&gt;=1,SUM(H186:H194,H196:H198),"")</f>
        <v/>
      </c>
      <c r="I199" s="30"/>
      <c r="J199" s="30"/>
      <c r="K199" s="30"/>
      <c r="L199" s="30">
        <f>SUM(L186:L194,L196:L198)</f>
        <v>0</v>
      </c>
      <c r="M199" s="31" t="str">
        <f>IF(SUM(M186:M194,M196:M198)&gt;=1,SUM(M186:M194,M196:M198),"")</f>
        <v/>
      </c>
      <c r="N199" s="45"/>
      <c r="O199" s="45"/>
      <c r="P199" s="45"/>
      <c r="Q199" s="45"/>
      <c r="R199" s="45"/>
      <c r="S199" s="45"/>
      <c r="T199" s="45"/>
      <c r="U199" s="112"/>
    </row>
    <row r="200" spans="1:21">
      <c r="A200" s="45"/>
      <c r="B200" s="45"/>
      <c r="C200" s="45"/>
      <c r="D200" s="46"/>
      <c r="E200" s="62"/>
      <c r="F200" s="45"/>
      <c r="G200" s="45"/>
      <c r="H200" s="45"/>
      <c r="I200" s="45"/>
      <c r="J200" s="45"/>
      <c r="K200" s="45"/>
      <c r="L200" s="45"/>
      <c r="M200" s="45"/>
      <c r="N200" s="45"/>
      <c r="O200" s="45"/>
      <c r="P200" s="45"/>
      <c r="Q200" s="45"/>
      <c r="R200" s="45"/>
      <c r="S200" s="45"/>
      <c r="T200" s="45"/>
      <c r="U200" s="112"/>
    </row>
    <row r="201" spans="1:21">
      <c r="A201" s="45"/>
      <c r="B201" s="45"/>
      <c r="C201" s="45"/>
      <c r="D201" s="46"/>
      <c r="E201" s="62"/>
      <c r="F201" s="45"/>
      <c r="G201" s="45"/>
      <c r="H201" s="45"/>
      <c r="I201" s="45"/>
      <c r="J201" s="45"/>
      <c r="K201" s="45"/>
      <c r="L201" s="45"/>
      <c r="M201" s="45"/>
      <c r="N201" s="45"/>
      <c r="O201" s="45"/>
      <c r="P201" s="45"/>
      <c r="Q201" s="45"/>
      <c r="R201" s="45"/>
      <c r="S201" s="45"/>
      <c r="T201" s="45"/>
      <c r="U201" s="112"/>
    </row>
    <row r="202" spans="1:21">
      <c r="A202" s="45"/>
      <c r="B202" s="45"/>
      <c r="C202" s="45"/>
      <c r="D202" s="46"/>
      <c r="E202" s="62"/>
      <c r="F202" s="45"/>
      <c r="G202" s="45"/>
      <c r="H202" s="45"/>
      <c r="I202" s="45"/>
      <c r="J202" s="45"/>
      <c r="K202" s="45"/>
      <c r="L202" s="45"/>
      <c r="M202" s="45"/>
      <c r="N202" s="45"/>
      <c r="O202" s="45"/>
      <c r="P202" s="45"/>
      <c r="Q202" s="45"/>
      <c r="R202" s="45"/>
      <c r="S202" s="45"/>
      <c r="T202" s="45"/>
      <c r="U202" s="112"/>
    </row>
    <row r="203" spans="1:21" ht="18">
      <c r="A203" s="103"/>
      <c r="B203" s="103" t="s">
        <v>134</v>
      </c>
      <c r="C203" s="103"/>
      <c r="D203" s="103"/>
      <c r="E203" s="104"/>
      <c r="F203" s="103"/>
      <c r="G203" s="103"/>
      <c r="H203" s="103"/>
      <c r="I203" s="103"/>
      <c r="J203" s="103"/>
      <c r="K203" s="103"/>
      <c r="L203" s="103"/>
      <c r="M203" s="103"/>
      <c r="N203" s="103"/>
      <c r="O203" s="103"/>
      <c r="P203" s="103"/>
      <c r="Q203" s="103"/>
      <c r="R203" s="103"/>
      <c r="S203" s="103"/>
      <c r="T203" s="103"/>
      <c r="U203" s="1"/>
    </row>
    <row r="204" spans="1:21" ht="15" thickBot="1">
      <c r="A204" s="45"/>
      <c r="B204" s="45"/>
      <c r="C204" s="45"/>
      <c r="D204" s="46"/>
      <c r="E204" s="62"/>
      <c r="F204" s="45"/>
      <c r="G204" s="45"/>
      <c r="H204" s="45"/>
      <c r="I204" s="45"/>
      <c r="J204" s="45"/>
      <c r="K204" s="45"/>
      <c r="L204" s="45"/>
      <c r="M204" s="45"/>
      <c r="N204" s="45"/>
      <c r="O204" s="45"/>
      <c r="P204" s="45"/>
      <c r="Q204" s="45"/>
      <c r="R204" s="45"/>
      <c r="S204" s="45"/>
      <c r="T204" s="45"/>
      <c r="U204" s="112"/>
    </row>
    <row r="205" spans="1:21">
      <c r="A205" s="45"/>
      <c r="B205" s="45"/>
      <c r="C205" s="45"/>
      <c r="D205" s="225" t="s">
        <v>26</v>
      </c>
      <c r="E205" s="226"/>
      <c r="F205" s="101"/>
      <c r="G205" s="87" t="s">
        <v>27</v>
      </c>
      <c r="H205" s="87"/>
      <c r="I205" s="89"/>
      <c r="J205" s="89"/>
      <c r="K205" s="89"/>
      <c r="L205" s="87" t="s">
        <v>28</v>
      </c>
      <c r="M205" s="88" t="s">
        <v>29</v>
      </c>
      <c r="N205" s="45"/>
      <c r="O205" s="45"/>
      <c r="P205" s="45"/>
      <c r="Q205" s="45"/>
      <c r="R205" s="45"/>
      <c r="S205" s="45"/>
      <c r="T205" s="45"/>
      <c r="U205" s="112"/>
    </row>
    <row r="206" spans="1:21">
      <c r="A206" s="45"/>
      <c r="B206" s="45"/>
      <c r="C206" s="45"/>
      <c r="D206" s="227"/>
      <c r="E206" s="228"/>
      <c r="F206" s="238" t="s">
        <v>30</v>
      </c>
      <c r="G206" s="238"/>
      <c r="H206" s="238"/>
      <c r="I206" s="93"/>
      <c r="J206" s="93"/>
      <c r="K206" s="93"/>
      <c r="L206" s="91" t="s">
        <v>13</v>
      </c>
      <c r="M206" s="92" t="s">
        <v>13</v>
      </c>
      <c r="N206" s="45"/>
      <c r="O206" s="45"/>
      <c r="P206" s="45"/>
      <c r="Q206" s="45"/>
      <c r="R206" s="45"/>
      <c r="S206" s="45"/>
      <c r="T206" s="45"/>
      <c r="U206" s="112"/>
    </row>
    <row r="207" spans="1:21" ht="15" thickBot="1">
      <c r="A207" s="45"/>
      <c r="B207" s="45"/>
      <c r="C207" s="45"/>
      <c r="D207" s="229"/>
      <c r="E207" s="230"/>
      <c r="F207" s="96" t="s">
        <v>31</v>
      </c>
      <c r="G207" s="96" t="s">
        <v>32</v>
      </c>
      <c r="H207" s="96" t="s">
        <v>33</v>
      </c>
      <c r="I207" s="98"/>
      <c r="J207" s="98"/>
      <c r="K207" s="98"/>
      <c r="L207" s="96" t="s">
        <v>34</v>
      </c>
      <c r="M207" s="97" t="s">
        <v>35</v>
      </c>
      <c r="N207" s="45"/>
      <c r="O207" s="45"/>
      <c r="P207" s="45"/>
      <c r="Q207" s="45"/>
      <c r="R207" s="45"/>
      <c r="S207" s="78"/>
      <c r="T207" s="45"/>
      <c r="U207" s="112"/>
    </row>
    <row r="208" spans="1:21">
      <c r="A208" s="79"/>
      <c r="B208" s="79"/>
      <c r="C208" s="79"/>
      <c r="D208" s="144" t="s">
        <v>135</v>
      </c>
      <c r="E208" s="193" t="s">
        <v>37</v>
      </c>
      <c r="F208" s="148"/>
      <c r="G208" s="151"/>
      <c r="H208" s="151"/>
      <c r="I208" s="47" t="str">
        <f t="shared" ref="I208:K214" si="42">IF(F208&gt;0,1,"")</f>
        <v/>
      </c>
      <c r="J208" s="47" t="str">
        <f t="shared" si="42"/>
        <v/>
      </c>
      <c r="K208" s="48" t="str">
        <f t="shared" si="42"/>
        <v/>
      </c>
      <c r="L208" s="163" t="str">
        <f>IF(SUM(I208:K208)&gt;1,"ERROR",IF(F208&gt;=0.01,F208*4.33,IF(G208&gt;=0.01,G208,IF(H208&gt;=0.01,H208/12,""))))</f>
        <v/>
      </c>
      <c r="M208" s="154"/>
      <c r="N208" s="79"/>
      <c r="O208" s="79"/>
      <c r="P208" s="79"/>
      <c r="Q208" s="79"/>
      <c r="R208" s="79"/>
      <c r="S208" s="80"/>
      <c r="T208" s="79"/>
      <c r="U208" s="112"/>
    </row>
    <row r="209" spans="1:21">
      <c r="A209" s="79"/>
      <c r="B209" s="79"/>
      <c r="C209" s="79"/>
      <c r="D209" s="144" t="s">
        <v>136</v>
      </c>
      <c r="E209" s="191" t="s">
        <v>39</v>
      </c>
      <c r="F209" s="148"/>
      <c r="G209" s="151"/>
      <c r="H209" s="151"/>
      <c r="I209" s="49" t="str">
        <f t="shared" si="42"/>
        <v/>
      </c>
      <c r="J209" s="49" t="str">
        <f t="shared" si="42"/>
        <v/>
      </c>
      <c r="K209" s="50" t="str">
        <f t="shared" si="42"/>
        <v/>
      </c>
      <c r="L209" s="165" t="str">
        <f>IF(SUM(I209:K209)&gt;1,"ERROR",IF(F209&gt;=0.01,F209*4.33,IF(G209&gt;=0.01,G209,IF(H209&gt;=0.01,H209/12,""))))</f>
        <v/>
      </c>
      <c r="M209" s="154"/>
      <c r="N209" s="79"/>
      <c r="O209" s="239" t="str">
        <f>IF(OR(COUNTIF($L$208:$L$214,"ERROR")&gt;0,COUNTIF($L$216:$L$218,"ERROR")&gt;0),ADMIN!E4,"")</f>
        <v/>
      </c>
      <c r="P209" s="239"/>
      <c r="Q209" s="239"/>
      <c r="R209" s="239"/>
      <c r="S209" s="80"/>
      <c r="T209" s="79"/>
      <c r="U209" s="112"/>
    </row>
    <row r="210" spans="1:21">
      <c r="A210" s="79"/>
      <c r="B210" s="79"/>
      <c r="C210" s="79"/>
      <c r="D210" s="144" t="s">
        <v>137</v>
      </c>
      <c r="E210" s="191" t="s">
        <v>39</v>
      </c>
      <c r="F210" s="148"/>
      <c r="G210" s="151"/>
      <c r="H210" s="151"/>
      <c r="I210" s="49" t="str">
        <f t="shared" si="42"/>
        <v/>
      </c>
      <c r="J210" s="49" t="str">
        <f t="shared" si="42"/>
        <v/>
      </c>
      <c r="K210" s="50" t="str">
        <f t="shared" si="42"/>
        <v/>
      </c>
      <c r="L210" s="165" t="str">
        <f t="shared" ref="L210:L214" si="43">IF(SUM(I210:K210)&gt;1,"ERROR",IF(F210&gt;=0.01,F210*4.33,IF(G210&gt;=0.01,G210,IF(H210&gt;=0.01,H210/12,""))))</f>
        <v/>
      </c>
      <c r="M210" s="154"/>
      <c r="N210" s="79"/>
      <c r="O210" s="239"/>
      <c r="P210" s="239"/>
      <c r="Q210" s="239"/>
      <c r="R210" s="239"/>
      <c r="S210" s="80"/>
      <c r="T210" s="79"/>
      <c r="U210" s="112"/>
    </row>
    <row r="211" spans="1:21">
      <c r="A211" s="79"/>
      <c r="B211" s="79"/>
      <c r="C211" s="79"/>
      <c r="D211" s="144" t="s">
        <v>138</v>
      </c>
      <c r="E211" s="193" t="s">
        <v>37</v>
      </c>
      <c r="F211" s="148"/>
      <c r="G211" s="151"/>
      <c r="H211" s="151"/>
      <c r="I211" s="49" t="str">
        <f t="shared" si="42"/>
        <v/>
      </c>
      <c r="J211" s="49" t="str">
        <f t="shared" si="42"/>
        <v/>
      </c>
      <c r="K211" s="50" t="str">
        <f t="shared" si="42"/>
        <v/>
      </c>
      <c r="L211" s="165" t="str">
        <f t="shared" si="43"/>
        <v/>
      </c>
      <c r="M211" s="154"/>
      <c r="N211" s="79"/>
      <c r="O211" s="239"/>
      <c r="P211" s="239"/>
      <c r="Q211" s="239"/>
      <c r="R211" s="239"/>
      <c r="S211" s="80"/>
      <c r="T211" s="79"/>
      <c r="U211" s="112"/>
    </row>
    <row r="212" spans="1:21">
      <c r="A212" s="79"/>
      <c r="B212" s="79"/>
      <c r="C212" s="79"/>
      <c r="D212" s="144" t="s">
        <v>139</v>
      </c>
      <c r="E212" s="193" t="s">
        <v>37</v>
      </c>
      <c r="F212" s="148"/>
      <c r="G212" s="151"/>
      <c r="H212" s="151"/>
      <c r="I212" s="49" t="str">
        <f t="shared" si="42"/>
        <v/>
      </c>
      <c r="J212" s="49" t="str">
        <f t="shared" si="42"/>
        <v/>
      </c>
      <c r="K212" s="50" t="str">
        <f t="shared" si="42"/>
        <v/>
      </c>
      <c r="L212" s="165" t="str">
        <f t="shared" si="43"/>
        <v/>
      </c>
      <c r="M212" s="154"/>
      <c r="N212" s="79"/>
      <c r="O212" s="239"/>
      <c r="P212" s="239"/>
      <c r="Q212" s="239"/>
      <c r="R212" s="239"/>
      <c r="S212" s="80"/>
      <c r="T212" s="79"/>
      <c r="U212" s="112"/>
    </row>
    <row r="213" spans="1:21">
      <c r="A213" s="79"/>
      <c r="B213" s="79"/>
      <c r="C213" s="79"/>
      <c r="D213" s="173" t="s">
        <v>200</v>
      </c>
      <c r="E213" s="191" t="s">
        <v>39</v>
      </c>
      <c r="F213" s="148"/>
      <c r="G213" s="151"/>
      <c r="H213" s="151"/>
      <c r="I213" s="47"/>
      <c r="J213" s="47"/>
      <c r="K213" s="48"/>
      <c r="L213" s="165" t="str">
        <f t="shared" si="43"/>
        <v/>
      </c>
      <c r="M213" s="154"/>
      <c r="N213" s="79"/>
      <c r="O213" s="239"/>
      <c r="P213" s="239"/>
      <c r="Q213" s="239"/>
      <c r="R213" s="239"/>
      <c r="S213" s="80"/>
      <c r="T213" s="79"/>
      <c r="U213" s="112"/>
    </row>
    <row r="214" spans="1:21" ht="15" thickBot="1">
      <c r="A214" s="79"/>
      <c r="B214" s="79"/>
      <c r="C214" s="79"/>
      <c r="D214" s="146" t="s">
        <v>140</v>
      </c>
      <c r="E214" s="191" t="s">
        <v>39</v>
      </c>
      <c r="F214" s="148"/>
      <c r="G214" s="151"/>
      <c r="H214" s="151"/>
      <c r="I214" s="47" t="str">
        <f t="shared" si="42"/>
        <v/>
      </c>
      <c r="J214" s="47" t="str">
        <f t="shared" si="42"/>
        <v/>
      </c>
      <c r="K214" s="48" t="str">
        <f t="shared" si="42"/>
        <v/>
      </c>
      <c r="L214" s="165" t="str">
        <f t="shared" si="43"/>
        <v/>
      </c>
      <c r="M214" s="154"/>
      <c r="N214" s="79"/>
      <c r="O214" s="239"/>
      <c r="P214" s="239"/>
      <c r="Q214" s="239"/>
      <c r="R214" s="239"/>
      <c r="S214" s="79"/>
      <c r="T214" s="79"/>
      <c r="U214" s="112"/>
    </row>
    <row r="215" spans="1:21" ht="15" thickBot="1">
      <c r="A215" s="79"/>
      <c r="B215" s="79"/>
      <c r="C215" s="79"/>
      <c r="D215" s="233" t="s">
        <v>141</v>
      </c>
      <c r="E215" s="234"/>
      <c r="F215" s="234"/>
      <c r="G215" s="234"/>
      <c r="H215" s="234"/>
      <c r="I215" s="234"/>
      <c r="J215" s="234"/>
      <c r="K215" s="234"/>
      <c r="L215" s="234"/>
      <c r="M215" s="235"/>
      <c r="N215" s="79"/>
      <c r="O215" s="239"/>
      <c r="P215" s="239"/>
      <c r="Q215" s="239"/>
      <c r="R215" s="239"/>
      <c r="S215" s="79"/>
      <c r="T215" s="79"/>
      <c r="U215" s="112"/>
    </row>
    <row r="216" spans="1:21">
      <c r="A216" s="79"/>
      <c r="B216" s="79"/>
      <c r="C216" s="79"/>
      <c r="D216" s="220" t="s">
        <v>56</v>
      </c>
      <c r="E216" s="221"/>
      <c r="F216" s="148"/>
      <c r="G216" s="151"/>
      <c r="H216" s="151"/>
      <c r="I216" s="47" t="str">
        <f t="shared" ref="I216:K218" si="44">IF(F216&gt;0,1,"")</f>
        <v/>
      </c>
      <c r="J216" s="47" t="str">
        <f t="shared" si="44"/>
        <v/>
      </c>
      <c r="K216" s="48" t="str">
        <f t="shared" si="44"/>
        <v/>
      </c>
      <c r="L216" s="163" t="str">
        <f>IF(SUM(I216:K216)&gt;1,"ERROR",IF(F216&gt;=0.01,F216*4.33,IF(G216&gt;=0.01,G216,IF(H216&gt;=0.01,H216/12,""))))</f>
        <v/>
      </c>
      <c r="M216" s="154"/>
      <c r="N216" s="79"/>
      <c r="O216" s="51"/>
      <c r="P216" s="51"/>
      <c r="Q216" s="51"/>
      <c r="R216" s="51"/>
      <c r="S216" s="79"/>
      <c r="T216" s="79"/>
      <c r="U216" s="112"/>
    </row>
    <row r="217" spans="1:21">
      <c r="A217" s="79"/>
      <c r="B217" s="79"/>
      <c r="C217" s="79"/>
      <c r="D217" s="220" t="s">
        <v>56</v>
      </c>
      <c r="E217" s="221"/>
      <c r="F217" s="148"/>
      <c r="G217" s="151"/>
      <c r="H217" s="151"/>
      <c r="I217" s="47" t="str">
        <f>IF(F217&gt;0,1,"")</f>
        <v/>
      </c>
      <c r="J217" s="47" t="str">
        <f>IF(G217&gt;0,1,"")</f>
        <v/>
      </c>
      <c r="K217" s="48" t="str">
        <f>IF(H217&gt;0,1,"")</f>
        <v/>
      </c>
      <c r="L217" s="163" t="str">
        <f>IF(SUM(I217:K217)&gt;1,"ERROR",IF(F217&gt;=0.01,F217*4.33,IF(G217&gt;=0.01,G217,IF(H217&gt;=0.01,H217/12,""))))</f>
        <v/>
      </c>
      <c r="M217" s="154"/>
      <c r="N217" s="79"/>
      <c r="O217" s="51"/>
      <c r="P217" s="51"/>
      <c r="Q217" s="51"/>
      <c r="R217" s="51"/>
      <c r="S217" s="79"/>
      <c r="T217" s="79"/>
      <c r="U217" s="112"/>
    </row>
    <row r="218" spans="1:21" ht="15" thickBot="1">
      <c r="A218" s="79"/>
      <c r="B218" s="79"/>
      <c r="C218" s="79"/>
      <c r="D218" s="220" t="s">
        <v>56</v>
      </c>
      <c r="E218" s="221"/>
      <c r="F218" s="150"/>
      <c r="G218" s="153"/>
      <c r="H218" s="153"/>
      <c r="I218" s="55" t="str">
        <f t="shared" si="44"/>
        <v/>
      </c>
      <c r="J218" s="55" t="str">
        <f t="shared" si="44"/>
        <v/>
      </c>
      <c r="K218" s="56" t="str">
        <f t="shared" si="44"/>
        <v/>
      </c>
      <c r="L218" s="166" t="str">
        <f>IF(SUM(I218:K218)&gt;1,"ERROR",IF(F218&gt;=0.01,F218*4.33,IF(G218&gt;=0.01,G218,IF(H218&gt;=0.01,H218/12,""))))</f>
        <v/>
      </c>
      <c r="M218" s="156"/>
      <c r="N218" s="79"/>
      <c r="O218" s="79"/>
      <c r="P218" s="79"/>
      <c r="Q218" s="79"/>
      <c r="R218" s="79"/>
      <c r="S218" s="79"/>
      <c r="T218" s="79"/>
      <c r="U218" s="112"/>
    </row>
    <row r="219" spans="1:21" ht="15" thickBot="1">
      <c r="A219" s="45"/>
      <c r="B219" s="45"/>
      <c r="C219" s="45"/>
      <c r="D219" s="222" t="s">
        <v>142</v>
      </c>
      <c r="E219" s="223"/>
      <c r="F219" s="30" t="str">
        <f>IF(SUM(F208:F214,F216:F218)&gt;=1,SUM(F208:F214,F216:F218),"")</f>
        <v/>
      </c>
      <c r="G219" s="30" t="str">
        <f>IF(SUM(G208:G214,G216:G218)&gt;=1,SUM(G208:G214,G216:G218),"")</f>
        <v/>
      </c>
      <c r="H219" s="30" t="str">
        <f>IF(SUM(H208:H214,H216:H218)&gt;=1,SUM(H208:H214,H216:H218),"")</f>
        <v/>
      </c>
      <c r="I219" s="30"/>
      <c r="J219" s="30"/>
      <c r="K219" s="30"/>
      <c r="L219" s="30">
        <f>SUM(L208:L214,L216:L218)</f>
        <v>0</v>
      </c>
      <c r="M219" s="31" t="str">
        <f>IF(SUM(M208:M214,M216:M218)&gt;=1,SUM(M208:M214,M216:M218),"")</f>
        <v/>
      </c>
      <c r="N219" s="45"/>
      <c r="O219" s="45"/>
      <c r="P219" s="45"/>
      <c r="Q219" s="45"/>
      <c r="R219" s="45"/>
      <c r="S219" s="45"/>
      <c r="T219" s="45"/>
      <c r="U219" s="112"/>
    </row>
    <row r="220" spans="1:21">
      <c r="A220" s="45"/>
      <c r="B220" s="45"/>
      <c r="C220" s="45"/>
      <c r="D220" s="46"/>
      <c r="E220" s="62"/>
      <c r="F220" s="45"/>
      <c r="G220" s="45"/>
      <c r="H220" s="45"/>
      <c r="I220" s="45"/>
      <c r="J220" s="45"/>
      <c r="K220" s="45"/>
      <c r="L220" s="45"/>
      <c r="M220" s="45"/>
      <c r="N220" s="45"/>
      <c r="O220" s="45"/>
      <c r="P220" s="45"/>
      <c r="Q220" s="45"/>
      <c r="R220" s="45"/>
      <c r="S220" s="45"/>
      <c r="T220" s="45"/>
      <c r="U220" s="112"/>
    </row>
    <row r="221" spans="1:21">
      <c r="A221" s="45"/>
      <c r="B221" s="45"/>
      <c r="C221" s="45"/>
      <c r="D221" s="46"/>
      <c r="E221" s="62"/>
      <c r="F221" s="45"/>
      <c r="G221" s="45"/>
      <c r="H221" s="45"/>
      <c r="I221" s="45"/>
      <c r="J221" s="45"/>
      <c r="K221" s="45"/>
      <c r="L221" s="45"/>
      <c r="M221" s="45"/>
      <c r="N221" s="45"/>
      <c r="O221" s="45"/>
      <c r="P221" s="45"/>
      <c r="Q221" s="45"/>
      <c r="R221" s="45"/>
      <c r="S221" s="45"/>
      <c r="T221" s="45"/>
      <c r="U221" s="112"/>
    </row>
    <row r="222" spans="1:21" ht="18">
      <c r="A222" s="103"/>
      <c r="B222" s="103" t="s">
        <v>143</v>
      </c>
      <c r="C222" s="103"/>
      <c r="D222" s="103"/>
      <c r="E222" s="104"/>
      <c r="F222" s="103"/>
      <c r="G222" s="103"/>
      <c r="H222" s="103"/>
      <c r="I222" s="103"/>
      <c r="J222" s="103"/>
      <c r="K222" s="103"/>
      <c r="L222" s="103"/>
      <c r="M222" s="103"/>
      <c r="N222" s="103"/>
      <c r="O222" s="103"/>
      <c r="P222" s="103"/>
      <c r="Q222" s="103"/>
      <c r="R222" s="103"/>
      <c r="S222" s="103"/>
      <c r="T222" s="103"/>
      <c r="U222" s="1"/>
    </row>
    <row r="223" spans="1:21" ht="15" thickBot="1">
      <c r="A223" s="45"/>
      <c r="B223" s="45"/>
      <c r="C223" s="45"/>
      <c r="D223" s="46"/>
      <c r="E223" s="62"/>
      <c r="F223" s="45"/>
      <c r="G223" s="45"/>
      <c r="H223" s="45"/>
      <c r="I223" s="45"/>
      <c r="J223" s="45"/>
      <c r="K223" s="45"/>
      <c r="L223" s="45"/>
      <c r="M223" s="45"/>
      <c r="N223" s="45"/>
      <c r="O223" s="45"/>
      <c r="P223" s="45"/>
      <c r="Q223" s="45"/>
      <c r="R223" s="45"/>
      <c r="S223" s="45"/>
      <c r="T223" s="45"/>
      <c r="U223" s="112"/>
    </row>
    <row r="224" spans="1:21">
      <c r="A224" s="45"/>
      <c r="B224" s="45"/>
      <c r="C224" s="45"/>
      <c r="D224" s="225" t="s">
        <v>26</v>
      </c>
      <c r="E224" s="226"/>
      <c r="F224" s="101"/>
      <c r="G224" s="87" t="s">
        <v>27</v>
      </c>
      <c r="H224" s="87"/>
      <c r="I224" s="89"/>
      <c r="J224" s="89"/>
      <c r="K224" s="89"/>
      <c r="L224" s="87" t="s">
        <v>28</v>
      </c>
      <c r="M224" s="88" t="s">
        <v>29</v>
      </c>
      <c r="N224" s="45"/>
      <c r="O224" s="45"/>
      <c r="P224" s="45"/>
      <c r="Q224" s="45"/>
      <c r="R224" s="45"/>
      <c r="S224" s="45"/>
      <c r="T224" s="45"/>
      <c r="U224" s="112"/>
    </row>
    <row r="225" spans="1:21">
      <c r="A225" s="45"/>
      <c r="B225" s="45"/>
      <c r="C225" s="45"/>
      <c r="D225" s="227"/>
      <c r="E225" s="228"/>
      <c r="F225" s="91" t="s">
        <v>30</v>
      </c>
      <c r="G225" s="91"/>
      <c r="H225" s="91"/>
      <c r="I225" s="93"/>
      <c r="J225" s="93"/>
      <c r="K225" s="93"/>
      <c r="L225" s="91" t="s">
        <v>13</v>
      </c>
      <c r="M225" s="92" t="s">
        <v>13</v>
      </c>
      <c r="N225" s="45"/>
      <c r="O225" s="45"/>
      <c r="P225" s="45"/>
      <c r="Q225" s="45"/>
      <c r="R225" s="45"/>
      <c r="S225" s="45"/>
      <c r="T225" s="45"/>
      <c r="U225" s="112"/>
    </row>
    <row r="226" spans="1:21" ht="15" thickBot="1">
      <c r="A226" s="45"/>
      <c r="B226" s="45"/>
      <c r="C226" s="45"/>
      <c r="D226" s="229"/>
      <c r="E226" s="230"/>
      <c r="F226" s="96" t="s">
        <v>31</v>
      </c>
      <c r="G226" s="96" t="s">
        <v>32</v>
      </c>
      <c r="H226" s="96" t="s">
        <v>33</v>
      </c>
      <c r="I226" s="98"/>
      <c r="J226" s="98"/>
      <c r="K226" s="98"/>
      <c r="L226" s="96" t="s">
        <v>34</v>
      </c>
      <c r="M226" s="97" t="s">
        <v>35</v>
      </c>
      <c r="N226" s="45"/>
      <c r="O226" s="45"/>
      <c r="P226" s="45"/>
      <c r="Q226" s="45"/>
      <c r="R226" s="45"/>
      <c r="S226" s="45"/>
      <c r="T226" s="45"/>
      <c r="U226" s="112"/>
    </row>
    <row r="227" spans="1:21">
      <c r="A227" s="79"/>
      <c r="B227" s="79"/>
      <c r="C227" s="79"/>
      <c r="D227" s="144" t="s">
        <v>201</v>
      </c>
      <c r="E227" s="192" t="s">
        <v>37</v>
      </c>
      <c r="F227" s="148"/>
      <c r="G227" s="151"/>
      <c r="H227" s="151"/>
      <c r="I227" s="47" t="str">
        <f t="shared" ref="I227:K229" si="45">IF(F227&gt;0,1,"")</f>
        <v/>
      </c>
      <c r="J227" s="47" t="str">
        <f t="shared" si="45"/>
        <v/>
      </c>
      <c r="K227" s="48" t="str">
        <f t="shared" si="45"/>
        <v/>
      </c>
      <c r="L227" s="163" t="str">
        <f>IF(SUM(I227:K227)&gt;1,"ERROR",IF(F227&gt;=0.01,F227*4.33,IF(G227&gt;=0.01,G227,IF(H227&gt;=0.01,H227/12,""))))</f>
        <v/>
      </c>
      <c r="M227" s="154"/>
      <c r="N227" s="79"/>
      <c r="O227" s="79"/>
      <c r="P227" s="79"/>
      <c r="Q227" s="79"/>
      <c r="R227" s="79"/>
      <c r="S227" s="79"/>
      <c r="T227" s="79"/>
      <c r="U227" s="112"/>
    </row>
    <row r="228" spans="1:21">
      <c r="A228" s="79"/>
      <c r="B228" s="79"/>
      <c r="C228" s="79"/>
      <c r="D228" s="144" t="s">
        <v>202</v>
      </c>
      <c r="E228" s="192" t="s">
        <v>37</v>
      </c>
      <c r="F228" s="148"/>
      <c r="G228" s="151"/>
      <c r="H228" s="151"/>
      <c r="I228" s="47" t="str">
        <f t="shared" si="45"/>
        <v/>
      </c>
      <c r="J228" s="47" t="str">
        <f t="shared" si="45"/>
        <v/>
      </c>
      <c r="K228" s="48" t="str">
        <f t="shared" si="45"/>
        <v/>
      </c>
      <c r="L228" s="165" t="str">
        <f>IF(SUM(I228:K228)&gt;1,"ERROR",IF(F228&gt;=0.01,F228*4.33,IF(G228&gt;=0.01,G228,IF(H228&gt;=0.01,H228/12,""))))</f>
        <v/>
      </c>
      <c r="M228" s="154"/>
      <c r="N228" s="79"/>
      <c r="O228" s="239" t="str">
        <f>IF(OR(COUNTIF($L$227:$L$229,"ERROR")&gt;0,COUNTIF($L$231:$L$233,"ERROR")&gt;0),ADMIN!E4,"")</f>
        <v/>
      </c>
      <c r="P228" s="239"/>
      <c r="Q228" s="239"/>
      <c r="R228" s="239"/>
      <c r="S228" s="79"/>
      <c r="T228" s="79"/>
      <c r="U228" s="112"/>
    </row>
    <row r="229" spans="1:21" ht="15" thickBot="1">
      <c r="A229" s="79"/>
      <c r="B229" s="79"/>
      <c r="C229" s="79"/>
      <c r="D229" s="146" t="s">
        <v>203</v>
      </c>
      <c r="E229" s="192" t="s">
        <v>37</v>
      </c>
      <c r="F229" s="150"/>
      <c r="G229" s="153"/>
      <c r="H229" s="153"/>
      <c r="I229" s="55" t="str">
        <f t="shared" si="45"/>
        <v/>
      </c>
      <c r="J229" s="55" t="str">
        <f t="shared" si="45"/>
        <v/>
      </c>
      <c r="K229" s="56" t="str">
        <f t="shared" si="45"/>
        <v/>
      </c>
      <c r="L229" s="166" t="str">
        <f>IF(SUM(I229:K229)&gt;1,"ERROR",IF(F229&gt;=0.01,F229*4.33,IF(G229&gt;=0.01,G229,IF(H229&gt;=0.01,H229/12,""))))</f>
        <v/>
      </c>
      <c r="M229" s="156"/>
      <c r="N229" s="79"/>
      <c r="O229" s="239"/>
      <c r="P229" s="239"/>
      <c r="Q229" s="239"/>
      <c r="R229" s="239"/>
      <c r="S229" s="79"/>
      <c r="T229" s="79"/>
      <c r="U229" s="112"/>
    </row>
    <row r="230" spans="1:21" ht="15" thickBot="1">
      <c r="A230" s="79"/>
      <c r="B230" s="79"/>
      <c r="C230" s="79"/>
      <c r="D230" s="233" t="s">
        <v>144</v>
      </c>
      <c r="E230" s="234"/>
      <c r="F230" s="234"/>
      <c r="G230" s="234"/>
      <c r="H230" s="234"/>
      <c r="I230" s="234"/>
      <c r="J230" s="234"/>
      <c r="K230" s="234"/>
      <c r="L230" s="234"/>
      <c r="M230" s="235"/>
      <c r="N230" s="79"/>
      <c r="O230" s="239"/>
      <c r="P230" s="239"/>
      <c r="Q230" s="239"/>
      <c r="R230" s="239"/>
      <c r="S230" s="79"/>
      <c r="T230" s="79"/>
      <c r="U230" s="112"/>
    </row>
    <row r="231" spans="1:21">
      <c r="A231" s="79"/>
      <c r="B231" s="79"/>
      <c r="C231" s="79"/>
      <c r="D231" s="220" t="s">
        <v>56</v>
      </c>
      <c r="E231" s="221"/>
      <c r="F231" s="148"/>
      <c r="G231" s="151"/>
      <c r="H231" s="151"/>
      <c r="I231" s="47" t="str">
        <f t="shared" ref="I231:K233" si="46">IF(F231&gt;0,1,"")</f>
        <v/>
      </c>
      <c r="J231" s="47" t="str">
        <f t="shared" si="46"/>
        <v/>
      </c>
      <c r="K231" s="48" t="str">
        <f t="shared" si="46"/>
        <v/>
      </c>
      <c r="L231" s="165" t="str">
        <f>IF(SUM(I231:K231)&gt;1,"ERROR",IF(F231&gt;=0.01,F231*4.33,IF(G231&gt;=0.01,G231,IF(H231&gt;=0.01,H231/12,""))))</f>
        <v/>
      </c>
      <c r="M231" s="154"/>
      <c r="N231" s="79"/>
      <c r="O231" s="239"/>
      <c r="P231" s="239"/>
      <c r="Q231" s="239"/>
      <c r="R231" s="239"/>
      <c r="S231" s="79"/>
      <c r="T231" s="79"/>
      <c r="U231" s="112"/>
    </row>
    <row r="232" spans="1:21">
      <c r="A232" s="79"/>
      <c r="B232" s="79"/>
      <c r="C232" s="79"/>
      <c r="D232" s="220" t="s">
        <v>56</v>
      </c>
      <c r="E232" s="221"/>
      <c r="F232" s="148"/>
      <c r="G232" s="151"/>
      <c r="H232" s="151"/>
      <c r="I232" s="47" t="str">
        <f>IF(F232&gt;0,1,"")</f>
        <v/>
      </c>
      <c r="J232" s="47" t="str">
        <f>IF(G232&gt;0,1,"")</f>
        <v/>
      </c>
      <c r="K232" s="48" t="str">
        <f>IF(H232&gt;0,1,"")</f>
        <v/>
      </c>
      <c r="L232" s="165" t="str">
        <f>IF(SUM(I232:K232)&gt;1,"ERROR",IF(F232&gt;=0.01,F232*4.33,IF(G232&gt;=0.01,G232,IF(H232&gt;=0.01,H232/12,""))))</f>
        <v/>
      </c>
      <c r="M232" s="154"/>
      <c r="N232" s="79"/>
      <c r="O232" s="239"/>
      <c r="P232" s="239"/>
      <c r="Q232" s="239"/>
      <c r="R232" s="239"/>
      <c r="S232" s="79"/>
      <c r="T232" s="79"/>
      <c r="U232" s="112"/>
    </row>
    <row r="233" spans="1:21" ht="15" thickBot="1">
      <c r="A233" s="79"/>
      <c r="B233" s="79"/>
      <c r="C233" s="79"/>
      <c r="D233" s="220" t="s">
        <v>56</v>
      </c>
      <c r="E233" s="221"/>
      <c r="F233" s="150"/>
      <c r="G233" s="153"/>
      <c r="H233" s="153"/>
      <c r="I233" s="55" t="str">
        <f t="shared" si="46"/>
        <v/>
      </c>
      <c r="J233" s="55" t="str">
        <f t="shared" si="46"/>
        <v/>
      </c>
      <c r="K233" s="56" t="str">
        <f t="shared" si="46"/>
        <v/>
      </c>
      <c r="L233" s="165" t="str">
        <f>IF(SUM(I233:K233)&gt;1,"ERROR",IF(F233&gt;=0.01,F233*4.33,IF(G233&gt;=0.01,G233,IF(H233&gt;=0.01,H233/12,""))))</f>
        <v/>
      </c>
      <c r="M233" s="156"/>
      <c r="N233" s="79"/>
      <c r="O233" s="239"/>
      <c r="P233" s="239"/>
      <c r="Q233" s="239"/>
      <c r="R233" s="239"/>
      <c r="S233" s="79"/>
      <c r="T233" s="79"/>
      <c r="U233" s="112"/>
    </row>
    <row r="234" spans="1:21" ht="15" thickBot="1">
      <c r="A234" s="45"/>
      <c r="B234" s="45"/>
      <c r="C234" s="45"/>
      <c r="D234" s="222" t="s">
        <v>145</v>
      </c>
      <c r="E234" s="223"/>
      <c r="F234" s="30" t="str">
        <f>IF(SUM(F227:F229,F231:F233)&gt;=1,SUM(F227:F229,F231:F233),"")</f>
        <v/>
      </c>
      <c r="G234" s="30" t="str">
        <f>IF(SUM(G227:G229,G231:G233)&gt;=1,SUM(G227:G229,G231:G233),"")</f>
        <v/>
      </c>
      <c r="H234" s="30" t="str">
        <f>IF(SUM(H227:H229,H231:H233)&gt;=1,SUM(H227:H229,H231:H233),"")</f>
        <v/>
      </c>
      <c r="I234" s="30"/>
      <c r="J234" s="30"/>
      <c r="K234" s="30"/>
      <c r="L234" s="30">
        <f>SUM(L227:L229,L231:L233)</f>
        <v>0</v>
      </c>
      <c r="M234" s="31" t="str">
        <f>IF(SUM(M227:M229,M231:M233)&gt;=1,SUM(M227:M229,M231:M233),"")</f>
        <v/>
      </c>
      <c r="N234" s="45"/>
      <c r="O234" s="239"/>
      <c r="P234" s="239"/>
      <c r="Q234" s="239"/>
      <c r="R234" s="239"/>
      <c r="S234" s="45"/>
      <c r="T234" s="45"/>
      <c r="U234" s="112"/>
    </row>
    <row r="235" spans="1:21">
      <c r="A235" s="45"/>
      <c r="B235" s="45"/>
      <c r="C235" s="45"/>
      <c r="D235" s="46"/>
      <c r="E235" s="62"/>
      <c r="F235" s="45"/>
      <c r="G235" s="45"/>
      <c r="H235" s="45"/>
      <c r="I235" s="45"/>
      <c r="J235" s="45"/>
      <c r="K235" s="45"/>
      <c r="L235" s="45"/>
      <c r="M235" s="45"/>
      <c r="N235" s="45"/>
      <c r="O235" s="45"/>
      <c r="P235" s="45"/>
      <c r="Q235" s="45"/>
      <c r="R235" s="45"/>
      <c r="S235" s="45"/>
      <c r="T235" s="45"/>
      <c r="U235" s="112"/>
    </row>
    <row r="236" spans="1:21" ht="18">
      <c r="A236" s="103"/>
      <c r="B236" s="103" t="s">
        <v>146</v>
      </c>
      <c r="C236" s="103"/>
      <c r="D236" s="103"/>
      <c r="E236" s="104"/>
      <c r="F236" s="103"/>
      <c r="G236" s="103"/>
      <c r="H236" s="103"/>
      <c r="I236" s="103"/>
      <c r="J236" s="103"/>
      <c r="K236" s="103"/>
      <c r="L236" s="103"/>
      <c r="M236" s="103"/>
      <c r="N236" s="103"/>
      <c r="O236" s="103"/>
      <c r="P236" s="103"/>
      <c r="Q236" s="103"/>
      <c r="R236" s="103"/>
      <c r="S236" s="103"/>
      <c r="T236" s="103"/>
      <c r="U236" s="1"/>
    </row>
    <row r="237" spans="1:21" ht="15" thickBot="1">
      <c r="A237" s="45"/>
      <c r="B237" s="45"/>
      <c r="C237" s="45"/>
      <c r="D237" s="46"/>
      <c r="E237" s="62"/>
      <c r="F237" s="45"/>
      <c r="G237" s="45"/>
      <c r="H237" s="45"/>
      <c r="I237" s="45"/>
      <c r="J237" s="45"/>
      <c r="K237" s="45"/>
      <c r="L237" s="45"/>
      <c r="M237" s="45"/>
      <c r="N237" s="45"/>
      <c r="O237" s="45"/>
      <c r="P237" s="45"/>
      <c r="Q237" s="45"/>
      <c r="R237" s="45"/>
      <c r="S237" s="45"/>
      <c r="T237" s="45"/>
      <c r="U237" s="112"/>
    </row>
    <row r="238" spans="1:21">
      <c r="A238" s="45"/>
      <c r="B238" s="45"/>
      <c r="C238" s="45"/>
      <c r="D238" s="225" t="s">
        <v>26</v>
      </c>
      <c r="E238" s="226"/>
      <c r="F238" s="89"/>
      <c r="G238" s="87" t="s">
        <v>27</v>
      </c>
      <c r="H238" s="87"/>
      <c r="I238" s="89"/>
      <c r="J238" s="89"/>
      <c r="K238" s="89"/>
      <c r="L238" s="87" t="s">
        <v>28</v>
      </c>
      <c r="M238" s="88" t="s">
        <v>29</v>
      </c>
      <c r="N238" s="45"/>
      <c r="O238" s="45"/>
      <c r="P238" s="45"/>
      <c r="Q238" s="45"/>
      <c r="R238" s="45"/>
      <c r="S238" s="45"/>
      <c r="T238" s="45"/>
      <c r="U238" s="112"/>
    </row>
    <row r="239" spans="1:21">
      <c r="A239" s="45"/>
      <c r="B239" s="45"/>
      <c r="C239" s="45"/>
      <c r="D239" s="227"/>
      <c r="E239" s="228"/>
      <c r="F239" s="238" t="s">
        <v>30</v>
      </c>
      <c r="G239" s="238"/>
      <c r="H239" s="238"/>
      <c r="I239" s="93"/>
      <c r="J239" s="93"/>
      <c r="K239" s="93"/>
      <c r="L239" s="91" t="s">
        <v>13</v>
      </c>
      <c r="M239" s="92" t="s">
        <v>13</v>
      </c>
      <c r="N239" s="45"/>
      <c r="O239" s="45"/>
      <c r="P239" s="45"/>
      <c r="Q239" s="45"/>
      <c r="R239" s="45"/>
      <c r="S239" s="45"/>
      <c r="T239" s="45"/>
      <c r="U239" s="112"/>
    </row>
    <row r="240" spans="1:21" ht="15" thickBot="1">
      <c r="A240" s="45"/>
      <c r="B240" s="45"/>
      <c r="C240" s="45"/>
      <c r="D240" s="229"/>
      <c r="E240" s="230"/>
      <c r="F240" s="96" t="s">
        <v>31</v>
      </c>
      <c r="G240" s="96" t="s">
        <v>32</v>
      </c>
      <c r="H240" s="96" t="s">
        <v>33</v>
      </c>
      <c r="I240" s="98"/>
      <c r="J240" s="98"/>
      <c r="K240" s="98"/>
      <c r="L240" s="96" t="s">
        <v>34</v>
      </c>
      <c r="M240" s="97" t="s">
        <v>35</v>
      </c>
      <c r="N240" s="45"/>
      <c r="O240" s="45"/>
      <c r="P240" s="45"/>
      <c r="Q240" s="45"/>
      <c r="R240" s="45"/>
      <c r="S240" s="45"/>
      <c r="T240" s="45"/>
      <c r="U240" s="112"/>
    </row>
    <row r="241" spans="1:21">
      <c r="A241" s="79"/>
      <c r="B241" s="79"/>
      <c r="C241" s="79"/>
      <c r="D241" s="144" t="s">
        <v>205</v>
      </c>
      <c r="E241" s="52" t="s">
        <v>39</v>
      </c>
      <c r="F241" s="148"/>
      <c r="G241" s="151"/>
      <c r="H241" s="151"/>
      <c r="I241" s="47" t="str">
        <f t="shared" ref="I241:K243" si="47">IF(F241&gt;0,1,"")</f>
        <v/>
      </c>
      <c r="J241" s="47" t="str">
        <f t="shared" si="47"/>
        <v/>
      </c>
      <c r="K241" s="48" t="str">
        <f t="shared" si="47"/>
        <v/>
      </c>
      <c r="L241" s="163" t="str">
        <f>IF(SUM(I241:K241)&gt;1,"ERROR",IF(F241&gt;=0.01,F241*4.33,IF(G241&gt;=0.01,G241,IF(H241&gt;=0.01,H241/12,""))))</f>
        <v/>
      </c>
      <c r="M241" s="154"/>
      <c r="N241" s="79"/>
      <c r="O241" s="239" t="str">
        <f>IF(OR(COUNTIF($L$241:$L$243,"ERROR")&gt;0,COUNTIF($L$245:$L$247,"ERROR")&gt;0),ADMIN!E4,"")</f>
        <v/>
      </c>
      <c r="P241" s="239"/>
      <c r="Q241" s="239"/>
      <c r="R241" s="239"/>
      <c r="S241" s="79"/>
      <c r="T241" s="79"/>
      <c r="U241" s="112"/>
    </row>
    <row r="242" spans="1:21">
      <c r="A242" s="79"/>
      <c r="B242" s="79"/>
      <c r="C242" s="79"/>
      <c r="D242" s="144" t="s">
        <v>186</v>
      </c>
      <c r="E242" s="52" t="s">
        <v>39</v>
      </c>
      <c r="F242" s="148"/>
      <c r="G242" s="151"/>
      <c r="H242" s="151"/>
      <c r="I242" s="47" t="str">
        <f t="shared" si="47"/>
        <v/>
      </c>
      <c r="J242" s="47" t="str">
        <f t="shared" si="47"/>
        <v/>
      </c>
      <c r="K242" s="48" t="str">
        <f t="shared" si="47"/>
        <v/>
      </c>
      <c r="L242" s="165" t="str">
        <f>IF(SUM(I242:K242)&gt;1,"ERROR",IF(F242&gt;=0.01,F242*4.33,IF(G242&gt;=0.01,G242,IF(H242&gt;=0.01,H242/12,""))))</f>
        <v/>
      </c>
      <c r="M242" s="154"/>
      <c r="N242" s="79"/>
      <c r="O242" s="239"/>
      <c r="P242" s="239"/>
      <c r="Q242" s="239"/>
      <c r="R242" s="239"/>
      <c r="S242" s="79"/>
      <c r="T242" s="79"/>
      <c r="U242" s="112"/>
    </row>
    <row r="243" spans="1:21" ht="15" thickBot="1">
      <c r="A243" s="79"/>
      <c r="B243" s="79"/>
      <c r="C243" s="79"/>
      <c r="D243" s="146" t="s">
        <v>204</v>
      </c>
      <c r="E243" s="193" t="s">
        <v>37</v>
      </c>
      <c r="F243" s="150"/>
      <c r="G243" s="153"/>
      <c r="H243" s="153"/>
      <c r="I243" s="55" t="str">
        <f t="shared" si="47"/>
        <v/>
      </c>
      <c r="J243" s="55" t="str">
        <f t="shared" si="47"/>
        <v/>
      </c>
      <c r="K243" s="56" t="str">
        <f t="shared" si="47"/>
        <v/>
      </c>
      <c r="L243" s="166" t="str">
        <f>IF(SUM(I243:K243)&gt;1,"ERROR",IF(F243&gt;=0.01,F243*4.33,IF(G243&gt;=0.01,G243,IF(H243&gt;=0.01,H243/12,""))))</f>
        <v/>
      </c>
      <c r="M243" s="156"/>
      <c r="N243" s="79"/>
      <c r="O243" s="239"/>
      <c r="P243" s="239"/>
      <c r="Q243" s="239"/>
      <c r="R243" s="239"/>
      <c r="S243" s="79"/>
      <c r="T243" s="79"/>
      <c r="U243" s="112"/>
    </row>
    <row r="244" spans="1:21" ht="15" thickBot="1">
      <c r="A244" s="79"/>
      <c r="B244" s="79"/>
      <c r="C244" s="79"/>
      <c r="D244" s="233" t="s">
        <v>147</v>
      </c>
      <c r="E244" s="234"/>
      <c r="F244" s="234"/>
      <c r="G244" s="234"/>
      <c r="H244" s="234"/>
      <c r="I244" s="234"/>
      <c r="J244" s="234"/>
      <c r="K244" s="234"/>
      <c r="L244" s="234"/>
      <c r="M244" s="235"/>
      <c r="N244" s="79"/>
      <c r="O244" s="239"/>
      <c r="P244" s="239"/>
      <c r="Q244" s="239"/>
      <c r="R244" s="239"/>
      <c r="S244" s="79"/>
      <c r="T244" s="79"/>
      <c r="U244" s="112"/>
    </row>
    <row r="245" spans="1:21">
      <c r="A245" s="79"/>
      <c r="B245" s="79"/>
      <c r="C245" s="79"/>
      <c r="D245" s="220" t="s">
        <v>56</v>
      </c>
      <c r="E245" s="221"/>
      <c r="F245" s="148"/>
      <c r="G245" s="151"/>
      <c r="H245" s="151"/>
      <c r="I245" s="47" t="str">
        <f t="shared" ref="I245:K247" si="48">IF(F245&gt;0,1,"")</f>
        <v/>
      </c>
      <c r="J245" s="47" t="str">
        <f t="shared" si="48"/>
        <v/>
      </c>
      <c r="K245" s="48" t="str">
        <f t="shared" si="48"/>
        <v/>
      </c>
      <c r="L245" s="163" t="str">
        <f>IF(SUM(I245:K245)&gt;1,"ERROR",IF(F245&gt;=0.01,F245*4.33,IF(G245&gt;=0.01,G245,IF(H245&gt;=0.01,H245/12,""))))</f>
        <v/>
      </c>
      <c r="M245" s="154"/>
      <c r="N245" s="79"/>
      <c r="O245" s="239"/>
      <c r="P245" s="239"/>
      <c r="Q245" s="239"/>
      <c r="R245" s="239"/>
      <c r="S245" s="79"/>
      <c r="T245" s="79"/>
      <c r="U245" s="112"/>
    </row>
    <row r="246" spans="1:21">
      <c r="A246" s="79"/>
      <c r="B246" s="79"/>
      <c r="C246" s="79"/>
      <c r="D246" s="220" t="s">
        <v>56</v>
      </c>
      <c r="E246" s="221"/>
      <c r="F246" s="148"/>
      <c r="G246" s="151"/>
      <c r="H246" s="151"/>
      <c r="I246" s="47" t="str">
        <f>IF(F246&gt;0,1,"")</f>
        <v/>
      </c>
      <c r="J246" s="47" t="str">
        <f>IF(G246&gt;0,1,"")</f>
        <v/>
      </c>
      <c r="K246" s="48" t="str">
        <f>IF(H246&gt;0,1,"")</f>
        <v/>
      </c>
      <c r="L246" s="163" t="str">
        <f>IF(SUM(I246:K246)&gt;1,"ERROR",IF(F246&gt;=0.01,F246*4.33,IF(G246&gt;=0.01,G246,IF(H246&gt;=0.01,H246/12,""))))</f>
        <v/>
      </c>
      <c r="M246" s="154"/>
      <c r="N246" s="79"/>
      <c r="O246" s="239"/>
      <c r="P246" s="239"/>
      <c r="Q246" s="239"/>
      <c r="R246" s="239"/>
      <c r="S246" s="79"/>
      <c r="T246" s="79"/>
      <c r="U246" s="112"/>
    </row>
    <row r="247" spans="1:21" ht="15" thickBot="1">
      <c r="A247" s="79"/>
      <c r="B247" s="79"/>
      <c r="C247" s="79"/>
      <c r="D247" s="220" t="s">
        <v>56</v>
      </c>
      <c r="E247" s="221"/>
      <c r="F247" s="150"/>
      <c r="G247" s="153"/>
      <c r="H247" s="153"/>
      <c r="I247" s="55" t="str">
        <f t="shared" si="48"/>
        <v/>
      </c>
      <c r="J247" s="55" t="str">
        <f t="shared" si="48"/>
        <v/>
      </c>
      <c r="K247" s="56" t="str">
        <f t="shared" si="48"/>
        <v/>
      </c>
      <c r="L247" s="166" t="str">
        <f>IF(SUM(I247:K247)&gt;1,"ERROR",IF(F247&gt;=0.01,F247*4.33,IF(G247&gt;=0.01,G247,IF(H247&gt;=0.01,H247/12,""))))</f>
        <v/>
      </c>
      <c r="M247" s="156"/>
      <c r="N247" s="79"/>
      <c r="O247" s="239"/>
      <c r="P247" s="239"/>
      <c r="Q247" s="239"/>
      <c r="R247" s="239"/>
      <c r="S247" s="79"/>
      <c r="T247" s="79"/>
      <c r="U247" s="112"/>
    </row>
    <row r="248" spans="1:21" ht="15" thickBot="1">
      <c r="A248" s="45"/>
      <c r="B248" s="45"/>
      <c r="C248" s="45"/>
      <c r="D248" s="222" t="s">
        <v>148</v>
      </c>
      <c r="E248" s="223"/>
      <c r="F248" s="30" t="str">
        <f>IF(SUM(F241:F243,F245:F247)&gt;=1,SUM(F241:F243,F245:F247),"")</f>
        <v/>
      </c>
      <c r="G248" s="30" t="str">
        <f>IF(SUM(G241:G243,G245:G247)&gt;=1,SUM(G241:G243,G245:G247),"")</f>
        <v/>
      </c>
      <c r="H248" s="30" t="str">
        <f>IF(SUM(H241:H243,H245:H247)&gt;=1,SUM(H241:H243,H245:H247),"")</f>
        <v/>
      </c>
      <c r="I248" s="30"/>
      <c r="J248" s="30"/>
      <c r="K248" s="30"/>
      <c r="L248" s="30">
        <f>SUM(L241:L243,L245:L247)</f>
        <v>0</v>
      </c>
      <c r="M248" s="31" t="str">
        <f>IF(SUM(M241:M243,M245:M247)&gt;=1,SUM(M241:M243,M245:M247),"")</f>
        <v/>
      </c>
      <c r="N248" s="45"/>
      <c r="O248" s="45"/>
      <c r="P248" s="45"/>
      <c r="Q248" s="45"/>
      <c r="R248" s="45"/>
      <c r="S248" s="45"/>
      <c r="T248" s="45"/>
      <c r="U248" s="112"/>
    </row>
    <row r="249" spans="1:21">
      <c r="A249" s="45"/>
      <c r="B249" s="45"/>
      <c r="C249" s="45"/>
      <c r="D249" s="65"/>
      <c r="E249" s="66"/>
      <c r="F249" s="67"/>
      <c r="G249" s="67"/>
      <c r="H249" s="67"/>
      <c r="I249" s="45"/>
      <c r="J249" s="45"/>
      <c r="K249" s="45"/>
      <c r="L249" s="67"/>
      <c r="M249" s="67"/>
      <c r="N249" s="45"/>
      <c r="O249" s="45"/>
      <c r="P249" s="45"/>
      <c r="Q249" s="45"/>
      <c r="R249" s="45"/>
      <c r="S249" s="45"/>
      <c r="T249" s="45"/>
      <c r="U249" s="112"/>
    </row>
    <row r="250" spans="1:21">
      <c r="A250" s="45"/>
      <c r="B250" s="45"/>
      <c r="C250" s="45"/>
      <c r="D250" s="46"/>
      <c r="E250" s="62"/>
      <c r="F250" s="45"/>
      <c r="G250" s="45"/>
      <c r="H250" s="45"/>
      <c r="I250" s="45"/>
      <c r="J250" s="45"/>
      <c r="K250" s="45"/>
      <c r="L250" s="45"/>
      <c r="M250" s="45"/>
      <c r="N250" s="45"/>
      <c r="O250" s="45"/>
      <c r="P250" s="45"/>
      <c r="Q250" s="45"/>
      <c r="R250" s="45"/>
      <c r="S250" s="45"/>
      <c r="T250" s="45"/>
      <c r="U250" s="112"/>
    </row>
    <row r="251" spans="1:21" ht="18">
      <c r="A251" s="103"/>
      <c r="B251" s="103" t="s">
        <v>149</v>
      </c>
      <c r="C251" s="103"/>
      <c r="D251" s="103"/>
      <c r="E251" s="104"/>
      <c r="F251" s="103"/>
      <c r="G251" s="103"/>
      <c r="H251" s="103"/>
      <c r="I251" s="103"/>
      <c r="J251" s="103"/>
      <c r="K251" s="103"/>
      <c r="L251" s="103"/>
      <c r="M251" s="103"/>
      <c r="N251" s="103"/>
      <c r="O251" s="103"/>
      <c r="P251" s="103"/>
      <c r="Q251" s="103"/>
      <c r="R251" s="103"/>
      <c r="S251" s="103"/>
      <c r="T251" s="103"/>
      <c r="U251" s="1"/>
    </row>
    <row r="252" spans="1:21">
      <c r="A252" s="45"/>
      <c r="B252" s="45"/>
      <c r="C252" s="45"/>
      <c r="D252" s="46"/>
      <c r="E252" s="62"/>
      <c r="F252" s="45"/>
      <c r="G252" s="45"/>
      <c r="H252" s="45"/>
      <c r="I252" s="45"/>
      <c r="J252" s="45"/>
      <c r="K252" s="45"/>
      <c r="L252" s="45"/>
      <c r="M252" s="45"/>
      <c r="N252" s="45"/>
      <c r="O252" s="45"/>
      <c r="P252" s="45"/>
      <c r="Q252" s="45"/>
      <c r="R252" s="45"/>
      <c r="S252" s="45"/>
      <c r="T252" s="45"/>
      <c r="U252" s="112"/>
    </row>
    <row r="253" spans="1:21">
      <c r="A253" s="45"/>
      <c r="B253" s="45"/>
      <c r="C253" s="45"/>
      <c r="D253" s="46"/>
      <c r="E253" s="62"/>
      <c r="F253" s="45"/>
      <c r="G253" s="45"/>
      <c r="H253" s="45"/>
      <c r="I253" s="45"/>
      <c r="J253" s="45"/>
      <c r="K253" s="45"/>
      <c r="L253" s="45"/>
      <c r="M253" s="45"/>
      <c r="N253" s="45"/>
      <c r="O253" s="45"/>
      <c r="P253" s="45"/>
      <c r="Q253" s="45"/>
      <c r="R253" s="45"/>
      <c r="S253" s="45"/>
      <c r="T253" s="45"/>
      <c r="U253" s="112"/>
    </row>
    <row r="254" spans="1:21">
      <c r="A254" s="45"/>
      <c r="B254" s="45"/>
      <c r="C254" s="45"/>
      <c r="D254" s="46"/>
      <c r="E254" s="62"/>
      <c r="F254" s="45"/>
      <c r="G254" s="45"/>
      <c r="H254" s="45"/>
      <c r="I254" s="45"/>
      <c r="J254" s="45"/>
      <c r="K254" s="45"/>
      <c r="L254" s="45"/>
      <c r="M254" s="45"/>
      <c r="N254" s="45"/>
      <c r="O254" s="45"/>
      <c r="P254" s="45"/>
      <c r="Q254" s="45"/>
      <c r="R254" s="45"/>
      <c r="S254" s="45"/>
      <c r="T254" s="45"/>
      <c r="U254" s="112"/>
    </row>
    <row r="255" spans="1:21" ht="15" thickBot="1">
      <c r="A255" s="45"/>
      <c r="B255" s="45"/>
      <c r="C255" s="45"/>
      <c r="D255" s="81"/>
      <c r="E255" s="82"/>
      <c r="F255" s="83"/>
      <c r="G255" s="83"/>
      <c r="H255" s="45"/>
      <c r="I255" s="45"/>
      <c r="J255" s="45"/>
      <c r="K255" s="45"/>
      <c r="L255" s="45"/>
      <c r="M255" s="45"/>
      <c r="N255" s="45"/>
      <c r="O255" s="45"/>
      <c r="P255" s="45"/>
      <c r="Q255" s="45"/>
      <c r="R255" s="45"/>
      <c r="S255" s="45"/>
      <c r="T255" s="45"/>
      <c r="U255" s="112"/>
    </row>
    <row r="256" spans="1:21">
      <c r="A256" s="45"/>
      <c r="B256" s="45"/>
      <c r="C256" s="45"/>
      <c r="D256" s="225" t="s">
        <v>26</v>
      </c>
      <c r="E256" s="226"/>
      <c r="F256" s="101"/>
      <c r="G256" s="87" t="s">
        <v>27</v>
      </c>
      <c r="H256" s="87"/>
      <c r="I256" s="89"/>
      <c r="J256" s="89"/>
      <c r="K256" s="89"/>
      <c r="L256" s="87" t="s">
        <v>28</v>
      </c>
      <c r="M256" s="88" t="s">
        <v>29</v>
      </c>
      <c r="N256" s="45"/>
      <c r="O256" s="45"/>
      <c r="P256" s="45"/>
      <c r="Q256" s="45"/>
      <c r="R256" s="45"/>
      <c r="S256" s="45"/>
      <c r="T256" s="45"/>
      <c r="U256" s="112"/>
    </row>
    <row r="257" spans="1:21">
      <c r="A257" s="45"/>
      <c r="B257" s="45"/>
      <c r="C257" s="45"/>
      <c r="D257" s="227"/>
      <c r="E257" s="228"/>
      <c r="F257" s="91" t="s">
        <v>30</v>
      </c>
      <c r="G257" s="91"/>
      <c r="H257" s="91"/>
      <c r="I257" s="93"/>
      <c r="J257" s="93"/>
      <c r="K257" s="93"/>
      <c r="L257" s="91" t="s">
        <v>13</v>
      </c>
      <c r="M257" s="92" t="s">
        <v>13</v>
      </c>
      <c r="N257" s="45"/>
      <c r="O257" s="45"/>
      <c r="P257" s="45"/>
      <c r="Q257" s="45"/>
      <c r="R257" s="45"/>
      <c r="S257" s="45"/>
      <c r="T257" s="45"/>
      <c r="U257" s="112"/>
    </row>
    <row r="258" spans="1:21" ht="15" thickBot="1">
      <c r="A258" s="45"/>
      <c r="B258" s="45"/>
      <c r="C258" s="45"/>
      <c r="D258" s="229"/>
      <c r="E258" s="230"/>
      <c r="F258" s="96" t="s">
        <v>31</v>
      </c>
      <c r="G258" s="96" t="s">
        <v>32</v>
      </c>
      <c r="H258" s="96" t="s">
        <v>33</v>
      </c>
      <c r="I258" s="98"/>
      <c r="J258" s="98"/>
      <c r="K258" s="98"/>
      <c r="L258" s="96" t="s">
        <v>34</v>
      </c>
      <c r="M258" s="97" t="s">
        <v>35</v>
      </c>
      <c r="N258" s="45"/>
      <c r="O258" s="45"/>
      <c r="P258" s="45"/>
      <c r="Q258" s="45"/>
      <c r="R258" s="45"/>
      <c r="S258" s="78"/>
      <c r="T258" s="45"/>
      <c r="U258" s="112"/>
    </row>
    <row r="259" spans="1:21">
      <c r="A259" s="79"/>
      <c r="B259" s="79"/>
      <c r="C259" s="79"/>
      <c r="D259" s="144" t="s">
        <v>150</v>
      </c>
      <c r="E259" s="193" t="s">
        <v>37</v>
      </c>
      <c r="F259" s="148"/>
      <c r="G259" s="151"/>
      <c r="H259" s="151"/>
      <c r="I259" s="47" t="str">
        <f t="shared" ref="I259:K265" si="49">IF(F259&gt;0,1,"")</f>
        <v/>
      </c>
      <c r="J259" s="47" t="str">
        <f t="shared" si="49"/>
        <v/>
      </c>
      <c r="K259" s="48" t="str">
        <f t="shared" si="49"/>
        <v/>
      </c>
      <c r="L259" s="163" t="str">
        <f t="shared" ref="L259:L265" si="50">IF(SUM(I259:K259)&gt;1,"ERROR",IF(F259&gt;=0.01,F259*4.33,IF(G259&gt;=0.01,G259,IF(H259&gt;=0.01,H259/12,""))))</f>
        <v/>
      </c>
      <c r="M259" s="154"/>
      <c r="N259" s="79"/>
      <c r="O259" s="79"/>
      <c r="P259" s="79"/>
      <c r="Q259" s="79"/>
      <c r="R259" s="79"/>
      <c r="S259" s="80"/>
      <c r="T259" s="79"/>
      <c r="U259" s="112"/>
    </row>
    <row r="260" spans="1:21">
      <c r="A260" s="79"/>
      <c r="B260" s="79"/>
      <c r="C260" s="79"/>
      <c r="D260" s="144" t="s">
        <v>151</v>
      </c>
      <c r="E260" s="174" t="s">
        <v>37</v>
      </c>
      <c r="F260" s="148"/>
      <c r="G260" s="151"/>
      <c r="H260" s="151"/>
      <c r="I260" s="47" t="str">
        <f t="shared" si="49"/>
        <v/>
      </c>
      <c r="J260" s="47" t="str">
        <f t="shared" si="49"/>
        <v/>
      </c>
      <c r="K260" s="48" t="str">
        <f t="shared" si="49"/>
        <v/>
      </c>
      <c r="L260" s="163" t="str">
        <f t="shared" si="50"/>
        <v/>
      </c>
      <c r="M260" s="154"/>
      <c r="N260" s="79"/>
      <c r="O260" s="239" t="str">
        <f>IF(OR(COUNTIF($L$257:$L$263,"ERROR")&gt;0,COUNTIF($L$265:$L$267,"ERROR")&gt;0),ADMIN!E4,"")</f>
        <v/>
      </c>
      <c r="P260" s="239"/>
      <c r="Q260" s="239"/>
      <c r="R260" s="239"/>
      <c r="S260" s="79"/>
      <c r="T260" s="79"/>
      <c r="U260" s="112"/>
    </row>
    <row r="261" spans="1:21">
      <c r="A261" s="79"/>
      <c r="B261" s="79"/>
      <c r="C261" s="79"/>
      <c r="D261" s="145" t="s">
        <v>152</v>
      </c>
      <c r="E261" s="193" t="s">
        <v>37</v>
      </c>
      <c r="F261" s="149"/>
      <c r="G261" s="152"/>
      <c r="H261" s="152"/>
      <c r="I261" s="49" t="str">
        <f t="shared" si="49"/>
        <v/>
      </c>
      <c r="J261" s="49" t="str">
        <f t="shared" si="49"/>
        <v/>
      </c>
      <c r="K261" s="50" t="str">
        <f t="shared" si="49"/>
        <v/>
      </c>
      <c r="L261" s="163" t="str">
        <f t="shared" si="50"/>
        <v/>
      </c>
      <c r="M261" s="155"/>
      <c r="N261" s="79"/>
      <c r="O261" s="239"/>
      <c r="P261" s="239"/>
      <c r="Q261" s="239"/>
      <c r="R261" s="239"/>
      <c r="S261" s="79"/>
      <c r="T261" s="79"/>
      <c r="U261" s="112"/>
    </row>
    <row r="262" spans="1:21">
      <c r="A262" s="79"/>
      <c r="B262" s="79"/>
      <c r="C262" s="79"/>
      <c r="D262" s="145" t="s">
        <v>153</v>
      </c>
      <c r="E262" s="191" t="s">
        <v>39</v>
      </c>
      <c r="F262" s="149"/>
      <c r="G262" s="152"/>
      <c r="H262" s="152"/>
      <c r="I262" s="49" t="str">
        <f t="shared" si="49"/>
        <v/>
      </c>
      <c r="J262" s="49" t="str">
        <f t="shared" si="49"/>
        <v/>
      </c>
      <c r="K262" s="50" t="str">
        <f t="shared" si="49"/>
        <v/>
      </c>
      <c r="L262" s="163" t="str">
        <f t="shared" si="50"/>
        <v/>
      </c>
      <c r="M262" s="155"/>
      <c r="N262" s="79"/>
      <c r="O262" s="239"/>
      <c r="P262" s="239"/>
      <c r="Q262" s="239"/>
      <c r="R262" s="239"/>
      <c r="S262" s="79"/>
      <c r="T262" s="79"/>
      <c r="U262" s="112"/>
    </row>
    <row r="263" spans="1:21">
      <c r="A263" s="79"/>
      <c r="B263" s="79"/>
      <c r="C263" s="79"/>
      <c r="D263" s="145" t="s">
        <v>154</v>
      </c>
      <c r="E263" s="192" t="s">
        <v>37</v>
      </c>
      <c r="F263" s="149"/>
      <c r="G263" s="152"/>
      <c r="H263" s="152"/>
      <c r="I263" s="49" t="str">
        <f t="shared" si="49"/>
        <v/>
      </c>
      <c r="J263" s="49" t="str">
        <f t="shared" si="49"/>
        <v/>
      </c>
      <c r="K263" s="50" t="str">
        <f t="shared" si="49"/>
        <v/>
      </c>
      <c r="L263" s="163" t="str">
        <f t="shared" si="50"/>
        <v/>
      </c>
      <c r="M263" s="155"/>
      <c r="N263" s="79"/>
      <c r="O263" s="239"/>
      <c r="P263" s="239"/>
      <c r="Q263" s="239"/>
      <c r="R263" s="239"/>
      <c r="S263" s="79"/>
      <c r="T263" s="79"/>
      <c r="U263" s="112"/>
    </row>
    <row r="264" spans="1:21">
      <c r="A264" s="79"/>
      <c r="B264" s="79"/>
      <c r="C264" s="79"/>
      <c r="D264" s="146" t="s">
        <v>155</v>
      </c>
      <c r="E264" s="193" t="s">
        <v>37</v>
      </c>
      <c r="F264" s="149"/>
      <c r="G264" s="152"/>
      <c r="H264" s="152"/>
      <c r="I264" s="49" t="str">
        <f t="shared" si="49"/>
        <v/>
      </c>
      <c r="J264" s="49" t="str">
        <f t="shared" si="49"/>
        <v/>
      </c>
      <c r="K264" s="50" t="str">
        <f t="shared" si="49"/>
        <v/>
      </c>
      <c r="L264" s="163" t="str">
        <f t="shared" si="50"/>
        <v/>
      </c>
      <c r="M264" s="156"/>
      <c r="N264" s="79"/>
      <c r="O264" s="239"/>
      <c r="P264" s="239"/>
      <c r="Q264" s="239"/>
      <c r="R264" s="239"/>
      <c r="S264" s="79"/>
      <c r="T264" s="79"/>
      <c r="U264" s="112"/>
    </row>
    <row r="265" spans="1:21" ht="15" thickBot="1">
      <c r="A265" s="79"/>
      <c r="B265" s="79"/>
      <c r="C265" s="79"/>
      <c r="D265" s="146" t="s">
        <v>156</v>
      </c>
      <c r="E265" s="213" t="s">
        <v>37</v>
      </c>
      <c r="F265" s="150"/>
      <c r="G265" s="153"/>
      <c r="H265" s="153"/>
      <c r="I265" s="55" t="str">
        <f t="shared" si="49"/>
        <v/>
      </c>
      <c r="J265" s="55" t="str">
        <f t="shared" si="49"/>
        <v/>
      </c>
      <c r="K265" s="56" t="str">
        <f t="shared" si="49"/>
        <v/>
      </c>
      <c r="L265" s="163" t="str">
        <f t="shared" si="50"/>
        <v/>
      </c>
      <c r="M265" s="156"/>
      <c r="N265" s="79"/>
      <c r="O265" s="239"/>
      <c r="P265" s="239"/>
      <c r="Q265" s="239"/>
      <c r="R265" s="239"/>
      <c r="S265" s="79"/>
      <c r="T265" s="79"/>
      <c r="U265" s="112"/>
    </row>
    <row r="266" spans="1:21" ht="15" thickBot="1">
      <c r="A266" s="79"/>
      <c r="B266" s="79"/>
      <c r="C266" s="79"/>
      <c r="D266" s="233" t="s">
        <v>157</v>
      </c>
      <c r="E266" s="234"/>
      <c r="F266" s="234"/>
      <c r="G266" s="234"/>
      <c r="H266" s="234"/>
      <c r="I266" s="234"/>
      <c r="J266" s="234"/>
      <c r="K266" s="234"/>
      <c r="L266" s="234"/>
      <c r="M266" s="235"/>
      <c r="N266" s="79"/>
      <c r="O266" s="239"/>
      <c r="P266" s="239"/>
      <c r="Q266" s="239"/>
      <c r="R266" s="239"/>
      <c r="S266" s="79"/>
      <c r="T266" s="79"/>
      <c r="U266" s="112"/>
    </row>
    <row r="267" spans="1:21">
      <c r="A267" s="79"/>
      <c r="B267" s="79"/>
      <c r="C267" s="79"/>
      <c r="D267" s="220" t="s">
        <v>56</v>
      </c>
      <c r="E267" s="221"/>
      <c r="F267" s="148"/>
      <c r="G267" s="151"/>
      <c r="H267" s="151"/>
      <c r="I267" s="47" t="str">
        <f t="shared" ref="I267:K269" si="51">IF(F267&gt;0,1,"")</f>
        <v/>
      </c>
      <c r="J267" s="47" t="str">
        <f t="shared" si="51"/>
        <v/>
      </c>
      <c r="K267" s="48" t="str">
        <f t="shared" si="51"/>
        <v/>
      </c>
      <c r="L267" s="163" t="str">
        <f>IF(SUM(I267:K267)&gt;1,"ERROR",IF(F267&gt;=0.01,F267*4.33,IF(G267&gt;=0.01,G267,IF(H267&gt;=0.01,H267/12,""))))</f>
        <v/>
      </c>
      <c r="M267" s="154"/>
      <c r="N267" s="79"/>
      <c r="O267" s="239"/>
      <c r="P267" s="239"/>
      <c r="Q267" s="239"/>
      <c r="R267" s="239"/>
      <c r="S267" s="79"/>
      <c r="T267" s="79"/>
      <c r="U267" s="112"/>
    </row>
    <row r="268" spans="1:21">
      <c r="A268" s="79"/>
      <c r="B268" s="79"/>
      <c r="C268" s="79"/>
      <c r="D268" s="220" t="s">
        <v>56</v>
      </c>
      <c r="E268" s="221"/>
      <c r="F268" s="148"/>
      <c r="G268" s="151"/>
      <c r="H268" s="151"/>
      <c r="I268" s="47" t="str">
        <f>IF(F268&gt;0,1,"")</f>
        <v/>
      </c>
      <c r="J268" s="47" t="str">
        <f>IF(G268&gt;0,1,"")</f>
        <v/>
      </c>
      <c r="K268" s="48" t="str">
        <f>IF(H268&gt;0,1,"")</f>
        <v/>
      </c>
      <c r="L268" s="163" t="str">
        <f>IF(SUM(I268:K268)&gt;1,"ERROR",IF(F268&gt;=0.01,F268*4.33,IF(G268&gt;=0.01,G268,IF(H268&gt;=0.01,H268/12,""))))</f>
        <v/>
      </c>
      <c r="M268" s="154"/>
      <c r="N268" s="79"/>
      <c r="O268" s="51"/>
      <c r="P268" s="51"/>
      <c r="Q268" s="51"/>
      <c r="R268" s="51"/>
      <c r="S268" s="79"/>
      <c r="T268" s="79"/>
      <c r="U268" s="112"/>
    </row>
    <row r="269" spans="1:21" ht="15" thickBot="1">
      <c r="A269" s="79"/>
      <c r="B269" s="79"/>
      <c r="C269" s="79"/>
      <c r="D269" s="220" t="s">
        <v>56</v>
      </c>
      <c r="E269" s="221"/>
      <c r="F269" s="150"/>
      <c r="G269" s="153"/>
      <c r="H269" s="153"/>
      <c r="I269" s="55" t="str">
        <f t="shared" si="51"/>
        <v/>
      </c>
      <c r="J269" s="55" t="str">
        <f t="shared" si="51"/>
        <v/>
      </c>
      <c r="K269" s="56" t="str">
        <f t="shared" si="51"/>
        <v/>
      </c>
      <c r="L269" s="166" t="str">
        <f>IF(SUM(I269:K269)&gt;1,"ERROR",IF(F269&gt;=0.01,F269*4.33,IF(G269&gt;=0.01,G269,IF(H269&gt;=0.01,H269/12,""))))</f>
        <v/>
      </c>
      <c r="M269" s="156"/>
      <c r="N269" s="79"/>
      <c r="O269" s="79"/>
      <c r="P269" s="79"/>
      <c r="Q269" s="79"/>
      <c r="R269" s="79"/>
      <c r="S269" s="79"/>
      <c r="T269" s="79"/>
      <c r="U269" s="112"/>
    </row>
    <row r="270" spans="1:21" ht="15" thickBot="1">
      <c r="A270" s="45"/>
      <c r="B270" s="45"/>
      <c r="C270" s="45"/>
      <c r="D270" s="222" t="s">
        <v>158</v>
      </c>
      <c r="E270" s="223"/>
      <c r="F270" s="30" t="str">
        <f>IF(SUM(F259:F265,F267:F269)&gt;=1,SUM(F259:F265,F267:F269),"")</f>
        <v/>
      </c>
      <c r="G270" s="30" t="str">
        <f>IF(SUM(G259:G265,G267:G269)&gt;=1,SUM(G259:G265,G267:G269),"")</f>
        <v/>
      </c>
      <c r="H270" s="30" t="str">
        <f>IF(SUM(H259:H265,H267:H269)&gt;=1,SUM(H259:H265,H267:H269),"")</f>
        <v/>
      </c>
      <c r="I270" s="30"/>
      <c r="J270" s="30"/>
      <c r="K270" s="30"/>
      <c r="L270" s="30">
        <f>SUM(L259:L265,L267:L269)</f>
        <v>0</v>
      </c>
      <c r="M270" s="31" t="str">
        <f>IF(SUM(M259:M265,M267:M269)&gt;=1,SUM(M259:M265,M267:M269),"")</f>
        <v/>
      </c>
      <c r="N270" s="45"/>
      <c r="O270" s="45"/>
      <c r="P270" s="45"/>
      <c r="Q270" s="45"/>
      <c r="R270" s="45"/>
      <c r="S270" s="45"/>
      <c r="T270" s="45"/>
      <c r="U270" s="112"/>
    </row>
    <row r="271" spans="1:21">
      <c r="A271" s="45"/>
      <c r="B271" s="45"/>
      <c r="C271" s="45"/>
      <c r="D271" s="46"/>
      <c r="E271" s="62"/>
      <c r="F271" s="45"/>
      <c r="G271" s="45"/>
      <c r="H271" s="45"/>
      <c r="I271" s="45"/>
      <c r="J271" s="45"/>
      <c r="K271" s="45"/>
      <c r="L271" s="45"/>
      <c r="M271" s="45"/>
      <c r="N271" s="45"/>
      <c r="O271" s="45"/>
      <c r="P271" s="45"/>
      <c r="Q271" s="45"/>
      <c r="R271" s="45"/>
      <c r="S271" s="45"/>
      <c r="T271" s="45"/>
      <c r="U271" s="112"/>
    </row>
    <row r="272" spans="1:21">
      <c r="A272" s="45"/>
      <c r="B272" s="45"/>
      <c r="C272" s="45"/>
      <c r="D272" s="46"/>
      <c r="E272" s="62"/>
      <c r="F272" s="45"/>
      <c r="G272" s="45"/>
      <c r="H272" s="45"/>
      <c r="I272" s="45"/>
      <c r="J272" s="45"/>
      <c r="K272" s="45"/>
      <c r="L272" s="45"/>
      <c r="M272" s="45"/>
      <c r="N272" s="45"/>
      <c r="O272" s="45"/>
      <c r="P272" s="45"/>
      <c r="Q272" s="45"/>
      <c r="R272" s="45"/>
      <c r="S272" s="45"/>
      <c r="T272" s="45"/>
      <c r="U272" s="112"/>
    </row>
    <row r="273" spans="1:21" ht="18">
      <c r="A273" s="103"/>
      <c r="B273" s="103" t="s">
        <v>159</v>
      </c>
      <c r="C273" s="103"/>
      <c r="D273" s="103"/>
      <c r="E273" s="104"/>
      <c r="F273" s="103"/>
      <c r="G273" s="103"/>
      <c r="H273" s="103"/>
      <c r="I273" s="103"/>
      <c r="J273" s="103"/>
      <c r="K273" s="103"/>
      <c r="L273" s="103"/>
      <c r="M273" s="103"/>
      <c r="N273" s="103"/>
      <c r="O273" s="103"/>
      <c r="P273" s="103"/>
      <c r="Q273" s="103"/>
      <c r="R273" s="103"/>
      <c r="S273" s="103"/>
      <c r="T273" s="103"/>
      <c r="U273" s="1"/>
    </row>
    <row r="274" spans="1:21" ht="15" thickBot="1">
      <c r="A274" s="45"/>
      <c r="B274" s="45"/>
      <c r="C274" s="45"/>
      <c r="D274" s="46"/>
      <c r="E274" s="62"/>
      <c r="F274" s="45"/>
      <c r="G274" s="45"/>
      <c r="H274" s="45"/>
      <c r="I274" s="45"/>
      <c r="J274" s="45"/>
      <c r="K274" s="45"/>
      <c r="L274" s="45"/>
      <c r="M274" s="45"/>
      <c r="N274" s="45"/>
      <c r="O274" s="45"/>
      <c r="P274" s="45"/>
      <c r="Q274" s="45"/>
      <c r="R274" s="45"/>
      <c r="S274" s="45"/>
      <c r="T274" s="45"/>
      <c r="U274" s="112"/>
    </row>
    <row r="275" spans="1:21">
      <c r="A275" s="45"/>
      <c r="B275" s="45"/>
      <c r="C275" s="45"/>
      <c r="D275" s="225" t="s">
        <v>26</v>
      </c>
      <c r="E275" s="226"/>
      <c r="F275" s="89"/>
      <c r="G275" s="87" t="s">
        <v>27</v>
      </c>
      <c r="H275" s="87"/>
      <c r="I275" s="89"/>
      <c r="J275" s="89"/>
      <c r="K275" s="89"/>
      <c r="L275" s="87" t="s">
        <v>28</v>
      </c>
      <c r="M275" s="88" t="s">
        <v>29</v>
      </c>
      <c r="N275" s="45"/>
      <c r="O275" s="45"/>
      <c r="P275" s="45"/>
      <c r="Q275" s="45"/>
      <c r="R275" s="45"/>
      <c r="S275" s="45"/>
      <c r="T275" s="45"/>
      <c r="U275" s="112"/>
    </row>
    <row r="276" spans="1:21">
      <c r="A276" s="45"/>
      <c r="B276" s="45"/>
      <c r="C276" s="45"/>
      <c r="D276" s="227"/>
      <c r="E276" s="228"/>
      <c r="F276" s="238" t="s">
        <v>30</v>
      </c>
      <c r="G276" s="238"/>
      <c r="H276" s="238"/>
      <c r="I276" s="93"/>
      <c r="J276" s="93"/>
      <c r="K276" s="93"/>
      <c r="L276" s="91" t="s">
        <v>13</v>
      </c>
      <c r="M276" s="92" t="s">
        <v>13</v>
      </c>
      <c r="N276" s="45"/>
      <c r="O276" s="45"/>
      <c r="P276" s="45"/>
      <c r="Q276" s="45"/>
      <c r="R276" s="45"/>
      <c r="S276" s="45"/>
      <c r="T276" s="45"/>
      <c r="U276" s="112"/>
    </row>
    <row r="277" spans="1:21" ht="15" thickBot="1">
      <c r="A277" s="45"/>
      <c r="B277" s="45"/>
      <c r="C277" s="45"/>
      <c r="D277" s="229"/>
      <c r="E277" s="230"/>
      <c r="F277" s="96" t="s">
        <v>31</v>
      </c>
      <c r="G277" s="96" t="s">
        <v>32</v>
      </c>
      <c r="H277" s="96" t="s">
        <v>33</v>
      </c>
      <c r="I277" s="98"/>
      <c r="J277" s="98"/>
      <c r="K277" s="98"/>
      <c r="L277" s="96" t="s">
        <v>34</v>
      </c>
      <c r="M277" s="97" t="s">
        <v>35</v>
      </c>
      <c r="N277" s="45"/>
      <c r="O277" s="45"/>
      <c r="P277" s="45"/>
      <c r="Q277" s="45"/>
      <c r="R277" s="45"/>
      <c r="S277" s="45"/>
      <c r="T277" s="45"/>
      <c r="U277" s="112"/>
    </row>
    <row r="278" spans="1:21">
      <c r="A278" s="79"/>
      <c r="B278" s="79"/>
      <c r="C278" s="79"/>
      <c r="D278" s="144" t="s">
        <v>160</v>
      </c>
      <c r="E278" s="143" t="s">
        <v>39</v>
      </c>
      <c r="F278" s="148"/>
      <c r="G278" s="151"/>
      <c r="H278" s="151"/>
      <c r="I278" s="47" t="str">
        <f t="shared" ref="I278:K280" si="52">IF(F278&gt;0,1,"")</f>
        <v/>
      </c>
      <c r="J278" s="47" t="str">
        <f t="shared" si="52"/>
        <v/>
      </c>
      <c r="K278" s="48" t="str">
        <f t="shared" si="52"/>
        <v/>
      </c>
      <c r="L278" s="163" t="str">
        <f>IF(SUM(I278:K278)&gt;1,"ERROR",IF(F278&gt;=0.01,F278*4.33,IF(G278&gt;=0.01,G278,IF(H278&gt;=0.01,H278/12,""))))</f>
        <v/>
      </c>
      <c r="M278" s="154"/>
      <c r="N278" s="79"/>
      <c r="O278" s="79"/>
      <c r="P278" s="79"/>
      <c r="Q278" s="79"/>
      <c r="R278" s="79"/>
      <c r="S278" s="79"/>
      <c r="T278" s="79"/>
      <c r="U278" s="112"/>
    </row>
    <row r="279" spans="1:21">
      <c r="A279" s="79"/>
      <c r="B279" s="79"/>
      <c r="C279" s="79"/>
      <c r="D279" s="144" t="s">
        <v>161</v>
      </c>
      <c r="E279" s="193" t="s">
        <v>37</v>
      </c>
      <c r="F279" s="148"/>
      <c r="G279" s="151"/>
      <c r="H279" s="151"/>
      <c r="I279" s="47" t="str">
        <f t="shared" si="52"/>
        <v/>
      </c>
      <c r="J279" s="47" t="str">
        <f t="shared" si="52"/>
        <v/>
      </c>
      <c r="K279" s="48" t="str">
        <f t="shared" si="52"/>
        <v/>
      </c>
      <c r="L279" s="165" t="str">
        <f>IF(SUM(I279:K279)&gt;1,"ERROR",IF(F279&gt;=0.01,F279*4.33,IF(G279&gt;=0.01,G279,IF(H279&gt;=0.01,H279/12,""))))</f>
        <v/>
      </c>
      <c r="M279" s="154"/>
      <c r="N279" s="79"/>
      <c r="O279" s="239" t="str">
        <f>IF(OR(COUNTIF($L$276:$L$278,"ERROR")&gt;0,COUNTIF($L$280:$L$284,"ERROR")&gt;0),ADMIN!E4,"")</f>
        <v/>
      </c>
      <c r="P279" s="239"/>
      <c r="Q279" s="239"/>
      <c r="R279" s="239"/>
      <c r="S279" s="79"/>
      <c r="T279" s="79"/>
      <c r="U279" s="112"/>
    </row>
    <row r="280" spans="1:21" ht="15" thickBot="1">
      <c r="A280" s="79"/>
      <c r="B280" s="79"/>
      <c r="C280" s="79"/>
      <c r="D280" s="146" t="s">
        <v>162</v>
      </c>
      <c r="E280" s="52" t="s">
        <v>39</v>
      </c>
      <c r="F280" s="150"/>
      <c r="G280" s="153"/>
      <c r="H280" s="153"/>
      <c r="I280" s="55" t="str">
        <f t="shared" si="52"/>
        <v/>
      </c>
      <c r="J280" s="55" t="str">
        <f t="shared" si="52"/>
        <v/>
      </c>
      <c r="K280" s="56" t="str">
        <f t="shared" si="52"/>
        <v/>
      </c>
      <c r="L280" s="166" t="str">
        <f>IF(SUM(I280:K280)&gt;1,"ERROR",IF(F280&gt;=0.01,F280*4.33,IF(G280&gt;=0.01,G280,IF(H280&gt;=0.01,H280/12,""))))</f>
        <v/>
      </c>
      <c r="M280" s="156"/>
      <c r="N280" s="79"/>
      <c r="O280" s="239"/>
      <c r="P280" s="239"/>
      <c r="Q280" s="239"/>
      <c r="R280" s="239"/>
      <c r="S280" s="79"/>
      <c r="T280" s="79"/>
      <c r="U280" s="112"/>
    </row>
    <row r="281" spans="1:21" ht="15" thickBot="1">
      <c r="A281" s="79"/>
      <c r="B281" s="79"/>
      <c r="C281" s="79"/>
      <c r="D281" s="233" t="s">
        <v>163</v>
      </c>
      <c r="E281" s="234"/>
      <c r="F281" s="234"/>
      <c r="G281" s="234"/>
      <c r="H281" s="234"/>
      <c r="I281" s="234"/>
      <c r="J281" s="234"/>
      <c r="K281" s="234"/>
      <c r="L281" s="234"/>
      <c r="M281" s="235"/>
      <c r="N281" s="79"/>
      <c r="O281" s="239"/>
      <c r="P281" s="239"/>
      <c r="Q281" s="239"/>
      <c r="R281" s="239"/>
      <c r="S281" s="79"/>
      <c r="T281" s="79"/>
      <c r="U281" s="112"/>
    </row>
    <row r="282" spans="1:21">
      <c r="A282" s="79"/>
      <c r="B282" s="79"/>
      <c r="C282" s="79"/>
      <c r="D282" s="220" t="s">
        <v>56</v>
      </c>
      <c r="E282" s="221"/>
      <c r="F282" s="148"/>
      <c r="G282" s="151"/>
      <c r="H282" s="151"/>
      <c r="I282" s="47" t="str">
        <f t="shared" ref="I282:K286" si="53">IF(F282&gt;0,1,"")</f>
        <v/>
      </c>
      <c r="J282" s="47" t="str">
        <f t="shared" si="53"/>
        <v/>
      </c>
      <c r="K282" s="48" t="str">
        <f t="shared" si="53"/>
        <v/>
      </c>
      <c r="L282" s="163" t="str">
        <f>IF(SUM(I282:K282)&gt;1,"ERROR",IF(F282&gt;=0.01,F282*4.33,IF(G282&gt;=0.01,G282,IF(H282&gt;=0.01,H282/12,""))))</f>
        <v/>
      </c>
      <c r="M282" s="154"/>
      <c r="N282" s="79"/>
      <c r="O282" s="239"/>
      <c r="P282" s="239"/>
      <c r="Q282" s="239"/>
      <c r="R282" s="239"/>
      <c r="S282" s="79"/>
      <c r="T282" s="79"/>
      <c r="U282" s="112"/>
    </row>
    <row r="283" spans="1:21">
      <c r="A283" s="79"/>
      <c r="B283" s="79"/>
      <c r="C283" s="79"/>
      <c r="D283" s="220" t="s">
        <v>56</v>
      </c>
      <c r="E283" s="221"/>
      <c r="F283" s="149"/>
      <c r="G283" s="152"/>
      <c r="H283" s="152"/>
      <c r="I283" s="49" t="str">
        <f t="shared" si="53"/>
        <v/>
      </c>
      <c r="J283" s="49" t="str">
        <f t="shared" si="53"/>
        <v/>
      </c>
      <c r="K283" s="50" t="str">
        <f t="shared" si="53"/>
        <v/>
      </c>
      <c r="L283" s="165" t="str">
        <f>IF(SUM(I283:K283)&gt;1,"ERROR",IF(F283&gt;=0.01,F283*4.33,IF(G283&gt;=0.01,G283,IF(H283&gt;=0.01,H283/12,""))))</f>
        <v/>
      </c>
      <c r="M283" s="155"/>
      <c r="N283" s="79"/>
      <c r="O283" s="79"/>
      <c r="P283" s="79"/>
      <c r="Q283" s="79"/>
      <c r="R283" s="79"/>
      <c r="S283" s="79"/>
      <c r="T283" s="79"/>
      <c r="U283" s="112"/>
    </row>
    <row r="284" spans="1:21">
      <c r="A284" s="79"/>
      <c r="B284" s="79"/>
      <c r="C284" s="79"/>
      <c r="D284" s="220" t="s">
        <v>56</v>
      </c>
      <c r="E284" s="221"/>
      <c r="F284" s="149"/>
      <c r="G284" s="152"/>
      <c r="H284" s="152"/>
      <c r="I284" s="49" t="str">
        <f t="shared" si="53"/>
        <v/>
      </c>
      <c r="J284" s="49" t="str">
        <f t="shared" si="53"/>
        <v/>
      </c>
      <c r="K284" s="50" t="str">
        <f t="shared" si="53"/>
        <v/>
      </c>
      <c r="L284" s="165" t="str">
        <f>IF(SUM(I284:K284)&gt;1,"ERROR",IF(F284&gt;=0.01,F284*4.33,IF(G284&gt;=0.01,G284,IF(H284&gt;=0.01,H284/12,""))))</f>
        <v/>
      </c>
      <c r="M284" s="155"/>
      <c r="N284" s="79"/>
      <c r="O284" s="79"/>
      <c r="P284" s="79"/>
      <c r="Q284" s="79"/>
      <c r="R284" s="79"/>
      <c r="S284" s="79"/>
      <c r="T284" s="79"/>
      <c r="U284" s="112"/>
    </row>
    <row r="285" spans="1:21">
      <c r="A285" s="79"/>
      <c r="B285" s="79"/>
      <c r="C285" s="79"/>
      <c r="D285" s="220" t="s">
        <v>56</v>
      </c>
      <c r="E285" s="221"/>
      <c r="F285" s="150"/>
      <c r="G285" s="153"/>
      <c r="H285" s="153"/>
      <c r="I285" s="55" t="str">
        <f t="shared" si="53"/>
        <v/>
      </c>
      <c r="J285" s="55" t="str">
        <f t="shared" si="53"/>
        <v/>
      </c>
      <c r="K285" s="56" t="str">
        <f t="shared" si="53"/>
        <v/>
      </c>
      <c r="L285" s="165" t="str">
        <f>IF(SUM(I285:K285)&gt;1,"ERROR",IF(F285&gt;=0.01,F285*4.33,IF(G285&gt;=0.01,G285,IF(H285&gt;=0.01,H285/12,""))))</f>
        <v/>
      </c>
      <c r="M285" s="156"/>
      <c r="N285" s="79"/>
      <c r="O285" s="79"/>
      <c r="P285" s="79"/>
      <c r="Q285" s="79"/>
      <c r="R285" s="79"/>
      <c r="S285" s="79"/>
      <c r="T285" s="79"/>
      <c r="U285" s="112"/>
    </row>
    <row r="286" spans="1:21" ht="15" thickBot="1">
      <c r="A286" s="79"/>
      <c r="B286" s="79"/>
      <c r="C286" s="79"/>
      <c r="D286" s="220" t="s">
        <v>56</v>
      </c>
      <c r="E286" s="221"/>
      <c r="F286" s="150"/>
      <c r="G286" s="153"/>
      <c r="H286" s="153"/>
      <c r="I286" s="55" t="str">
        <f t="shared" si="53"/>
        <v/>
      </c>
      <c r="J286" s="55" t="str">
        <f t="shared" si="53"/>
        <v/>
      </c>
      <c r="K286" s="56" t="str">
        <f t="shared" si="53"/>
        <v/>
      </c>
      <c r="L286" s="166" t="str">
        <f>IF(SUM(I286:K286)&gt;1,"ERROR",IF(F286&gt;=0.01,F286*4.33,IF(G286&gt;=0.01,G286,IF(H286&gt;=0.01,H286/12,""))))</f>
        <v/>
      </c>
      <c r="M286" s="156"/>
      <c r="N286" s="79"/>
      <c r="O286" s="79"/>
      <c r="P286" s="79"/>
      <c r="Q286" s="79"/>
      <c r="R286" s="79"/>
      <c r="S286" s="79"/>
      <c r="T286" s="79"/>
      <c r="U286" s="112"/>
    </row>
    <row r="287" spans="1:21" ht="15" thickBot="1">
      <c r="A287" s="45"/>
      <c r="B287" s="45"/>
      <c r="C287" s="45"/>
      <c r="D287" s="222" t="s">
        <v>164</v>
      </c>
      <c r="E287" s="223"/>
      <c r="F287" s="30" t="str">
        <f>IF(SUM(F278:F280,F282:F286)&gt;=1,SUM(F278:F280,F282:F286),"")</f>
        <v/>
      </c>
      <c r="G287" s="30" t="str">
        <f>IF(SUM(G278:G280,G282:G286)&gt;=1,SUM(G278:G280,G282:G286),"")</f>
        <v/>
      </c>
      <c r="H287" s="30" t="str">
        <f>IF(SUM(H278:H280,H282:H286)&gt;=1,SUM(H278:H280,H282:H286),"")</f>
        <v/>
      </c>
      <c r="I287" s="30"/>
      <c r="J287" s="30"/>
      <c r="K287" s="30"/>
      <c r="L287" s="30">
        <f>SUM(L278:L280,L282:L286)</f>
        <v>0</v>
      </c>
      <c r="M287" s="31" t="str">
        <f>IF(SUM(M278:M280,M282:M286)&gt;=1,SUM(M278:M280,M282:M286),"")</f>
        <v/>
      </c>
      <c r="N287" s="45"/>
      <c r="O287" s="45"/>
      <c r="P287" s="45"/>
      <c r="Q287" s="45"/>
      <c r="R287" s="45"/>
      <c r="S287" s="45"/>
      <c r="T287" s="45"/>
      <c r="U287" s="112"/>
    </row>
    <row r="288" spans="1:21">
      <c r="A288" s="84"/>
      <c r="B288" s="84"/>
      <c r="C288" s="84"/>
      <c r="D288" s="85"/>
      <c r="E288" s="86"/>
      <c r="F288" s="84"/>
      <c r="G288" s="84"/>
      <c r="H288" s="84"/>
      <c r="I288" s="84"/>
      <c r="J288" s="84"/>
      <c r="K288" s="84"/>
      <c r="L288" s="84"/>
      <c r="M288" s="84"/>
      <c r="N288" s="84"/>
      <c r="O288" s="84"/>
      <c r="P288" s="84"/>
      <c r="Q288" s="84"/>
      <c r="R288" s="84"/>
      <c r="S288" s="84"/>
      <c r="T288" s="84"/>
      <c r="U288" s="112"/>
    </row>
    <row r="289" spans="1:21">
      <c r="A289" s="108"/>
      <c r="B289" s="108"/>
      <c r="C289" s="108"/>
      <c r="D289" s="109"/>
      <c r="E289" s="115"/>
      <c r="F289" s="108"/>
      <c r="G289" s="108"/>
      <c r="H289" s="108"/>
      <c r="I289" s="108"/>
      <c r="J289" s="108"/>
      <c r="K289" s="108"/>
      <c r="L289" s="108"/>
      <c r="M289" s="108"/>
      <c r="N289" s="108"/>
      <c r="O289" s="108"/>
      <c r="P289" s="108"/>
      <c r="Q289" s="108"/>
      <c r="R289" s="108"/>
      <c r="S289" s="108"/>
      <c r="T289" s="108"/>
      <c r="U289" s="112"/>
    </row>
    <row r="290" spans="1:21">
      <c r="A290" s="112"/>
      <c r="B290" s="112"/>
      <c r="C290" s="112"/>
      <c r="D290" s="112"/>
      <c r="E290" s="112"/>
      <c r="F290" s="112"/>
      <c r="G290" s="112"/>
      <c r="H290" s="112"/>
      <c r="I290" s="112"/>
      <c r="J290" s="112"/>
      <c r="K290" s="112"/>
      <c r="L290" s="112"/>
      <c r="M290" s="112"/>
      <c r="N290" s="112"/>
      <c r="O290" s="112"/>
      <c r="P290" s="112"/>
      <c r="Q290" s="112"/>
      <c r="R290" s="112"/>
      <c r="S290" s="112"/>
      <c r="T290" s="112"/>
      <c r="U290" s="112"/>
    </row>
    <row r="291" spans="1:21">
      <c r="A291" s="112"/>
      <c r="B291" s="112"/>
      <c r="C291" s="112"/>
      <c r="D291" s="112"/>
      <c r="E291" s="112"/>
      <c r="F291" s="112"/>
      <c r="G291" s="112"/>
      <c r="H291" s="112"/>
      <c r="I291" s="112"/>
      <c r="J291" s="112"/>
      <c r="K291" s="112"/>
      <c r="L291" s="112"/>
      <c r="M291" s="112"/>
      <c r="N291" s="112"/>
      <c r="O291" s="112"/>
      <c r="P291" s="112"/>
      <c r="Q291" s="112"/>
      <c r="R291" s="112"/>
      <c r="S291" s="112"/>
      <c r="T291" s="112"/>
      <c r="U291" s="112"/>
    </row>
    <row r="292" spans="1:21">
      <c r="A292" s="112"/>
      <c r="B292" s="112"/>
      <c r="C292" s="112"/>
      <c r="D292" s="112"/>
      <c r="E292" s="112"/>
      <c r="F292" s="112"/>
      <c r="G292" s="112"/>
      <c r="H292" s="112"/>
      <c r="I292" s="112"/>
      <c r="J292" s="112"/>
      <c r="K292" s="112"/>
      <c r="L292" s="112"/>
      <c r="M292" s="112"/>
      <c r="N292" s="112"/>
      <c r="O292" s="112"/>
      <c r="P292" s="112"/>
      <c r="Q292" s="112"/>
      <c r="R292" s="112"/>
      <c r="S292" s="112"/>
      <c r="T292" s="112"/>
      <c r="U292" s="112"/>
    </row>
    <row r="293" spans="1:21">
      <c r="A293" s="112"/>
      <c r="B293" s="112"/>
      <c r="C293" s="112"/>
      <c r="D293" s="112"/>
      <c r="E293" s="112"/>
      <c r="F293" s="112"/>
      <c r="G293" s="112"/>
      <c r="H293" s="112"/>
      <c r="I293" s="112"/>
      <c r="J293" s="112"/>
      <c r="K293" s="112"/>
      <c r="L293" s="112"/>
      <c r="M293" s="112"/>
      <c r="N293" s="112"/>
      <c r="O293" s="112"/>
      <c r="P293" s="112"/>
      <c r="Q293" s="112"/>
      <c r="R293" s="112"/>
      <c r="S293" s="112"/>
      <c r="T293" s="112"/>
      <c r="U293" s="112"/>
    </row>
    <row r="294" spans="1:21">
      <c r="A294" s="112"/>
      <c r="B294" s="112"/>
      <c r="C294" s="112"/>
      <c r="D294" s="112"/>
      <c r="E294" s="112"/>
      <c r="F294" s="112"/>
      <c r="G294" s="112"/>
      <c r="H294" s="112"/>
      <c r="I294" s="112"/>
      <c r="J294" s="112"/>
      <c r="K294" s="112"/>
      <c r="L294" s="112"/>
      <c r="M294" s="112"/>
      <c r="N294" s="112"/>
      <c r="O294" s="112"/>
      <c r="P294" s="112"/>
      <c r="Q294" s="112"/>
      <c r="R294" s="112"/>
      <c r="S294" s="112"/>
      <c r="T294" s="112"/>
      <c r="U294" s="112"/>
    </row>
    <row r="295" spans="1:21">
      <c r="A295" s="112"/>
      <c r="B295" s="112"/>
      <c r="C295" s="112"/>
      <c r="D295" s="112"/>
      <c r="E295" s="112"/>
      <c r="F295" s="112"/>
      <c r="G295" s="112"/>
      <c r="H295" s="112"/>
      <c r="I295" s="112"/>
      <c r="J295" s="112"/>
      <c r="K295" s="112"/>
      <c r="L295" s="112"/>
      <c r="M295" s="112"/>
      <c r="N295" s="112"/>
      <c r="O295" s="112"/>
      <c r="P295" s="112"/>
      <c r="Q295" s="112"/>
      <c r="R295" s="112"/>
      <c r="S295" s="112"/>
      <c r="T295" s="112"/>
      <c r="U295" s="112"/>
    </row>
    <row r="296" spans="1:21">
      <c r="A296" s="112"/>
      <c r="B296" s="112"/>
      <c r="C296" s="112"/>
      <c r="D296" s="112"/>
      <c r="E296" s="112"/>
      <c r="F296" s="112"/>
      <c r="G296" s="112"/>
      <c r="H296" s="112"/>
      <c r="I296" s="112"/>
      <c r="J296" s="112"/>
      <c r="K296" s="112"/>
      <c r="L296" s="112"/>
      <c r="M296" s="112"/>
      <c r="N296" s="112"/>
      <c r="O296" s="112"/>
      <c r="P296" s="112"/>
      <c r="Q296" s="112"/>
      <c r="R296" s="112"/>
      <c r="S296" s="112"/>
      <c r="T296" s="112"/>
      <c r="U296" s="112"/>
    </row>
    <row r="297" spans="1:21">
      <c r="A297" s="112"/>
      <c r="B297" s="112"/>
      <c r="C297" s="112"/>
      <c r="D297" s="112"/>
      <c r="E297" s="112"/>
      <c r="F297" s="112"/>
      <c r="G297" s="112"/>
      <c r="H297" s="112"/>
      <c r="I297" s="112"/>
      <c r="J297" s="112"/>
      <c r="K297" s="112"/>
      <c r="L297" s="112"/>
      <c r="M297" s="112"/>
      <c r="N297" s="112"/>
      <c r="O297" s="112"/>
      <c r="P297" s="112"/>
      <c r="Q297" s="112"/>
      <c r="R297" s="112"/>
      <c r="S297" s="112"/>
      <c r="T297" s="112"/>
      <c r="U297" s="112"/>
    </row>
    <row r="298" spans="1:21">
      <c r="A298" s="112"/>
      <c r="B298" s="112"/>
      <c r="C298" s="112"/>
      <c r="D298" s="112"/>
      <c r="E298" s="112"/>
      <c r="F298" s="112"/>
      <c r="G298" s="112"/>
      <c r="H298" s="112"/>
      <c r="I298" s="112"/>
      <c r="J298" s="112"/>
      <c r="K298" s="112"/>
      <c r="L298" s="112"/>
      <c r="M298" s="112"/>
      <c r="N298" s="112"/>
      <c r="O298" s="112"/>
      <c r="P298" s="112"/>
      <c r="Q298" s="112"/>
      <c r="R298" s="112"/>
      <c r="S298" s="112"/>
      <c r="T298" s="112"/>
      <c r="U298" s="112"/>
    </row>
    <row r="299" spans="1:21">
      <c r="A299" s="112"/>
      <c r="B299" s="112"/>
      <c r="C299" s="112"/>
      <c r="D299" s="112"/>
      <c r="E299" s="112"/>
      <c r="F299" s="112"/>
      <c r="G299" s="112"/>
      <c r="H299" s="112"/>
      <c r="I299" s="112"/>
      <c r="J299" s="112"/>
      <c r="K299" s="112"/>
      <c r="L299" s="112"/>
      <c r="M299" s="112"/>
      <c r="N299" s="112"/>
      <c r="O299" s="112"/>
      <c r="P299" s="112"/>
      <c r="Q299" s="112"/>
      <c r="R299" s="112"/>
      <c r="S299" s="112"/>
      <c r="T299" s="112"/>
      <c r="U299" s="112"/>
    </row>
    <row r="300" spans="1:21">
      <c r="A300" s="112"/>
      <c r="B300" s="112"/>
      <c r="C300" s="112"/>
      <c r="D300" s="112"/>
      <c r="E300" s="112"/>
      <c r="F300" s="112"/>
      <c r="G300" s="112"/>
      <c r="H300" s="112"/>
      <c r="I300" s="112"/>
      <c r="J300" s="112"/>
      <c r="K300" s="112"/>
      <c r="L300" s="112"/>
      <c r="M300" s="112"/>
      <c r="N300" s="112"/>
      <c r="O300" s="112"/>
      <c r="P300" s="112"/>
      <c r="Q300" s="112"/>
      <c r="R300" s="112"/>
      <c r="S300" s="112"/>
      <c r="T300" s="112"/>
      <c r="U300" s="112"/>
    </row>
    <row r="301" spans="1:21">
      <c r="A301" s="112"/>
      <c r="B301" s="112"/>
      <c r="C301" s="112"/>
      <c r="D301" s="112"/>
      <c r="E301" s="112"/>
      <c r="F301" s="112"/>
      <c r="G301" s="112"/>
      <c r="H301" s="112"/>
      <c r="I301" s="112"/>
      <c r="J301" s="112"/>
      <c r="K301" s="112"/>
      <c r="L301" s="112"/>
      <c r="M301" s="112"/>
      <c r="N301" s="112"/>
      <c r="O301" s="112"/>
      <c r="P301" s="112"/>
      <c r="Q301" s="112"/>
      <c r="R301" s="112"/>
      <c r="S301" s="112"/>
      <c r="T301" s="112"/>
      <c r="U301" s="112"/>
    </row>
    <row r="302" spans="1:21">
      <c r="A302" s="112"/>
      <c r="B302" s="112"/>
      <c r="C302" s="112"/>
      <c r="D302" s="112"/>
      <c r="E302" s="112"/>
      <c r="F302" s="112"/>
      <c r="G302" s="112"/>
      <c r="H302" s="112"/>
      <c r="I302" s="112"/>
      <c r="J302" s="112"/>
      <c r="K302" s="112"/>
      <c r="L302" s="112"/>
      <c r="M302" s="112"/>
      <c r="N302" s="112"/>
      <c r="O302" s="112"/>
      <c r="P302" s="112"/>
      <c r="Q302" s="112"/>
      <c r="R302" s="112"/>
      <c r="S302" s="112"/>
      <c r="T302" s="112"/>
      <c r="U302" s="112"/>
    </row>
    <row r="303" spans="1:21">
      <c r="A303" s="112"/>
      <c r="B303" s="112"/>
      <c r="C303" s="112"/>
      <c r="D303" s="112"/>
      <c r="E303" s="112"/>
      <c r="F303" s="112"/>
      <c r="G303" s="112"/>
      <c r="H303" s="112"/>
      <c r="I303" s="112"/>
      <c r="J303" s="112"/>
      <c r="K303" s="112"/>
      <c r="L303" s="112"/>
      <c r="M303" s="112"/>
      <c r="N303" s="112"/>
      <c r="O303" s="112"/>
      <c r="P303" s="112"/>
      <c r="Q303" s="112"/>
      <c r="R303" s="112"/>
      <c r="S303" s="112"/>
      <c r="T303" s="112"/>
      <c r="U303" s="112"/>
    </row>
    <row r="304" spans="1:21">
      <c r="A304" s="112"/>
      <c r="B304" s="112"/>
      <c r="C304" s="112"/>
      <c r="D304" s="112"/>
      <c r="E304" s="112"/>
      <c r="F304" s="112"/>
      <c r="G304" s="112"/>
      <c r="H304" s="112"/>
      <c r="I304" s="112"/>
      <c r="J304" s="112"/>
      <c r="K304" s="112"/>
      <c r="L304" s="112"/>
      <c r="M304" s="112"/>
      <c r="N304" s="112"/>
      <c r="O304" s="112"/>
      <c r="P304" s="112"/>
      <c r="Q304" s="112"/>
      <c r="R304" s="112"/>
      <c r="S304" s="112"/>
      <c r="T304" s="112"/>
      <c r="U304" s="112"/>
    </row>
    <row r="305" spans="1:21">
      <c r="A305" s="112"/>
      <c r="B305" s="112"/>
      <c r="C305" s="112"/>
      <c r="D305" s="112"/>
      <c r="E305" s="112"/>
      <c r="F305" s="112"/>
      <c r="G305" s="112"/>
      <c r="H305" s="112"/>
      <c r="I305" s="112"/>
      <c r="J305" s="112"/>
      <c r="K305" s="112"/>
      <c r="L305" s="112"/>
      <c r="M305" s="112"/>
      <c r="N305" s="112"/>
      <c r="O305" s="112"/>
      <c r="P305" s="112"/>
      <c r="Q305" s="112"/>
      <c r="R305" s="112"/>
      <c r="S305" s="112"/>
      <c r="T305" s="112"/>
      <c r="U305" s="112"/>
    </row>
    <row r="306" spans="1:21">
      <c r="A306" s="112"/>
      <c r="B306" s="112"/>
      <c r="C306" s="112"/>
      <c r="D306" s="112"/>
      <c r="E306" s="112"/>
      <c r="F306" s="112"/>
      <c r="G306" s="112"/>
      <c r="H306" s="112"/>
      <c r="I306" s="112"/>
      <c r="J306" s="112"/>
      <c r="K306" s="112"/>
      <c r="L306" s="112"/>
      <c r="M306" s="112"/>
      <c r="N306" s="112"/>
      <c r="O306" s="112"/>
      <c r="P306" s="112"/>
      <c r="Q306" s="112"/>
      <c r="R306" s="112"/>
      <c r="S306" s="112"/>
      <c r="T306" s="112"/>
      <c r="U306" s="112"/>
    </row>
    <row r="307" spans="1:21">
      <c r="A307" s="112"/>
      <c r="B307" s="112"/>
      <c r="C307" s="112"/>
      <c r="D307" s="112"/>
      <c r="E307" s="112"/>
      <c r="F307" s="112"/>
      <c r="G307" s="112"/>
      <c r="H307" s="112"/>
      <c r="I307" s="112"/>
      <c r="J307" s="112"/>
      <c r="K307" s="112"/>
      <c r="L307" s="112"/>
      <c r="M307" s="112"/>
      <c r="N307" s="112"/>
      <c r="O307" s="112"/>
      <c r="P307" s="112"/>
      <c r="Q307" s="112"/>
      <c r="R307" s="112"/>
      <c r="S307" s="112"/>
      <c r="T307" s="112"/>
      <c r="U307" s="112"/>
    </row>
    <row r="308" spans="1:21"/>
    <row r="309" spans="1:21"/>
    <row r="310" spans="1:21"/>
    <row r="311" spans="1:21"/>
    <row r="312" spans="1:21"/>
    <row r="313" spans="1:21"/>
    <row r="314" spans="1:21"/>
    <row r="315" spans="1:21"/>
    <row r="316" spans="1:21"/>
    <row r="317" spans="1:21"/>
    <row r="318" spans="1:21"/>
    <row r="319" spans="1:21"/>
    <row r="320" spans="1:21"/>
    <row r="321"/>
    <row r="322"/>
    <row r="323"/>
    <row r="324"/>
  </sheetData>
  <sheetProtection algorithmName="SHA-512" hashValue="Cx0zFQSBmy6Nbm2oQxpEFC74wz42txWjoB9wFIDIEln+8q+NaBOeA+9y2CwwBZA+HoONjnI6Wj2P1KzLrnSO5w==" saltValue="W24V+IDPAnXk1MBhb+qvFA==" spinCount="100000" sheet="1" objects="1" scenarios="1"/>
  <mergeCells count="105">
    <mergeCell ref="B8:F9"/>
    <mergeCell ref="D17:E19"/>
    <mergeCell ref="F17:H17"/>
    <mergeCell ref="F18:H18"/>
    <mergeCell ref="O98:R107"/>
    <mergeCell ref="D104:M104"/>
    <mergeCell ref="D105:E105"/>
    <mergeCell ref="D106:E106"/>
    <mergeCell ref="D107:E107"/>
    <mergeCell ref="D70:E72"/>
    <mergeCell ref="F71:H71"/>
    <mergeCell ref="O74:R82"/>
    <mergeCell ref="D81:M81"/>
    <mergeCell ref="D82:E82"/>
    <mergeCell ref="D83:E83"/>
    <mergeCell ref="O25:R30"/>
    <mergeCell ref="O56:R64"/>
    <mergeCell ref="D61:M61"/>
    <mergeCell ref="D62:E62"/>
    <mergeCell ref="D63:E63"/>
    <mergeCell ref="D64:E64"/>
    <mergeCell ref="D42:E42"/>
    <mergeCell ref="D43:E43"/>
    <mergeCell ref="D48:E50"/>
    <mergeCell ref="F49:H49"/>
    <mergeCell ref="F91:H91"/>
    <mergeCell ref="F184:H184"/>
    <mergeCell ref="O187:R194"/>
    <mergeCell ref="D195:M195"/>
    <mergeCell ref="D147:E147"/>
    <mergeCell ref="D148:E148"/>
    <mergeCell ref="D154:E156"/>
    <mergeCell ref="F155:H155"/>
    <mergeCell ref="O158:R175"/>
    <mergeCell ref="D174:M174"/>
    <mergeCell ref="D175:E175"/>
    <mergeCell ref="F139:H139"/>
    <mergeCell ref="O142:R146"/>
    <mergeCell ref="D145:M145"/>
    <mergeCell ref="D146:E146"/>
    <mergeCell ref="D108:E108"/>
    <mergeCell ref="D118:E120"/>
    <mergeCell ref="F119:H119"/>
    <mergeCell ref="O121:R130"/>
    <mergeCell ref="D129:M129"/>
    <mergeCell ref="D130:E130"/>
    <mergeCell ref="O209:R215"/>
    <mergeCell ref="D215:M215"/>
    <mergeCell ref="D216:E216"/>
    <mergeCell ref="D217:E217"/>
    <mergeCell ref="D218:E218"/>
    <mergeCell ref="D219:E219"/>
    <mergeCell ref="D196:E196"/>
    <mergeCell ref="D197:E197"/>
    <mergeCell ref="D198:E198"/>
    <mergeCell ref="D199:E199"/>
    <mergeCell ref="D205:E207"/>
    <mergeCell ref="F206:H206"/>
    <mergeCell ref="F239:H239"/>
    <mergeCell ref="O241:R247"/>
    <mergeCell ref="D244:M244"/>
    <mergeCell ref="D245:E245"/>
    <mergeCell ref="D246:E246"/>
    <mergeCell ref="D247:E247"/>
    <mergeCell ref="D224:E226"/>
    <mergeCell ref="O228:R234"/>
    <mergeCell ref="D230:M230"/>
    <mergeCell ref="D231:E231"/>
    <mergeCell ref="D232:E232"/>
    <mergeCell ref="D233:E233"/>
    <mergeCell ref="D234:E234"/>
    <mergeCell ref="F276:H276"/>
    <mergeCell ref="O279:R282"/>
    <mergeCell ref="D281:M281"/>
    <mergeCell ref="D282:E282"/>
    <mergeCell ref="D248:E248"/>
    <mergeCell ref="D256:E258"/>
    <mergeCell ref="O260:R267"/>
    <mergeCell ref="D266:M266"/>
    <mergeCell ref="D267:E267"/>
    <mergeCell ref="D268:E268"/>
    <mergeCell ref="D283:E283"/>
    <mergeCell ref="D284:E284"/>
    <mergeCell ref="D285:E285"/>
    <mergeCell ref="D286:E286"/>
    <mergeCell ref="D287:E287"/>
    <mergeCell ref="B15:E15"/>
    <mergeCell ref="D269:E269"/>
    <mergeCell ref="D270:E270"/>
    <mergeCell ref="D275:E277"/>
    <mergeCell ref="D238:E240"/>
    <mergeCell ref="D176:E176"/>
    <mergeCell ref="D177:E177"/>
    <mergeCell ref="D183:E185"/>
    <mergeCell ref="D131:E131"/>
    <mergeCell ref="D132:E132"/>
    <mergeCell ref="D133:E133"/>
    <mergeCell ref="D138:E140"/>
    <mergeCell ref="D84:E84"/>
    <mergeCell ref="D85:E85"/>
    <mergeCell ref="D90:E92"/>
    <mergeCell ref="D65:E65"/>
    <mergeCell ref="D39:M39"/>
    <mergeCell ref="D40:E40"/>
    <mergeCell ref="D41:E41"/>
  </mergeCells>
  <conditionalFormatting sqref="L20:L38 L40:L42 L51:L60 L62:L64 L73:L80 L82:L84 L93:L103 L105:L107 L121:L128 L130:L132 L141:L144 L146:L148 L157:L173 L175:L177 L186:L194 L196:L198 L208:L214 L216:L218 L227:L229 L231:L233 L241:L243 L245:L247 L259:L265 L267:L269 L278:L280 L282:L286">
    <cfRule type="cellIs" dxfId="6" priority="2" stopIfTrue="1" operator="equal">
      <formula>"ERROR"</formula>
    </cfRule>
  </conditionalFormatting>
  <conditionalFormatting sqref="O25:R30 O56 O74:R82 O98:R107 O121:R131 O142:R147 O158:R176 O187:R195 O209:R217 O228:R234 O241:R247 O260:R268 O279:R282">
    <cfRule type="cellIs" priority="1" operator="notEqual">
      <formula>""""""</formula>
    </cfRule>
    <cfRule type="cellIs" dxfId="5" priority="3" operator="equal">
      <formula>#REF!</formula>
    </cfRule>
  </conditionalFormatting>
  <hyperlinks>
    <hyperlink ref="E20" r:id="rId1" xr:uid="{6DD2DA82-DA57-4F45-A0FE-49B536922E68}"/>
    <hyperlink ref="E30" r:id="rId2" xr:uid="{0B84554E-84A1-4F88-BFC5-D7595B0D6A01}"/>
    <hyperlink ref="E23" r:id="rId3" xr:uid="{DBF27A13-F14A-4094-9FCD-650C5480BFD0}"/>
    <hyperlink ref="E25" r:id="rId4" xr:uid="{597C70E1-1EF3-4309-8C0B-D5FFBA403D47}"/>
    <hyperlink ref="E26" r:id="rId5" xr:uid="{5921269D-5093-48E1-9BBF-54637ED98280}"/>
    <hyperlink ref="E27" r:id="rId6" xr:uid="{364E7F32-D0E0-47C8-838A-C13BE26C514E}"/>
    <hyperlink ref="E28" r:id="rId7" xr:uid="{A6C80C9A-324D-4F6C-A3F7-B78DEA3BCA56}"/>
    <hyperlink ref="E31" r:id="rId8" xr:uid="{3309D964-20C4-4E8B-8C76-0360801711BF}"/>
    <hyperlink ref="E35" r:id="rId9" xr:uid="{674EC3C8-2EE2-4F34-A653-92C9E046EAE5}"/>
    <hyperlink ref="E57" r:id="rId10" xr:uid="{D907B4F9-D37B-4CCF-B365-63A617A0AD3A}"/>
    <hyperlink ref="E58" r:id="rId11" xr:uid="{4E95CC8F-73F2-4B77-958D-9568EC5A5839}"/>
    <hyperlink ref="E59" r:id="rId12" xr:uid="{BC6FC916-9790-4F56-9042-46CE4728BDE8}"/>
    <hyperlink ref="E60" r:id="rId13" xr:uid="{EAFD478E-99D6-4BAB-80BF-7898499D7F85}"/>
    <hyperlink ref="E73" r:id="rId14" xr:uid="{1376E22F-58E5-40FA-AC00-C72CB57BCCBF}"/>
    <hyperlink ref="E74" r:id="rId15" xr:uid="{2582C51E-4264-4AD2-A66C-04B025CA6EE3}"/>
    <hyperlink ref="E75" r:id="rId16" xr:uid="{2D59E94D-0E00-4219-9DFC-44D30E3F79A5}"/>
    <hyperlink ref="E77" r:id="rId17" xr:uid="{A491C7A0-81D1-4353-BC16-617BB6F3EE78}"/>
    <hyperlink ref="E141" r:id="rId18" xr:uid="{32913993-D100-47B4-807B-41AF2945F155}"/>
    <hyperlink ref="E142" r:id="rId19" xr:uid="{D97514DE-4F6A-488C-89A9-A6BA34785E93}"/>
    <hyperlink ref="E143" r:id="rId20" xr:uid="{B06C37E4-7BD8-4230-A02B-030BFAF80DFD}"/>
    <hyperlink ref="E144" r:id="rId21" xr:uid="{88B73AC1-891E-4373-9F9A-C0510E62767D}"/>
    <hyperlink ref="E157" r:id="rId22" xr:uid="{398373E7-EC23-4D6D-860B-874534BDE78C}"/>
    <hyperlink ref="E159" r:id="rId23" xr:uid="{967C8D9C-1D25-40C4-9394-DCE704C7340D}"/>
    <hyperlink ref="E189" r:id="rId24" xr:uid="{AB221A7B-E01A-40F7-BE72-06F939F1B521}"/>
    <hyperlink ref="E191" r:id="rId25" xr:uid="{140D2A0D-5D53-4EFA-BF34-27248D06E342}"/>
    <hyperlink ref="E208" r:id="rId26" xr:uid="{39D624A9-4EDD-4B67-9855-14850237695E}"/>
    <hyperlink ref="E212" r:id="rId27" xr:uid="{5F34CA5C-A93E-46DE-8E45-880E59D99E18}"/>
    <hyperlink ref="E259" r:id="rId28" xr:uid="{AEBA8F7C-5B49-421E-8EE1-A3ED645D035C}"/>
    <hyperlink ref="E260" r:id="rId29" xr:uid="{7589A420-A82A-4942-AD1D-85560354C6A9}"/>
    <hyperlink ref="E261" r:id="rId30" xr:uid="{D4C78A02-A4C5-404C-ACA4-AF0EA2E9CDF5}"/>
    <hyperlink ref="E263" r:id="rId31" display="MSE" xr:uid="{BA68BCBA-094D-4EAB-82A8-7DD426C29442}"/>
    <hyperlink ref="E264" r:id="rId32" xr:uid="{640DEE86-3474-4803-8BB1-7DE2CB5C0611}"/>
    <hyperlink ref="E227" r:id="rId33" display="MSE" xr:uid="{30C7F71D-6A3F-46EF-BDCE-7DF7BBC6FF32}"/>
    <hyperlink ref="E228" r:id="rId34" display="MSE" xr:uid="{0BF3D35D-D5F1-4481-AEE4-BD6B4C03152B}"/>
    <hyperlink ref="E229" r:id="rId35" display="MSE" xr:uid="{402870EB-B915-49D7-98CD-5213195A785C}"/>
    <hyperlink ref="E243" r:id="rId36" xr:uid="{E0FE5B1F-A9E6-4A35-A78A-A68C3EFBC502}"/>
    <hyperlink ref="E279" r:id="rId37" xr:uid="{80FAFEB7-B700-402E-8C5B-B1F86D98180B}"/>
    <hyperlink ref="E186" r:id="rId38" xr:uid="{E1CC90FA-81CC-44B8-B772-20C2052B90A3}"/>
    <hyperlink ref="E187" r:id="rId39" xr:uid="{610680C7-5FEF-488D-8DA4-96AD85BD3D11}"/>
    <hyperlink ref="E211" r:id="rId40" xr:uid="{5DC53304-A915-491C-B3CA-93F0EDDB9AA1}"/>
    <hyperlink ref="E24" r:id="rId41" xr:uid="{C4635911-A4C5-4522-8729-00D2F600E0D9}"/>
    <hyperlink ref="E29" r:id="rId42" xr:uid="{797EE981-3D02-4266-8A31-2047FFEF61AB}"/>
    <hyperlink ref="E32" r:id="rId43" xr:uid="{9B5C1A58-382A-483F-AD7D-F102A93E87CE}"/>
    <hyperlink ref="E33" r:id="rId44" xr:uid="{967A766A-3DB3-4647-B76F-D98DDDF4F63E}"/>
    <hyperlink ref="E34" r:id="rId45" xr:uid="{D35CACE3-B3B4-4A55-ADDB-8851A2363DC6}"/>
    <hyperlink ref="E265" r:id="rId46" xr:uid="{75840CF7-595E-4840-8B44-EE0C7462C503}"/>
    <hyperlink ref="E93" r:id="rId47" xr:uid="{A9731CB7-D2A3-486E-AD86-91C2E17FDFEA}"/>
    <hyperlink ref="E95" r:id="rId48" xr:uid="{5102AB11-A59B-4BF7-9B29-CE51D4BD0687}"/>
    <hyperlink ref="E97" r:id="rId49" xr:uid="{2D739FB8-69A7-44DD-9696-7EAFFA5A406E}"/>
    <hyperlink ref="E98" r:id="rId50" xr:uid="{AFD4E101-3207-4BBB-865D-6A1AFE37F7E8}"/>
    <hyperlink ref="E99" r:id="rId51" xr:uid="{2F2E2638-AF6F-4CA7-9D7F-6D2E74A37C91}"/>
    <hyperlink ref="E100" r:id="rId52" xr:uid="{3C7FFB2A-E9D6-4E35-A0A7-E422FBE21FB5}"/>
    <hyperlink ref="E122" r:id="rId53" xr:uid="{E4E671D5-8158-465B-833B-E8FF0AEF985D}"/>
    <hyperlink ref="E121" r:id="rId54" xr:uid="{58920F3D-E16F-48F7-B25A-677D2B641A51}"/>
    <hyperlink ref="E123" r:id="rId55" xr:uid="{D24A55C0-2B14-494F-8389-0D585CDB7A7A}"/>
    <hyperlink ref="E126" r:id="rId56" xr:uid="{1822C988-D9FA-4B8E-93DF-DDABE33CE362}"/>
  </hyperlinks>
  <pageMargins left="0.7" right="0.7" top="0.75" bottom="0.75" header="0.3" footer="0.3"/>
  <pageSetup paperSize="9" orientation="portrait" r:id="rId57"/>
  <drawing r:id="rId5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11FF-CEE3-435F-B809-90505D647DD5}">
  <sheetPr>
    <tabColor theme="9" tint="-0.249977111117893"/>
  </sheetPr>
  <dimension ref="A1:U44"/>
  <sheetViews>
    <sheetView showRowColHeaders="0" zoomScaleNormal="100" workbookViewId="0">
      <selection activeCell="G40" sqref="G40"/>
    </sheetView>
  </sheetViews>
  <sheetFormatPr defaultColWidth="8.81640625" defaultRowHeight="14.5"/>
  <cols>
    <col min="1" max="1" width="4.453125" customWidth="1"/>
    <col min="2" max="2" width="19.453125" bestFit="1" customWidth="1"/>
    <col min="3" max="4" width="20" customWidth="1"/>
  </cols>
  <sheetData>
    <row r="1" spans="1:21">
      <c r="A1" s="3"/>
      <c r="B1" s="2"/>
      <c r="C1" s="2"/>
      <c r="D1" s="2"/>
      <c r="E1" s="2"/>
      <c r="F1" s="2"/>
      <c r="G1" s="2"/>
      <c r="H1" s="2"/>
      <c r="I1" s="2"/>
      <c r="J1" s="2"/>
      <c r="K1" s="2"/>
      <c r="L1" s="2"/>
      <c r="M1" s="2"/>
      <c r="N1" s="2"/>
      <c r="O1" s="2"/>
      <c r="P1" s="2"/>
      <c r="Q1" s="2"/>
      <c r="R1" s="2"/>
      <c r="S1" s="2"/>
      <c r="T1" s="2"/>
      <c r="U1" s="2"/>
    </row>
    <row r="2" spans="1:21">
      <c r="A2" s="2"/>
      <c r="B2" s="2"/>
      <c r="C2" s="2"/>
      <c r="D2" s="2"/>
      <c r="E2" s="2"/>
      <c r="F2" s="2"/>
      <c r="G2" s="2"/>
      <c r="H2" s="2"/>
      <c r="I2" s="2"/>
      <c r="J2" s="2"/>
      <c r="K2" s="2"/>
      <c r="L2" s="2"/>
      <c r="M2" s="2"/>
      <c r="N2" s="2"/>
      <c r="O2" s="2"/>
      <c r="P2" s="2"/>
      <c r="Q2" s="2"/>
      <c r="R2" s="2"/>
      <c r="S2" s="2"/>
      <c r="T2" s="2"/>
      <c r="U2" s="2"/>
    </row>
    <row r="3" spans="1:21">
      <c r="A3" s="2"/>
      <c r="B3" s="2"/>
      <c r="C3" s="2"/>
      <c r="D3" s="2"/>
      <c r="E3" s="2"/>
      <c r="F3" s="2"/>
      <c r="G3" s="2"/>
      <c r="H3" s="2"/>
      <c r="I3" s="2"/>
      <c r="J3" s="2"/>
      <c r="K3" s="2"/>
      <c r="L3" s="2"/>
      <c r="M3" s="2"/>
      <c r="N3" s="2"/>
      <c r="O3" s="2"/>
      <c r="P3" s="2"/>
      <c r="Q3" s="2"/>
      <c r="R3" s="2"/>
      <c r="S3" s="2"/>
      <c r="T3" s="2"/>
      <c r="U3" s="2"/>
    </row>
    <row r="4" spans="1:21">
      <c r="A4" s="2"/>
      <c r="B4" s="2"/>
      <c r="C4" s="2"/>
      <c r="D4" s="2"/>
      <c r="E4" s="2"/>
      <c r="F4" s="2"/>
      <c r="G4" s="2"/>
      <c r="H4" s="2"/>
      <c r="I4" s="2"/>
      <c r="J4" s="2"/>
      <c r="K4" s="2"/>
      <c r="L4" s="2"/>
      <c r="M4" s="2"/>
      <c r="N4" s="2"/>
      <c r="O4" s="2"/>
      <c r="P4" s="2"/>
      <c r="Q4" s="2"/>
      <c r="R4" s="2"/>
      <c r="S4" s="2"/>
      <c r="T4" s="2"/>
      <c r="U4" s="2"/>
    </row>
    <row r="5" spans="1:21">
      <c r="A5" s="2"/>
      <c r="B5" s="2"/>
      <c r="C5" s="2"/>
      <c r="D5" s="2"/>
      <c r="E5" s="2"/>
      <c r="F5" s="2"/>
      <c r="G5" s="2"/>
      <c r="H5" s="2"/>
      <c r="I5" s="2"/>
      <c r="J5" s="2"/>
      <c r="K5" s="2"/>
      <c r="L5" s="2"/>
      <c r="M5" s="2"/>
      <c r="N5" s="2"/>
      <c r="O5" s="2"/>
      <c r="P5" s="2"/>
      <c r="Q5" s="2"/>
      <c r="R5" s="2"/>
      <c r="S5" s="2"/>
      <c r="T5" s="2"/>
      <c r="U5" s="2"/>
    </row>
    <row r="6" spans="1:21">
      <c r="A6" s="2"/>
      <c r="B6" s="2"/>
      <c r="C6" s="2"/>
      <c r="D6" s="2"/>
      <c r="E6" s="2"/>
      <c r="F6" s="2"/>
      <c r="G6" s="2"/>
      <c r="H6" s="2"/>
      <c r="I6" s="2"/>
      <c r="J6" s="2"/>
      <c r="K6" s="2"/>
      <c r="L6" s="2"/>
      <c r="M6" s="2"/>
      <c r="N6" s="2"/>
      <c r="O6" s="2"/>
      <c r="P6" s="2"/>
      <c r="Q6" s="2"/>
      <c r="R6" s="2"/>
      <c r="S6" s="2"/>
      <c r="T6" s="2"/>
      <c r="U6" s="2"/>
    </row>
    <row r="7" spans="1:21">
      <c r="A7" s="2"/>
      <c r="B7" s="2"/>
      <c r="C7" s="2"/>
      <c r="D7" s="2"/>
      <c r="E7" s="2"/>
      <c r="F7" s="2"/>
      <c r="G7" s="2"/>
      <c r="H7" s="2"/>
      <c r="I7" s="2"/>
      <c r="J7" s="2"/>
      <c r="K7" s="2"/>
      <c r="L7" s="2"/>
      <c r="M7" s="2"/>
      <c r="N7" s="2"/>
      <c r="O7" s="2"/>
      <c r="P7" s="2"/>
      <c r="Q7" s="2"/>
      <c r="R7" s="2"/>
      <c r="S7" s="2"/>
      <c r="T7" s="2"/>
      <c r="U7" s="2"/>
    </row>
    <row r="8" spans="1:21" ht="18.5">
      <c r="A8" s="5"/>
      <c r="B8" s="253" t="s">
        <v>165</v>
      </c>
      <c r="C8" s="253"/>
      <c r="D8" s="253"/>
      <c r="E8" s="253"/>
      <c r="F8" s="253"/>
      <c r="G8" s="5"/>
      <c r="H8" s="6"/>
      <c r="I8" s="4"/>
      <c r="J8" s="4"/>
      <c r="K8" s="4"/>
      <c r="L8" s="4"/>
      <c r="M8" s="4"/>
      <c r="N8" s="4"/>
      <c r="O8" s="4"/>
      <c r="P8" s="4"/>
      <c r="Q8" s="4"/>
      <c r="R8" s="1"/>
      <c r="S8" s="1"/>
      <c r="T8" s="1"/>
      <c r="U8" s="1"/>
    </row>
    <row r="9" spans="1:21" ht="18.5">
      <c r="A9" s="6"/>
      <c r="B9" s="253"/>
      <c r="C9" s="253"/>
      <c r="D9" s="253"/>
      <c r="E9" s="253"/>
      <c r="F9" s="253"/>
      <c r="G9" s="5"/>
      <c r="H9" s="6"/>
      <c r="I9" s="4"/>
      <c r="J9" s="4"/>
      <c r="K9" s="4"/>
      <c r="L9" s="4"/>
      <c r="M9" s="4"/>
      <c r="N9" s="4"/>
      <c r="O9" s="4"/>
      <c r="P9" s="4"/>
      <c r="Q9" s="4"/>
      <c r="R9" s="1"/>
      <c r="S9" s="1"/>
      <c r="T9" s="1"/>
      <c r="U9" s="1"/>
    </row>
    <row r="10" spans="1:21">
      <c r="A10" s="7"/>
      <c r="B10" s="7"/>
      <c r="C10" s="7"/>
      <c r="D10" s="7"/>
      <c r="E10" s="142"/>
      <c r="F10" s="142"/>
      <c r="G10" s="142"/>
      <c r="H10" s="142"/>
      <c r="I10" s="142"/>
      <c r="J10" s="142"/>
      <c r="K10" s="142"/>
      <c r="L10" s="142"/>
      <c r="M10" s="142"/>
      <c r="N10" s="142"/>
      <c r="O10" s="142"/>
      <c r="P10" s="142"/>
      <c r="Q10" s="142"/>
      <c r="R10" s="142"/>
      <c r="S10" s="142"/>
      <c r="T10" s="142"/>
      <c r="U10" s="142"/>
    </row>
    <row r="11" spans="1:21" ht="15" thickBot="1">
      <c r="A11" s="7"/>
      <c r="B11" s="7"/>
      <c r="C11" s="7"/>
      <c r="D11" s="7"/>
      <c r="E11" s="142"/>
      <c r="F11" s="142"/>
      <c r="G11" s="142"/>
      <c r="H11" s="142"/>
      <c r="I11" s="142"/>
      <c r="J11" s="142"/>
      <c r="K11" s="142"/>
      <c r="L11" s="142"/>
      <c r="M11" s="142"/>
      <c r="N11" s="142"/>
      <c r="O11" s="142"/>
      <c r="P11" s="142"/>
      <c r="Q11" s="142"/>
      <c r="R11" s="142"/>
      <c r="S11" s="142"/>
      <c r="T11" s="142"/>
      <c r="U11" s="142"/>
    </row>
    <row r="12" spans="1:21">
      <c r="A12" s="7"/>
      <c r="B12" s="254"/>
      <c r="C12" s="256" t="s">
        <v>166</v>
      </c>
      <c r="D12" s="256" t="s">
        <v>167</v>
      </c>
      <c r="E12" s="142"/>
      <c r="F12" s="142"/>
      <c r="G12" s="142"/>
      <c r="H12" s="142"/>
      <c r="I12" s="142"/>
      <c r="J12" s="142"/>
      <c r="K12" s="142"/>
      <c r="L12" s="142"/>
      <c r="M12" s="142"/>
      <c r="N12" s="142"/>
      <c r="O12" s="142"/>
      <c r="P12" s="142"/>
      <c r="Q12" s="142"/>
      <c r="R12" s="142"/>
      <c r="S12" s="142"/>
      <c r="T12" s="142"/>
      <c r="U12" s="142"/>
    </row>
    <row r="13" spans="1:21">
      <c r="A13" s="7"/>
      <c r="B13" s="255"/>
      <c r="C13" s="257"/>
      <c r="D13" s="257"/>
      <c r="E13" s="142"/>
      <c r="F13" s="142"/>
      <c r="G13" s="142"/>
      <c r="H13" s="142"/>
      <c r="I13" s="142"/>
      <c r="J13" s="142"/>
      <c r="K13" s="142"/>
      <c r="L13" s="142"/>
      <c r="M13" s="142"/>
      <c r="N13" s="142"/>
      <c r="O13" s="142"/>
      <c r="P13" s="142"/>
      <c r="Q13" s="142"/>
      <c r="R13" s="142"/>
      <c r="S13" s="142"/>
      <c r="T13" s="142"/>
      <c r="U13" s="142"/>
    </row>
    <row r="14" spans="1:21">
      <c r="A14" s="7"/>
      <c r="B14" s="255"/>
      <c r="C14" s="257"/>
      <c r="D14" s="257"/>
      <c r="E14" s="142"/>
      <c r="F14" s="142"/>
      <c r="G14" s="142"/>
      <c r="H14" s="142"/>
      <c r="I14" s="142"/>
      <c r="J14" s="142"/>
      <c r="K14" s="142"/>
      <c r="L14" s="142"/>
      <c r="M14" s="142"/>
      <c r="N14" s="142"/>
      <c r="O14" s="142"/>
      <c r="P14" s="142"/>
      <c r="Q14" s="142"/>
      <c r="R14" s="142"/>
      <c r="S14" s="142"/>
      <c r="T14" s="142"/>
      <c r="U14" s="142"/>
    </row>
    <row r="15" spans="1:21">
      <c r="A15" s="7"/>
      <c r="B15" s="116" t="s">
        <v>168</v>
      </c>
      <c r="C15" s="198">
        <f>'What you spend'!$L$43</f>
        <v>0</v>
      </c>
      <c r="D15" s="198" t="str">
        <f>'What you spend'!M43</f>
        <v/>
      </c>
      <c r="E15" s="142"/>
      <c r="F15" s="142"/>
      <c r="G15" s="142"/>
      <c r="H15" s="142"/>
      <c r="I15" s="142"/>
      <c r="J15" s="142"/>
      <c r="K15" s="142"/>
      <c r="L15" s="142"/>
      <c r="M15" s="142"/>
      <c r="N15" s="142"/>
      <c r="O15" s="142"/>
      <c r="P15" s="142"/>
      <c r="Q15" s="142"/>
      <c r="R15" s="142"/>
      <c r="S15" s="142"/>
      <c r="T15" s="142"/>
      <c r="U15" s="142"/>
    </row>
    <row r="16" spans="1:21">
      <c r="A16" s="7"/>
      <c r="B16" s="116" t="s">
        <v>6</v>
      </c>
      <c r="C16" s="198">
        <f>'What you spend'!L65</f>
        <v>0</v>
      </c>
      <c r="D16" s="198" t="str">
        <f>'What you spend'!M65</f>
        <v/>
      </c>
      <c r="E16" s="142"/>
      <c r="F16" s="142"/>
      <c r="G16" s="142"/>
      <c r="H16" s="142"/>
      <c r="I16" s="142"/>
      <c r="J16" s="142"/>
      <c r="K16" s="142"/>
      <c r="L16" s="142"/>
      <c r="M16" s="142"/>
      <c r="N16" s="142"/>
      <c r="O16" s="142"/>
      <c r="P16" s="142"/>
      <c r="Q16" s="142"/>
      <c r="R16" s="142"/>
      <c r="S16" s="142"/>
      <c r="T16" s="142"/>
      <c r="U16" s="142"/>
    </row>
    <row r="17" spans="1:21">
      <c r="A17" s="7"/>
      <c r="B17" s="116" t="s">
        <v>169</v>
      </c>
      <c r="C17" s="198">
        <f>'What you spend'!L85</f>
        <v>0</v>
      </c>
      <c r="D17" s="198" t="str">
        <f>'What you spend'!M85</f>
        <v/>
      </c>
      <c r="E17" s="142"/>
      <c r="F17" s="142"/>
      <c r="G17" s="142"/>
      <c r="H17" s="142"/>
      <c r="I17" s="142"/>
      <c r="J17" s="142"/>
      <c r="K17" s="142"/>
      <c r="L17" s="142"/>
      <c r="M17" s="142"/>
      <c r="N17" s="142"/>
      <c r="O17" s="142"/>
      <c r="P17" s="142"/>
      <c r="Q17" s="142"/>
      <c r="R17" s="142"/>
      <c r="S17" s="142"/>
      <c r="T17" s="142"/>
      <c r="U17" s="142"/>
    </row>
    <row r="18" spans="1:21">
      <c r="A18" s="7"/>
      <c r="B18" s="116" t="s">
        <v>170</v>
      </c>
      <c r="C18" s="198">
        <f>'What you spend'!L108</f>
        <v>0</v>
      </c>
      <c r="D18" s="198" t="str">
        <f>'What you spend'!M108</f>
        <v/>
      </c>
      <c r="E18" s="142"/>
      <c r="F18" s="142"/>
      <c r="G18" s="142"/>
      <c r="H18" s="142"/>
      <c r="I18" s="142"/>
      <c r="J18" s="142"/>
      <c r="K18" s="142"/>
      <c r="L18" s="142"/>
      <c r="M18" s="142"/>
      <c r="N18" s="142"/>
      <c r="O18" s="142"/>
      <c r="P18" s="142"/>
      <c r="Q18" s="142"/>
      <c r="R18" s="142"/>
      <c r="S18" s="142"/>
      <c r="T18" s="142"/>
      <c r="U18" s="142"/>
    </row>
    <row r="19" spans="1:21">
      <c r="A19" s="7"/>
      <c r="B19" s="116" t="s">
        <v>171</v>
      </c>
      <c r="C19" s="198">
        <f>'What you spend'!L133</f>
        <v>0</v>
      </c>
      <c r="D19" s="198" t="str">
        <f>'What you spend'!M133</f>
        <v/>
      </c>
      <c r="E19" s="142"/>
      <c r="F19" s="142"/>
      <c r="G19" s="142"/>
      <c r="H19" s="142"/>
      <c r="I19" s="142"/>
      <c r="J19" s="142"/>
      <c r="K19" s="142"/>
      <c r="L19" s="142"/>
      <c r="M19" s="142"/>
      <c r="N19" s="142"/>
      <c r="O19" s="142"/>
      <c r="P19" s="142"/>
      <c r="Q19" s="142"/>
      <c r="R19" s="142"/>
      <c r="S19" s="142"/>
      <c r="T19" s="142"/>
      <c r="U19" s="142"/>
    </row>
    <row r="20" spans="1:21">
      <c r="A20" s="7"/>
      <c r="B20" s="116" t="s">
        <v>172</v>
      </c>
      <c r="C20" s="198">
        <f>'What you spend'!L149</f>
        <v>0</v>
      </c>
      <c r="D20" s="198" t="str">
        <f>'What you spend'!M149</f>
        <v/>
      </c>
      <c r="E20" s="142"/>
      <c r="F20" s="142"/>
      <c r="G20" s="142"/>
      <c r="H20" s="142"/>
      <c r="I20" s="142"/>
      <c r="J20" s="142"/>
      <c r="K20" s="142"/>
      <c r="L20" s="142"/>
      <c r="M20" s="142"/>
      <c r="N20" s="142"/>
      <c r="O20" s="142"/>
      <c r="P20" s="142"/>
      <c r="Q20" s="142"/>
      <c r="R20" s="142"/>
      <c r="S20" s="142"/>
      <c r="T20" s="142"/>
      <c r="U20" s="142"/>
    </row>
    <row r="21" spans="1:21">
      <c r="A21" s="7"/>
      <c r="B21" s="116" t="s">
        <v>173</v>
      </c>
      <c r="C21" s="198">
        <f>'What you spend'!L178</f>
        <v>0</v>
      </c>
      <c r="D21" s="198" t="str">
        <f>'What you spend'!M178</f>
        <v/>
      </c>
      <c r="E21" s="142"/>
      <c r="F21" s="142"/>
      <c r="G21" s="142"/>
      <c r="H21" s="142"/>
      <c r="I21" s="142"/>
      <c r="J21" s="142"/>
      <c r="K21" s="142"/>
      <c r="L21" s="142"/>
      <c r="M21" s="142"/>
      <c r="N21" s="142"/>
      <c r="O21" s="142"/>
      <c r="P21" s="142"/>
      <c r="Q21" s="142"/>
      <c r="R21" s="142"/>
      <c r="S21" s="142"/>
      <c r="T21" s="142"/>
      <c r="U21" s="142"/>
    </row>
    <row r="22" spans="1:21">
      <c r="A22" s="7"/>
      <c r="B22" s="116" t="s">
        <v>174</v>
      </c>
      <c r="C22" s="198">
        <f>'What you spend'!L199</f>
        <v>0</v>
      </c>
      <c r="D22" s="198" t="str">
        <f>'What you spend'!M199</f>
        <v/>
      </c>
      <c r="E22" s="142"/>
      <c r="F22" s="142"/>
      <c r="G22" s="142"/>
      <c r="H22" s="142"/>
      <c r="I22" s="142"/>
      <c r="J22" s="142"/>
      <c r="K22" s="142"/>
      <c r="L22" s="142"/>
      <c r="M22" s="142"/>
      <c r="N22" s="142"/>
      <c r="O22" s="142"/>
      <c r="P22" s="142"/>
      <c r="Q22" s="142"/>
      <c r="R22" s="142"/>
      <c r="S22" s="142"/>
      <c r="T22" s="142"/>
      <c r="U22" s="142"/>
    </row>
    <row r="23" spans="1:21">
      <c r="A23" s="7"/>
      <c r="B23" s="116" t="s">
        <v>175</v>
      </c>
      <c r="C23" s="198">
        <f>'What you spend'!L219</f>
        <v>0</v>
      </c>
      <c r="D23" s="198" t="str">
        <f>'What you spend'!M219</f>
        <v/>
      </c>
      <c r="E23" s="142"/>
      <c r="F23" s="142"/>
      <c r="G23" s="142"/>
      <c r="H23" s="142"/>
      <c r="I23" s="142"/>
      <c r="J23" s="142"/>
      <c r="K23" s="142"/>
      <c r="L23" s="142"/>
      <c r="M23" s="142"/>
      <c r="N23" s="142"/>
      <c r="O23" s="142"/>
      <c r="P23" s="142"/>
      <c r="Q23" s="142"/>
      <c r="R23" s="142"/>
      <c r="S23" s="142"/>
      <c r="T23" s="142"/>
      <c r="U23" s="142"/>
    </row>
    <row r="24" spans="1:21">
      <c r="A24" s="7"/>
      <c r="B24" s="116" t="s">
        <v>176</v>
      </c>
      <c r="C24" s="198">
        <f>'What you spend'!L234</f>
        <v>0</v>
      </c>
      <c r="D24" s="198" t="str">
        <f>'What you spend'!M234</f>
        <v/>
      </c>
      <c r="E24" s="142"/>
      <c r="F24" s="142"/>
      <c r="G24" s="142"/>
      <c r="H24" s="142"/>
      <c r="I24" s="142"/>
      <c r="J24" s="142"/>
      <c r="K24" s="142"/>
      <c r="L24" s="142"/>
      <c r="M24" s="142"/>
      <c r="N24" s="142"/>
      <c r="O24" s="142"/>
      <c r="P24" s="142"/>
      <c r="Q24" s="142"/>
      <c r="R24" s="142"/>
      <c r="S24" s="142"/>
      <c r="T24" s="142"/>
      <c r="U24" s="142"/>
    </row>
    <row r="25" spans="1:21">
      <c r="A25" s="7"/>
      <c r="B25" s="116" t="s">
        <v>177</v>
      </c>
      <c r="C25" s="198">
        <f>'What you spend'!L248</f>
        <v>0</v>
      </c>
      <c r="D25" s="198" t="str">
        <f>'What you spend'!M248</f>
        <v/>
      </c>
      <c r="E25" s="142"/>
      <c r="F25" s="142"/>
      <c r="G25" s="142"/>
      <c r="H25" s="142"/>
      <c r="I25" s="142"/>
      <c r="J25" s="142"/>
      <c r="K25" s="142"/>
      <c r="L25" s="142"/>
      <c r="M25" s="142"/>
      <c r="N25" s="142"/>
      <c r="O25" s="142"/>
      <c r="P25" s="142"/>
      <c r="Q25" s="142"/>
      <c r="R25" s="142"/>
      <c r="S25" s="142"/>
      <c r="T25" s="142"/>
      <c r="U25" s="142"/>
    </row>
    <row r="26" spans="1:21">
      <c r="A26" s="7"/>
      <c r="B26" s="116" t="s">
        <v>178</v>
      </c>
      <c r="C26" s="198">
        <f>'What you spend'!L270</f>
        <v>0</v>
      </c>
      <c r="D26" s="198" t="str">
        <f>'What you spend'!M270</f>
        <v/>
      </c>
      <c r="E26" s="142"/>
      <c r="F26" s="142"/>
      <c r="G26" s="142"/>
      <c r="H26" s="142"/>
      <c r="I26" s="142"/>
      <c r="J26" s="142"/>
      <c r="K26" s="142"/>
      <c r="L26" s="142"/>
      <c r="M26" s="142"/>
      <c r="N26" s="142"/>
      <c r="O26" s="142"/>
      <c r="P26" s="142"/>
      <c r="Q26" s="142"/>
      <c r="R26" s="142"/>
      <c r="S26" s="142"/>
      <c r="T26" s="142"/>
      <c r="U26" s="142"/>
    </row>
    <row r="27" spans="1:21">
      <c r="A27" s="7"/>
      <c r="B27" s="116" t="s">
        <v>179</v>
      </c>
      <c r="C27" s="198">
        <f>'What you spend'!L287</f>
        <v>0</v>
      </c>
      <c r="D27" s="198" t="str">
        <f>'What you spend'!M287</f>
        <v/>
      </c>
      <c r="E27" s="142"/>
      <c r="F27" s="142"/>
      <c r="G27" s="142"/>
      <c r="H27" s="142"/>
      <c r="I27" s="142"/>
      <c r="J27" s="142"/>
      <c r="K27" s="142"/>
      <c r="L27" s="142"/>
      <c r="M27" s="142"/>
      <c r="N27" s="142"/>
      <c r="O27" s="142"/>
      <c r="P27" s="142"/>
      <c r="Q27" s="142"/>
      <c r="R27" s="142"/>
      <c r="S27" s="142"/>
      <c r="T27" s="142"/>
      <c r="U27" s="142"/>
    </row>
    <row r="28" spans="1:21" ht="15" thickBot="1">
      <c r="A28" s="7"/>
      <c r="B28" s="117"/>
      <c r="C28" s="118">
        <f>SUM(C15:C27)</f>
        <v>0</v>
      </c>
      <c r="D28" s="118">
        <f>SUM(D15:D27)</f>
        <v>0</v>
      </c>
      <c r="E28" s="142"/>
      <c r="F28" s="142"/>
      <c r="G28" s="142"/>
      <c r="H28" s="142"/>
      <c r="I28" s="142"/>
      <c r="J28" s="142"/>
      <c r="K28" s="142"/>
      <c r="L28" s="142"/>
      <c r="M28" s="142"/>
      <c r="N28" s="142"/>
      <c r="O28" s="142"/>
      <c r="P28" s="142"/>
      <c r="Q28" s="142"/>
      <c r="R28" s="142"/>
      <c r="S28" s="142"/>
      <c r="T28" s="142"/>
      <c r="U28" s="142"/>
    </row>
    <row r="29" spans="1:21">
      <c r="A29" s="2"/>
      <c r="B29" s="2"/>
      <c r="C29" s="2"/>
      <c r="D29" s="2"/>
      <c r="E29" s="142"/>
      <c r="F29" s="142"/>
      <c r="G29" s="142"/>
      <c r="H29" s="142"/>
      <c r="I29" s="142"/>
      <c r="J29" s="142"/>
      <c r="K29" s="142"/>
      <c r="L29" s="142"/>
      <c r="M29" s="142"/>
      <c r="N29" s="142"/>
      <c r="O29" s="142"/>
      <c r="P29" s="142"/>
      <c r="Q29" s="142"/>
      <c r="R29" s="142"/>
      <c r="S29" s="142"/>
      <c r="T29" s="142"/>
      <c r="U29" s="142"/>
    </row>
    <row r="30" spans="1:21" ht="21">
      <c r="A30" s="197"/>
      <c r="B30" s="200" t="s">
        <v>207</v>
      </c>
      <c r="C30" s="201"/>
      <c r="D30" s="197"/>
      <c r="E30" s="142"/>
      <c r="F30" s="142"/>
      <c r="G30" s="142"/>
      <c r="H30" s="142"/>
      <c r="I30" s="142"/>
      <c r="J30" s="142"/>
      <c r="K30" s="142"/>
      <c r="L30" s="142"/>
      <c r="M30" s="142"/>
      <c r="N30" s="142"/>
      <c r="O30" s="142"/>
      <c r="P30" s="142"/>
      <c r="Q30" s="142"/>
      <c r="R30" s="142"/>
      <c r="S30" s="142"/>
      <c r="T30" s="142"/>
      <c r="U30" s="142"/>
    </row>
    <row r="31" spans="1:21">
      <c r="A31" s="197"/>
      <c r="B31" s="202" t="s">
        <v>168</v>
      </c>
      <c r="C31" s="203" t="e">
        <f>C15/C28</f>
        <v>#DIV/0!</v>
      </c>
      <c r="D31" s="197"/>
      <c r="E31" s="142"/>
      <c r="F31" s="142"/>
      <c r="G31" s="142"/>
      <c r="H31" s="142"/>
      <c r="I31" s="142"/>
      <c r="J31" s="142"/>
      <c r="K31" s="142"/>
      <c r="L31" s="142"/>
      <c r="M31" s="142"/>
      <c r="N31" s="142"/>
      <c r="O31" s="142"/>
      <c r="P31" s="142"/>
      <c r="Q31" s="142"/>
      <c r="R31" s="142"/>
      <c r="S31" s="142"/>
      <c r="T31" s="142"/>
      <c r="U31" s="142"/>
    </row>
    <row r="32" spans="1:21">
      <c r="A32" s="197"/>
      <c r="B32" s="202" t="s">
        <v>6</v>
      </c>
      <c r="C32" s="203" t="e">
        <f>C16/C28</f>
        <v>#DIV/0!</v>
      </c>
      <c r="D32" s="197"/>
      <c r="E32" s="142"/>
      <c r="F32" s="142"/>
      <c r="G32" s="142"/>
      <c r="H32" s="142"/>
      <c r="I32" s="142"/>
      <c r="J32" s="142"/>
      <c r="K32" s="142"/>
      <c r="L32" s="142"/>
      <c r="M32" s="142"/>
      <c r="N32" s="142"/>
      <c r="O32" s="142"/>
      <c r="P32" s="142"/>
      <c r="Q32" s="142"/>
      <c r="R32" s="142"/>
      <c r="S32" s="142"/>
      <c r="T32" s="142"/>
      <c r="U32" s="142"/>
    </row>
    <row r="33" spans="1:21">
      <c r="A33" s="197"/>
      <c r="B33" s="202" t="s">
        <v>169</v>
      </c>
      <c r="C33" s="203" t="e">
        <f>C17/C28</f>
        <v>#DIV/0!</v>
      </c>
      <c r="D33" s="197"/>
      <c r="E33" s="142"/>
      <c r="F33" s="142"/>
      <c r="G33" s="142"/>
      <c r="H33" s="142"/>
      <c r="I33" s="142"/>
      <c r="J33" s="142"/>
      <c r="K33" s="142"/>
      <c r="L33" s="142"/>
      <c r="M33" s="142"/>
      <c r="N33" s="142"/>
      <c r="O33" s="142"/>
      <c r="P33" s="142"/>
      <c r="Q33" s="142"/>
      <c r="R33" s="142"/>
      <c r="S33" s="142"/>
      <c r="T33" s="142"/>
      <c r="U33" s="142"/>
    </row>
    <row r="34" spans="1:21">
      <c r="A34" s="197"/>
      <c r="B34" s="202" t="s">
        <v>170</v>
      </c>
      <c r="C34" s="203" t="e">
        <f>C18/C28</f>
        <v>#DIV/0!</v>
      </c>
      <c r="D34" s="197"/>
      <c r="E34" s="2"/>
      <c r="F34" s="2"/>
      <c r="G34" s="2"/>
      <c r="H34" s="2"/>
      <c r="I34" s="2"/>
      <c r="J34" s="2"/>
      <c r="K34" s="2"/>
      <c r="L34" s="2"/>
      <c r="M34" s="2"/>
      <c r="N34" s="2"/>
      <c r="O34" s="2"/>
      <c r="P34" s="2"/>
      <c r="Q34" s="2"/>
      <c r="R34" s="2"/>
      <c r="S34" s="2"/>
      <c r="T34" s="2"/>
      <c r="U34" s="2"/>
    </row>
    <row r="35" spans="1:21">
      <c r="A35" s="197"/>
      <c r="B35" s="202" t="s">
        <v>171</v>
      </c>
      <c r="C35" s="203" t="e">
        <f>C19/C28</f>
        <v>#DIV/0!</v>
      </c>
      <c r="D35" s="197"/>
      <c r="E35" s="2"/>
      <c r="F35" s="2"/>
      <c r="G35" s="2"/>
      <c r="H35" s="2"/>
      <c r="I35" s="2"/>
      <c r="J35" s="2"/>
      <c r="K35" s="2"/>
      <c r="L35" s="2"/>
      <c r="M35" s="2"/>
      <c r="N35" s="2"/>
      <c r="O35" s="2"/>
      <c r="P35" s="2"/>
      <c r="Q35" s="2"/>
      <c r="R35" s="2"/>
      <c r="S35" s="2"/>
      <c r="T35" s="2"/>
      <c r="U35" s="2"/>
    </row>
    <row r="36" spans="1:21">
      <c r="A36" s="197"/>
      <c r="B36" s="202" t="s">
        <v>172</v>
      </c>
      <c r="C36" s="203" t="e">
        <f>C20/C28</f>
        <v>#DIV/0!</v>
      </c>
      <c r="D36" s="197"/>
      <c r="E36" s="2"/>
      <c r="F36" s="2"/>
      <c r="G36" s="2"/>
      <c r="H36" s="2"/>
      <c r="I36" s="2"/>
      <c r="J36" s="2"/>
      <c r="K36" s="2"/>
      <c r="L36" s="2"/>
      <c r="M36" s="2"/>
      <c r="N36" s="2"/>
      <c r="O36" s="2"/>
      <c r="P36" s="2"/>
      <c r="Q36" s="2"/>
      <c r="R36" s="2"/>
      <c r="S36" s="2"/>
      <c r="T36" s="2"/>
      <c r="U36" s="2"/>
    </row>
    <row r="37" spans="1:21">
      <c r="A37" s="197"/>
      <c r="B37" s="202" t="s">
        <v>173</v>
      </c>
      <c r="C37" s="203" t="e">
        <f>C21/C28</f>
        <v>#DIV/0!</v>
      </c>
      <c r="D37" s="197"/>
      <c r="E37" s="2"/>
      <c r="F37" s="2"/>
      <c r="G37" s="2"/>
      <c r="H37" s="2"/>
      <c r="I37" s="2"/>
      <c r="J37" s="2"/>
      <c r="K37" s="2"/>
      <c r="L37" s="2"/>
      <c r="M37" s="2"/>
      <c r="N37" s="2"/>
      <c r="O37" s="2"/>
      <c r="P37" s="2"/>
      <c r="Q37" s="2"/>
      <c r="R37" s="2"/>
      <c r="S37" s="2"/>
      <c r="T37" s="2"/>
      <c r="U37" s="2"/>
    </row>
    <row r="38" spans="1:21">
      <c r="A38" s="197"/>
      <c r="B38" s="202" t="s">
        <v>174</v>
      </c>
      <c r="C38" s="203" t="e">
        <f>C22/C28</f>
        <v>#DIV/0!</v>
      </c>
      <c r="D38" s="197"/>
      <c r="E38" s="2"/>
      <c r="F38" s="2"/>
      <c r="G38" s="2"/>
      <c r="H38" s="2"/>
      <c r="I38" s="2"/>
      <c r="J38" s="2"/>
      <c r="K38" s="2"/>
      <c r="L38" s="2"/>
      <c r="M38" s="2"/>
      <c r="N38" s="2"/>
      <c r="O38" s="2"/>
      <c r="P38" s="2"/>
      <c r="Q38" s="2"/>
      <c r="R38" s="2"/>
      <c r="S38" s="2"/>
      <c r="T38" s="2"/>
      <c r="U38" s="2"/>
    </row>
    <row r="39" spans="1:21">
      <c r="A39" s="197"/>
      <c r="B39" s="202" t="s">
        <v>175</v>
      </c>
      <c r="C39" s="203" t="e">
        <f>C23/C28</f>
        <v>#DIV/0!</v>
      </c>
      <c r="D39" s="197"/>
      <c r="E39" s="2"/>
      <c r="F39" s="2"/>
      <c r="G39" s="2"/>
      <c r="H39" s="2"/>
      <c r="I39" s="2"/>
      <c r="J39" s="2"/>
      <c r="K39" s="2"/>
      <c r="L39" s="2"/>
      <c r="M39" s="2"/>
      <c r="N39" s="2"/>
      <c r="O39" s="2"/>
      <c r="P39" s="2"/>
      <c r="Q39" s="2"/>
      <c r="R39" s="2"/>
      <c r="S39" s="2"/>
      <c r="T39" s="2"/>
      <c r="U39" s="2"/>
    </row>
    <row r="40" spans="1:21">
      <c r="A40" s="197"/>
      <c r="B40" s="202" t="s">
        <v>176</v>
      </c>
      <c r="C40" s="203" t="e">
        <f>C24/C28</f>
        <v>#DIV/0!</v>
      </c>
      <c r="D40" s="197"/>
      <c r="E40" s="2"/>
      <c r="F40" s="2"/>
      <c r="G40" s="2"/>
      <c r="H40" s="2"/>
      <c r="I40" s="2"/>
      <c r="J40" s="2"/>
      <c r="K40" s="2"/>
      <c r="L40" s="2"/>
      <c r="M40" s="2"/>
      <c r="N40" s="2"/>
      <c r="O40" s="2"/>
      <c r="P40" s="2"/>
      <c r="Q40" s="2"/>
      <c r="R40" s="2"/>
      <c r="S40" s="2"/>
      <c r="T40" s="2"/>
      <c r="U40" s="2"/>
    </row>
    <row r="41" spans="1:21">
      <c r="A41" s="197"/>
      <c r="B41" s="202" t="s">
        <v>177</v>
      </c>
      <c r="C41" s="203" t="e">
        <f>C25/C28</f>
        <v>#DIV/0!</v>
      </c>
      <c r="D41" s="197"/>
      <c r="E41" s="2"/>
      <c r="F41" s="2"/>
      <c r="G41" s="2"/>
      <c r="H41" s="2"/>
      <c r="I41" s="2"/>
      <c r="J41" s="2"/>
      <c r="K41" s="2"/>
      <c r="L41" s="2"/>
      <c r="M41" s="2"/>
      <c r="N41" s="2"/>
      <c r="O41" s="2"/>
      <c r="P41" s="2"/>
      <c r="Q41" s="2"/>
      <c r="R41" s="2"/>
      <c r="S41" s="2"/>
      <c r="T41" s="2"/>
      <c r="U41" s="2"/>
    </row>
    <row r="42" spans="1:21">
      <c r="A42" s="197"/>
      <c r="B42" s="202" t="s">
        <v>178</v>
      </c>
      <c r="C42" s="203" t="e">
        <f>C26/C28</f>
        <v>#DIV/0!</v>
      </c>
      <c r="D42" s="197"/>
      <c r="E42" s="2"/>
      <c r="F42" s="2"/>
      <c r="G42" s="2"/>
      <c r="H42" s="2"/>
      <c r="I42" s="2"/>
      <c r="J42" s="2"/>
      <c r="K42" s="2"/>
      <c r="L42" s="2"/>
      <c r="M42" s="2"/>
      <c r="N42" s="2"/>
      <c r="O42" s="2"/>
      <c r="P42" s="2"/>
      <c r="Q42" s="2"/>
      <c r="R42" s="2"/>
      <c r="S42" s="2"/>
      <c r="T42" s="2"/>
      <c r="U42" s="2"/>
    </row>
    <row r="43" spans="1:21">
      <c r="A43" s="197"/>
      <c r="B43" s="202" t="s">
        <v>179</v>
      </c>
      <c r="C43" s="203" t="e">
        <f>C27/C28</f>
        <v>#DIV/0!</v>
      </c>
      <c r="D43" s="197"/>
      <c r="E43" s="2"/>
      <c r="F43" s="2"/>
      <c r="G43" s="2"/>
      <c r="H43" s="2"/>
      <c r="I43" s="2"/>
      <c r="J43" s="2"/>
      <c r="K43" s="2"/>
      <c r="L43" s="2"/>
      <c r="M43" s="2"/>
      <c r="N43" s="2"/>
      <c r="O43" s="2"/>
      <c r="P43" s="2"/>
      <c r="Q43" s="2"/>
      <c r="R43" s="2"/>
      <c r="S43" s="2"/>
      <c r="T43" s="2"/>
      <c r="U43" s="2"/>
    </row>
    <row r="44" spans="1:21">
      <c r="A44" s="197"/>
      <c r="B44" s="197"/>
      <c r="C44" s="197"/>
      <c r="D44" s="197"/>
      <c r="E44" s="2"/>
      <c r="F44" s="2"/>
      <c r="G44" s="2"/>
      <c r="H44" s="2"/>
      <c r="I44" s="2"/>
      <c r="J44" s="2"/>
      <c r="K44" s="2"/>
      <c r="L44" s="2"/>
      <c r="M44" s="2"/>
      <c r="N44" s="2"/>
      <c r="O44" s="2"/>
      <c r="P44" s="2"/>
      <c r="Q44" s="2"/>
      <c r="R44" s="2"/>
      <c r="S44" s="2"/>
      <c r="T44" s="2"/>
      <c r="U44" s="2"/>
    </row>
  </sheetData>
  <sheetProtection algorithmName="SHA-512" hashValue="o6NdRGr5u9EB87Y5jsLMe1e1sUa92umwElXix6v8vzlmmOn6KtY1MAIUsLlAtSzNI38CzgMFNmcFhM1pRLhmqg==" saltValue="pjDe2a8XgEuJj5YFR4coyQ==" spinCount="100000" sheet="1" objects="1" scenarios="1" selectLockedCells="1" selectUnlockedCells="1"/>
  <mergeCells count="4">
    <mergeCell ref="B8:F9"/>
    <mergeCell ref="B12:B14"/>
    <mergeCell ref="C12:C14"/>
    <mergeCell ref="D12:D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FC39-BBF2-4B50-AC2B-A54A2A5EBF4F}">
  <sheetPr>
    <tabColor rgb="FFFFDA2C"/>
  </sheetPr>
  <dimension ref="A1:V34"/>
  <sheetViews>
    <sheetView showRowColHeaders="0" zoomScaleNormal="100" workbookViewId="0">
      <selection activeCell="V22" sqref="V22"/>
    </sheetView>
  </sheetViews>
  <sheetFormatPr defaultColWidth="8.81640625" defaultRowHeight="14.5" zeroHeight="1"/>
  <cols>
    <col min="1" max="2" width="5.453125" customWidth="1"/>
    <col min="3" max="3" width="8.81640625" customWidth="1"/>
    <col min="4" max="4" width="14.1796875" customWidth="1"/>
    <col min="5" max="5" width="16.81640625" customWidth="1"/>
    <col min="6" max="6" width="20.453125" customWidth="1"/>
    <col min="7" max="8" width="8.6328125" customWidth="1"/>
    <col min="9" max="9" width="10.453125" bestFit="1" customWidth="1"/>
    <col min="10" max="27" width="8.81640625" customWidth="1"/>
  </cols>
  <sheetData>
    <row r="1" spans="1:22">
      <c r="A1" s="2"/>
      <c r="B1" s="2"/>
      <c r="C1" s="2"/>
      <c r="D1" s="2"/>
      <c r="E1" s="2"/>
      <c r="F1" s="2"/>
      <c r="G1" s="2"/>
      <c r="H1" s="2"/>
      <c r="I1" s="2"/>
      <c r="J1" s="2"/>
      <c r="K1" s="2"/>
      <c r="L1" s="2"/>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c r="A3" s="2"/>
      <c r="B3" s="2"/>
      <c r="C3" s="2"/>
      <c r="D3" s="2"/>
      <c r="E3" s="2"/>
      <c r="F3" s="2"/>
      <c r="G3" s="2"/>
      <c r="H3" s="2"/>
      <c r="I3" s="2"/>
      <c r="J3" s="2"/>
      <c r="K3" s="2"/>
      <c r="L3" s="2"/>
      <c r="M3" s="2"/>
      <c r="N3" s="2"/>
      <c r="O3" s="2"/>
      <c r="P3" s="2"/>
      <c r="Q3" s="2"/>
      <c r="R3" s="2"/>
      <c r="S3" s="2"/>
      <c r="T3" s="2"/>
      <c r="U3" s="2"/>
      <c r="V3" s="2"/>
    </row>
    <row r="4" spans="1:22">
      <c r="A4" s="2"/>
      <c r="B4" s="2"/>
      <c r="C4" s="2"/>
      <c r="D4" s="2"/>
      <c r="E4" s="2"/>
      <c r="F4" s="2"/>
      <c r="G4" s="2"/>
      <c r="H4" s="2"/>
      <c r="I4" s="2"/>
      <c r="J4" s="2"/>
      <c r="K4" s="2"/>
      <c r="L4" s="2"/>
      <c r="M4" s="2"/>
      <c r="N4" s="2"/>
      <c r="O4" s="2"/>
      <c r="P4" s="2"/>
      <c r="Q4" s="2"/>
      <c r="R4" s="2"/>
      <c r="S4" s="2"/>
      <c r="T4" s="2"/>
      <c r="U4" s="2"/>
      <c r="V4" s="2"/>
    </row>
    <row r="5" spans="1:22">
      <c r="A5" s="2"/>
      <c r="B5" s="2"/>
      <c r="C5" s="2"/>
      <c r="D5" s="2"/>
      <c r="E5" s="2"/>
      <c r="F5" s="2"/>
      <c r="G5" s="2"/>
      <c r="H5" s="2"/>
      <c r="I5" s="2"/>
      <c r="J5" s="2"/>
      <c r="K5" s="2"/>
      <c r="L5" s="2"/>
      <c r="M5" s="2"/>
      <c r="N5" s="2"/>
      <c r="O5" s="2"/>
      <c r="P5" s="2"/>
      <c r="Q5" s="2"/>
      <c r="R5" s="2"/>
      <c r="S5" s="2"/>
      <c r="T5" s="2"/>
      <c r="U5" s="2"/>
      <c r="V5" s="2"/>
    </row>
    <row r="6" spans="1:22">
      <c r="A6" s="2"/>
      <c r="B6" s="2"/>
      <c r="C6" s="2"/>
      <c r="D6" s="2"/>
      <c r="E6" s="2"/>
      <c r="F6" s="2"/>
      <c r="G6" s="2"/>
      <c r="H6" s="2"/>
      <c r="I6" s="2"/>
      <c r="J6" s="2"/>
      <c r="K6" s="2"/>
      <c r="L6" s="2"/>
      <c r="M6" s="2"/>
      <c r="N6" s="2"/>
      <c r="O6" s="2"/>
      <c r="P6" s="2"/>
      <c r="Q6" s="2"/>
      <c r="R6" s="2"/>
      <c r="S6" s="2"/>
      <c r="T6" s="2"/>
      <c r="U6" s="2"/>
      <c r="V6" s="2"/>
    </row>
    <row r="7" spans="1:22">
      <c r="A7" s="2"/>
      <c r="B7" s="2"/>
      <c r="C7" s="2"/>
      <c r="D7" s="2"/>
      <c r="E7" s="2"/>
      <c r="F7" s="2"/>
      <c r="G7" s="2"/>
      <c r="H7" s="2"/>
      <c r="I7" s="2"/>
      <c r="J7" s="2"/>
      <c r="K7" s="2"/>
      <c r="L7" s="2"/>
      <c r="M7" s="2"/>
      <c r="N7" s="2"/>
      <c r="O7" s="2"/>
      <c r="P7" s="2"/>
      <c r="Q7" s="2"/>
      <c r="R7" s="2"/>
      <c r="S7" s="2"/>
      <c r="T7" s="2"/>
      <c r="U7" s="2"/>
      <c r="V7" s="2"/>
    </row>
    <row r="8" spans="1:22" ht="18.75" customHeight="1">
      <c r="A8" s="1"/>
      <c r="B8" s="264" t="s">
        <v>180</v>
      </c>
      <c r="C8" s="265"/>
      <c r="D8" s="265"/>
      <c r="E8" s="1"/>
      <c r="F8" s="1"/>
      <c r="G8" s="1"/>
      <c r="H8" s="1"/>
      <c r="I8" s="1"/>
      <c r="J8" s="1"/>
      <c r="K8" s="1"/>
      <c r="L8" s="1"/>
      <c r="M8" s="1"/>
      <c r="N8" s="1"/>
      <c r="O8" s="1"/>
      <c r="P8" s="1"/>
      <c r="Q8" s="1"/>
      <c r="R8" s="1"/>
      <c r="S8" s="1"/>
      <c r="T8" s="1"/>
      <c r="U8" s="1"/>
      <c r="V8" s="1"/>
    </row>
    <row r="9" spans="1:22" ht="18.75" customHeight="1">
      <c r="A9" s="1"/>
      <c r="B9" s="265"/>
      <c r="C9" s="265"/>
      <c r="D9" s="265"/>
      <c r="E9" s="1"/>
      <c r="F9" s="1"/>
      <c r="G9" s="1"/>
      <c r="H9" s="1"/>
      <c r="I9" s="1"/>
      <c r="J9" s="1"/>
      <c r="K9" s="1"/>
      <c r="L9" s="1"/>
      <c r="M9" s="1"/>
      <c r="N9" s="1"/>
      <c r="O9" s="1"/>
      <c r="P9" s="1"/>
      <c r="Q9" s="1"/>
      <c r="R9" s="1"/>
      <c r="S9" s="1"/>
      <c r="T9" s="1"/>
      <c r="U9" s="1"/>
      <c r="V9" s="1"/>
    </row>
    <row r="10" spans="1:22">
      <c r="A10" s="2"/>
      <c r="B10" s="2"/>
      <c r="C10" s="2"/>
      <c r="D10" s="2"/>
      <c r="E10" s="2"/>
      <c r="F10" s="2"/>
      <c r="G10" s="2"/>
      <c r="H10" s="2"/>
      <c r="I10" s="2"/>
      <c r="J10" s="2"/>
      <c r="K10" s="2"/>
      <c r="L10" s="2"/>
      <c r="M10" s="2"/>
      <c r="N10" s="2"/>
      <c r="O10" s="2"/>
      <c r="P10" s="2"/>
      <c r="Q10" s="2"/>
      <c r="R10" s="2"/>
      <c r="S10" s="2"/>
      <c r="T10" s="2"/>
      <c r="U10" s="2"/>
      <c r="V10" s="2"/>
    </row>
    <row r="11" spans="1:22" ht="15" thickBot="1">
      <c r="A11" s="2"/>
      <c r="B11" s="2"/>
      <c r="C11" s="2"/>
      <c r="D11" s="2"/>
      <c r="E11" s="2"/>
      <c r="F11" s="2"/>
      <c r="G11" s="2"/>
      <c r="H11" s="2"/>
      <c r="I11" s="2"/>
      <c r="J11" s="2"/>
      <c r="K11" s="2"/>
      <c r="L11" s="2"/>
      <c r="M11" s="2"/>
      <c r="N11" s="2"/>
      <c r="O11" s="2"/>
      <c r="P11" s="2"/>
      <c r="Q11" s="2"/>
      <c r="R11" s="2"/>
      <c r="S11" s="2"/>
      <c r="T11" s="2"/>
      <c r="U11" s="2"/>
      <c r="V11" s="2"/>
    </row>
    <row r="12" spans="1:22" ht="22">
      <c r="A12" s="2"/>
      <c r="B12" s="260" t="s">
        <v>181</v>
      </c>
      <c r="C12" s="261"/>
      <c r="D12" s="261"/>
      <c r="E12" s="120" t="s">
        <v>13</v>
      </c>
      <c r="F12" s="119" t="s">
        <v>182</v>
      </c>
      <c r="G12" s="2"/>
      <c r="H12" s="2"/>
      <c r="I12" s="2"/>
      <c r="J12" s="2"/>
      <c r="K12" s="2"/>
      <c r="L12" s="2"/>
      <c r="M12" s="2"/>
      <c r="N12" s="2"/>
      <c r="O12" s="2"/>
      <c r="P12" s="2"/>
      <c r="Q12" s="2"/>
      <c r="R12" s="2"/>
      <c r="S12" s="2"/>
      <c r="T12" s="2"/>
      <c r="U12" s="2"/>
      <c r="V12" s="2"/>
    </row>
    <row r="13" spans="1:22" ht="30" customHeight="1" thickBot="1">
      <c r="A13" s="2"/>
      <c r="B13" s="123"/>
      <c r="C13" s="124"/>
      <c r="D13" s="125"/>
      <c r="E13" s="138">
        <f>'What you earn'!I29</f>
        <v>0</v>
      </c>
      <c r="F13" s="139">
        <f>E13*12</f>
        <v>0</v>
      </c>
      <c r="G13" s="2"/>
      <c r="H13" s="258" t="str">
        <f>IF(E18&gt;0,"CONGRATULATIONS!","I'M SORRY BUT...")</f>
        <v>I'M SORRY BUT...</v>
      </c>
      <c r="I13" s="258"/>
      <c r="J13" s="258"/>
      <c r="K13" s="258"/>
      <c r="L13" s="2"/>
      <c r="M13" s="2"/>
      <c r="N13" s="2"/>
      <c r="O13" s="2"/>
      <c r="P13" s="2"/>
      <c r="Q13" s="2"/>
      <c r="R13" s="2"/>
      <c r="S13" s="2"/>
      <c r="T13" s="2"/>
      <c r="U13" s="2"/>
      <c r="V13" s="2"/>
    </row>
    <row r="14" spans="1:22" ht="25.5" customHeight="1">
      <c r="A14" s="2"/>
      <c r="B14" s="260" t="s">
        <v>183</v>
      </c>
      <c r="C14" s="261"/>
      <c r="D14" s="261"/>
      <c r="E14" s="120" t="s">
        <v>13</v>
      </c>
      <c r="F14" s="119" t="s">
        <v>182</v>
      </c>
      <c r="G14" s="2"/>
      <c r="H14" s="259" t="str">
        <f>IF(E18&gt;0,"You spend LESS than you earn...","You spend MORE than you earn...")</f>
        <v>You spend MORE than you earn...</v>
      </c>
      <c r="I14" s="259"/>
      <c r="J14" s="259"/>
      <c r="K14" s="259"/>
      <c r="L14" s="2"/>
      <c r="M14" s="2"/>
      <c r="N14" s="2"/>
      <c r="O14" s="2"/>
      <c r="P14" s="2"/>
      <c r="Q14" s="2"/>
      <c r="R14" s="2"/>
      <c r="S14" s="2"/>
      <c r="T14" s="2"/>
      <c r="U14" s="2"/>
      <c r="V14" s="2"/>
    </row>
    <row r="15" spans="1:22" ht="30" customHeight="1" thickBot="1">
      <c r="A15" s="2"/>
      <c r="B15" s="126"/>
      <c r="C15" s="125"/>
      <c r="D15" s="125"/>
      <c r="E15" s="138">
        <f>'Spending totals'!C28</f>
        <v>0</v>
      </c>
      <c r="F15" s="139">
        <f>E15*12</f>
        <v>0</v>
      </c>
      <c r="G15" s="2"/>
      <c r="H15" s="259"/>
      <c r="I15" s="259"/>
      <c r="J15" s="259"/>
      <c r="K15" s="259"/>
      <c r="L15" s="2"/>
      <c r="M15" s="2"/>
      <c r="N15" s="2"/>
      <c r="O15" s="2"/>
      <c r="P15" s="2"/>
      <c r="Q15" s="2"/>
      <c r="R15" s="2"/>
      <c r="S15" s="2"/>
      <c r="T15" s="2"/>
      <c r="U15" s="2"/>
      <c r="V15" s="2"/>
    </row>
    <row r="16" spans="1:22" ht="21.75" customHeight="1" thickBot="1">
      <c r="A16" s="2"/>
      <c r="B16" s="2"/>
      <c r="C16" s="2"/>
      <c r="D16" s="2"/>
      <c r="E16" s="2"/>
      <c r="F16" s="2"/>
      <c r="G16" s="2"/>
      <c r="H16" s="2"/>
      <c r="I16" s="137"/>
      <c r="J16" s="137"/>
      <c r="K16" s="2"/>
      <c r="L16" s="2"/>
      <c r="M16" s="2"/>
      <c r="N16" s="2"/>
      <c r="O16" s="2"/>
      <c r="P16" s="2"/>
      <c r="Q16" s="2"/>
      <c r="R16" s="2"/>
      <c r="S16" s="2"/>
      <c r="T16" s="2"/>
      <c r="U16" s="2"/>
      <c r="V16" s="2"/>
    </row>
    <row r="17" spans="1:22" ht="24.75" customHeight="1">
      <c r="A17" s="2"/>
      <c r="B17" s="262" t="s">
        <v>184</v>
      </c>
      <c r="C17" s="263"/>
      <c r="D17" s="263"/>
      <c r="E17" s="127" t="s">
        <v>13</v>
      </c>
      <c r="F17" s="128" t="s">
        <v>182</v>
      </c>
      <c r="G17" s="2"/>
      <c r="H17" s="2"/>
      <c r="I17" s="137"/>
      <c r="J17" s="137"/>
      <c r="K17" s="2"/>
      <c r="L17" s="2"/>
      <c r="M17" s="2"/>
      <c r="N17" s="2"/>
      <c r="O17" s="2"/>
      <c r="P17" s="2"/>
      <c r="Q17" s="2"/>
      <c r="R17" s="2"/>
      <c r="S17" s="2"/>
      <c r="T17" s="2"/>
      <c r="U17" s="2"/>
      <c r="V17" s="2"/>
    </row>
    <row r="18" spans="1:22" ht="30" customHeight="1" thickBot="1">
      <c r="A18" s="2"/>
      <c r="B18" s="121"/>
      <c r="C18" s="122"/>
      <c r="D18" s="122"/>
      <c r="E18" s="141">
        <f>E13-E15</f>
        <v>0</v>
      </c>
      <c r="F18" s="140">
        <f>E18*12</f>
        <v>0</v>
      </c>
      <c r="G18" s="2"/>
      <c r="H18" s="2"/>
      <c r="I18" s="2"/>
      <c r="J18" s="2"/>
      <c r="K18" s="2"/>
      <c r="L18" s="2"/>
      <c r="M18" s="2"/>
      <c r="N18" s="2"/>
      <c r="O18" s="2"/>
      <c r="P18" s="2"/>
      <c r="Q18" s="2"/>
      <c r="R18" s="2"/>
      <c r="S18" s="2"/>
      <c r="T18" s="2"/>
      <c r="U18" s="2"/>
      <c r="V18" s="2"/>
    </row>
    <row r="19" spans="1:22">
      <c r="A19" s="2"/>
      <c r="B19" s="2"/>
      <c r="C19" s="2"/>
      <c r="D19" s="2"/>
      <c r="E19" s="2"/>
      <c r="F19" s="2"/>
      <c r="G19" s="2"/>
      <c r="H19" s="2"/>
      <c r="I19" s="2"/>
      <c r="J19" s="2"/>
      <c r="K19" s="2"/>
      <c r="L19" s="2"/>
      <c r="M19" s="2"/>
      <c r="N19" s="2"/>
      <c r="O19" s="2"/>
      <c r="P19" s="2"/>
      <c r="Q19" s="2"/>
      <c r="R19" s="2"/>
      <c r="S19" s="2"/>
      <c r="T19" s="2"/>
      <c r="U19" s="2"/>
      <c r="V19" s="2"/>
    </row>
    <row r="20" spans="1:22">
      <c r="A20" s="2"/>
      <c r="B20" s="2"/>
      <c r="C20" s="2"/>
      <c r="D20" s="2"/>
      <c r="E20" s="2"/>
      <c r="F20" s="2"/>
      <c r="G20" s="2"/>
      <c r="H20" s="2"/>
      <c r="I20" s="2"/>
      <c r="J20" s="2"/>
      <c r="K20" s="2"/>
      <c r="L20" s="2"/>
      <c r="M20" s="2"/>
      <c r="N20" s="2"/>
      <c r="O20" s="2"/>
      <c r="P20" s="2"/>
      <c r="Q20" s="2"/>
      <c r="R20" s="2"/>
      <c r="S20" s="2"/>
      <c r="T20" s="2"/>
      <c r="U20" s="2"/>
      <c r="V20" s="2"/>
    </row>
    <row r="21" spans="1:22">
      <c r="A21" s="2"/>
      <c r="B21" s="2"/>
      <c r="C21" s="2"/>
      <c r="D21" s="136"/>
      <c r="E21" s="2"/>
      <c r="F21" s="2"/>
      <c r="G21" s="2"/>
      <c r="H21" s="2"/>
      <c r="I21" s="2"/>
      <c r="J21" s="2"/>
      <c r="K21" s="2"/>
      <c r="L21" s="2"/>
      <c r="M21" s="2"/>
      <c r="N21" s="2"/>
      <c r="O21" s="2"/>
      <c r="P21" s="2"/>
      <c r="Q21" s="2"/>
      <c r="R21" s="2"/>
      <c r="S21" s="2"/>
      <c r="T21" s="2"/>
      <c r="U21" s="2"/>
      <c r="V21" s="2"/>
    </row>
    <row r="22" spans="1:22">
      <c r="A22" s="2"/>
      <c r="B22" s="2"/>
      <c r="C22" s="134"/>
      <c r="D22" s="134"/>
      <c r="E22" s="134"/>
      <c r="F22" s="134"/>
      <c r="G22" s="134"/>
      <c r="H22" s="132"/>
      <c r="I22" s="135"/>
      <c r="J22" s="2"/>
      <c r="K22" s="2"/>
      <c r="L22" s="2"/>
      <c r="M22" s="2"/>
      <c r="N22" s="2"/>
      <c r="O22" s="2"/>
      <c r="P22" s="2"/>
      <c r="Q22" s="2"/>
      <c r="R22" s="2"/>
      <c r="S22" s="2"/>
      <c r="T22" s="2"/>
      <c r="U22" s="2"/>
      <c r="V22" s="2"/>
    </row>
    <row r="23" spans="1:22">
      <c r="A23" s="2"/>
      <c r="B23" s="2"/>
      <c r="C23" s="199" t="e">
        <f>IF(MAX(E13,E15)=E15,"+"&amp;ROUND((E15-E13)/E13*100,1)&amp;"%",ROUND((E15-E13)/E13*100,1)&amp;"%")</f>
        <v>#DIV/0!</v>
      </c>
      <c r="D23" s="2"/>
      <c r="E23" s="2"/>
      <c r="F23" s="2"/>
      <c r="G23" s="2"/>
      <c r="H23" s="2"/>
      <c r="I23" s="129"/>
      <c r="J23" s="129"/>
      <c r="K23" s="129"/>
      <c r="L23" s="129"/>
      <c r="M23" s="129"/>
      <c r="N23" s="130"/>
      <c r="O23" s="130"/>
      <c r="P23" s="2"/>
      <c r="Q23" s="2"/>
      <c r="R23" s="2"/>
      <c r="S23" s="2"/>
      <c r="T23" s="2"/>
      <c r="U23" s="2"/>
      <c r="V23" s="2"/>
    </row>
    <row r="24" spans="1:22">
      <c r="A24" s="2"/>
      <c r="B24" s="2"/>
      <c r="C24" s="2"/>
      <c r="D24" s="2"/>
      <c r="E24" s="2"/>
      <c r="F24" s="2"/>
      <c r="G24" s="2"/>
      <c r="H24" s="2"/>
      <c r="I24" s="131"/>
      <c r="J24" s="131"/>
      <c r="K24" s="131"/>
      <c r="L24" s="131"/>
      <c r="M24" s="131"/>
      <c r="N24" s="132"/>
      <c r="O24" s="133"/>
      <c r="P24" s="2"/>
      <c r="Q24" s="2"/>
      <c r="R24" s="2"/>
      <c r="S24" s="2"/>
      <c r="T24" s="2"/>
      <c r="U24" s="2"/>
      <c r="V24" s="2"/>
    </row>
    <row r="25" spans="1:22">
      <c r="A25" s="2"/>
      <c r="B25" s="2"/>
      <c r="C25" s="2"/>
      <c r="D25" s="2"/>
      <c r="E25" s="2"/>
      <c r="F25" s="2"/>
      <c r="G25" s="2"/>
      <c r="H25" s="2"/>
      <c r="I25" s="131"/>
      <c r="J25" s="131"/>
      <c r="K25" s="131"/>
      <c r="L25" s="131"/>
      <c r="M25" s="131"/>
      <c r="N25" s="132"/>
      <c r="O25" s="133"/>
      <c r="P25" s="2"/>
      <c r="Q25" s="2"/>
      <c r="R25" s="2"/>
      <c r="S25" s="2"/>
      <c r="T25" s="2"/>
      <c r="U25" s="2"/>
      <c r="V25" s="2"/>
    </row>
    <row r="26" spans="1:22">
      <c r="A26" s="2"/>
      <c r="B26" s="2"/>
      <c r="C26" s="2"/>
      <c r="D26" s="2"/>
      <c r="E26" s="2"/>
      <c r="F26" s="2"/>
      <c r="G26" s="2"/>
      <c r="H26" s="2"/>
      <c r="I26" s="134"/>
      <c r="J26" s="134"/>
      <c r="K26" s="134"/>
      <c r="L26" s="134"/>
      <c r="M26" s="134"/>
      <c r="N26" s="132"/>
      <c r="O26" s="135"/>
      <c r="P26" s="2"/>
      <c r="Q26" s="2"/>
      <c r="R26" s="2"/>
      <c r="S26" s="2"/>
      <c r="T26" s="2"/>
      <c r="U26" s="2"/>
      <c r="V26" s="2"/>
    </row>
    <row r="27" spans="1:22">
      <c r="A27" s="2"/>
      <c r="B27" s="2"/>
      <c r="C27" s="2"/>
      <c r="D27" s="2"/>
      <c r="E27" s="2"/>
      <c r="F27" s="2"/>
      <c r="G27" s="2"/>
      <c r="H27" s="2"/>
      <c r="I27" s="2"/>
      <c r="J27" s="2"/>
      <c r="K27" s="2"/>
      <c r="L27" s="2"/>
      <c r="M27" s="2"/>
      <c r="N27" s="2"/>
      <c r="O27" s="2"/>
      <c r="P27" s="2"/>
      <c r="Q27" s="2"/>
      <c r="R27" s="2"/>
      <c r="S27" s="2"/>
      <c r="T27" s="2"/>
      <c r="U27" s="2"/>
      <c r="V27" s="2"/>
    </row>
    <row r="28" spans="1:22">
      <c r="A28" s="2"/>
      <c r="B28" s="2"/>
      <c r="C28" s="2"/>
      <c r="D28" s="2"/>
      <c r="E28" s="2"/>
      <c r="F28" s="2"/>
      <c r="G28" s="2"/>
      <c r="H28" s="2"/>
      <c r="I28" s="2"/>
      <c r="J28" s="2"/>
      <c r="K28" s="2"/>
      <c r="L28" s="2"/>
      <c r="M28" s="2"/>
      <c r="N28" s="2"/>
      <c r="O28" s="2"/>
      <c r="P28" s="2"/>
      <c r="Q28" s="2"/>
      <c r="R28" s="2"/>
      <c r="S28" s="2"/>
      <c r="T28" s="2"/>
      <c r="U28" s="2"/>
      <c r="V28" s="2"/>
    </row>
    <row r="29" spans="1:22">
      <c r="A29" s="2"/>
      <c r="B29" s="2"/>
      <c r="C29" s="2"/>
      <c r="D29" s="2"/>
      <c r="E29" s="2"/>
      <c r="F29" s="2"/>
      <c r="G29" s="2"/>
      <c r="H29" s="2"/>
      <c r="I29" s="2"/>
      <c r="J29" s="2"/>
      <c r="K29" s="2"/>
      <c r="L29" s="2"/>
      <c r="M29" s="2"/>
      <c r="N29" s="2"/>
      <c r="O29" s="2"/>
      <c r="P29" s="2"/>
      <c r="Q29" s="2"/>
      <c r="R29" s="2"/>
      <c r="S29" s="2"/>
      <c r="T29" s="2"/>
      <c r="U29" s="2"/>
      <c r="V29" s="2"/>
    </row>
    <row r="30" spans="1:22">
      <c r="A30" s="2"/>
      <c r="B30" s="2"/>
      <c r="C30" s="2"/>
      <c r="D30" s="2"/>
      <c r="E30" s="2"/>
      <c r="F30" s="2"/>
      <c r="G30" s="2"/>
      <c r="H30" s="2"/>
      <c r="I30" s="2"/>
      <c r="J30" s="2"/>
      <c r="K30" s="2"/>
      <c r="L30" s="2"/>
      <c r="M30" s="2"/>
      <c r="N30" s="2"/>
      <c r="O30" s="2"/>
      <c r="P30" s="2"/>
      <c r="Q30" s="2"/>
      <c r="R30" s="2"/>
      <c r="S30" s="2"/>
      <c r="T30" s="2"/>
      <c r="U30" s="2"/>
      <c r="V30" s="2"/>
    </row>
    <row r="31" spans="1:22">
      <c r="A31" s="2"/>
      <c r="B31" s="2"/>
      <c r="C31" s="2"/>
      <c r="D31" s="2"/>
      <c r="E31" s="2"/>
      <c r="F31" s="2"/>
      <c r="G31" s="2"/>
      <c r="H31" s="2"/>
      <c r="I31" s="2"/>
      <c r="J31" s="2"/>
      <c r="K31" s="2"/>
      <c r="L31" s="2"/>
      <c r="M31" s="2"/>
      <c r="N31" s="2"/>
      <c r="O31" s="2"/>
      <c r="P31" s="2"/>
      <c r="Q31" s="2"/>
      <c r="R31" s="2"/>
      <c r="S31" s="2"/>
      <c r="T31" s="2"/>
      <c r="U31" s="2"/>
      <c r="V31" s="2"/>
    </row>
    <row r="32" spans="1:22">
      <c r="A32" s="2"/>
      <c r="B32" s="2"/>
      <c r="C32" s="2"/>
      <c r="D32" s="2"/>
      <c r="E32" s="2"/>
      <c r="F32" s="2"/>
      <c r="G32" s="2"/>
      <c r="H32" s="2"/>
      <c r="I32" s="2"/>
      <c r="J32" s="2"/>
      <c r="K32" s="2"/>
      <c r="L32" s="2"/>
      <c r="M32" s="2"/>
      <c r="N32" s="2"/>
      <c r="O32" s="2"/>
      <c r="P32" s="2"/>
      <c r="Q32" s="2"/>
      <c r="R32" s="2"/>
      <c r="S32" s="2"/>
      <c r="T32" s="2"/>
      <c r="U32" s="2"/>
      <c r="V32" s="2"/>
    </row>
    <row r="33" spans="1:22">
      <c r="A33" s="2"/>
      <c r="B33" s="2"/>
      <c r="C33" s="2"/>
      <c r="D33" s="2"/>
      <c r="E33" s="2"/>
      <c r="F33" s="2"/>
      <c r="G33" s="2"/>
      <c r="H33" s="2"/>
      <c r="I33" s="2"/>
      <c r="J33" s="2"/>
      <c r="K33" s="2"/>
      <c r="L33" s="2"/>
      <c r="M33" s="2"/>
      <c r="N33" s="2"/>
      <c r="O33" s="2"/>
      <c r="P33" s="2"/>
      <c r="Q33" s="2"/>
      <c r="R33" s="2"/>
      <c r="S33" s="2"/>
      <c r="T33" s="2"/>
      <c r="U33" s="2"/>
      <c r="V33" s="2"/>
    </row>
    <row r="34" spans="1:22">
      <c r="A34" s="2"/>
      <c r="B34" s="2"/>
      <c r="C34" s="2"/>
      <c r="D34" s="2"/>
      <c r="E34" s="2"/>
      <c r="F34" s="2"/>
      <c r="G34" s="2"/>
      <c r="H34" s="2"/>
      <c r="I34" s="2"/>
      <c r="J34" s="2"/>
      <c r="K34" s="2"/>
      <c r="L34" s="2"/>
      <c r="M34" s="2"/>
      <c r="N34" s="2"/>
      <c r="O34" s="2"/>
      <c r="P34" s="2"/>
      <c r="Q34" s="2"/>
      <c r="R34" s="2"/>
      <c r="S34" s="2"/>
      <c r="T34" s="2"/>
      <c r="U34" s="2"/>
      <c r="V34" s="2"/>
    </row>
  </sheetData>
  <sheetProtection algorithmName="SHA-512" hashValue="n/LM2TYpvFzaufNDY0Erm0z+UhRdZ3VaqXbTs78q1Vs+aYc2cARTl/0MvUZcuGrKHENWXBo1T9ZAXXVtnAf9qA==" saltValue="lNbL76yyllBZaPHEQrJdGQ==" spinCount="100000" sheet="1" objects="1" scenarios="1" selectLockedCells="1" selectUnlockedCells="1"/>
  <mergeCells count="6">
    <mergeCell ref="H13:K13"/>
    <mergeCell ref="H14:K15"/>
    <mergeCell ref="B14:D14"/>
    <mergeCell ref="B17:D17"/>
    <mergeCell ref="B8:D9"/>
    <mergeCell ref="B12:D12"/>
  </mergeCells>
  <conditionalFormatting sqref="E18:F18">
    <cfRule type="expression" dxfId="4" priority="9" stopIfTrue="1">
      <formula>$E$18&lt;0</formula>
    </cfRule>
    <cfRule type="expression" dxfId="3" priority="10" stopIfTrue="1">
      <formula>$E$18&gt;=0</formula>
    </cfRule>
  </conditionalFormatting>
  <conditionalFormatting sqref="H13:K13">
    <cfRule type="containsText" dxfId="2" priority="1" operator="containsText" text="I'M SORRY BUT...">
      <formula>NOT(ISERROR(SEARCH("I'M SORRY BUT...",H13)))</formula>
    </cfRule>
    <cfRule type="containsText" dxfId="1" priority="2" operator="containsText" text="CONGRATULATIONS">
      <formula>NOT(ISERROR(SEARCH("CONGRATULATIONS",H13)))</formula>
    </cfRule>
  </conditionalFormatting>
  <conditionalFormatting sqref="I16:J17">
    <cfRule type="cellIs" dxfId="0" priority="3" operator="greaterThan">
      <formula>"0+$E$18"</formula>
    </cfRule>
  </conditionalFormatting>
  <pageMargins left="0.7" right="0.7" top="0.75" bottom="0.75" header="0.3" footer="0.3"/>
  <pageSetup paperSize="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 id="{229B8A81-0E13-443B-97F7-0753E75AFDC2}">
            <x14:iconSet iconSet="3Symbols2" custom="1">
              <x14:cfvo type="percent">
                <xm:f>0</xm:f>
              </x14:cfvo>
              <x14:cfvo type="num">
                <xm:f>0</xm:f>
              </x14:cfvo>
              <x14:cfvo type="num">
                <xm:f>0</xm:f>
              </x14:cfvo>
              <x14:cfIcon iconSet="3Symbols2" iconId="0"/>
              <x14:cfIcon iconSet="3Symbols2" iconId="0"/>
              <x14:cfIcon iconSet="3Symbols2" iconId="2"/>
            </x14:iconSet>
          </x14:cfRule>
          <xm:sqref>H22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3016-2D6B-4D07-8382-DDD34B4C5B35}">
  <dimension ref="E2"/>
  <sheetViews>
    <sheetView workbookViewId="0">
      <selection activeCell="E2" sqref="E2"/>
    </sheetView>
  </sheetViews>
  <sheetFormatPr defaultColWidth="8.81640625" defaultRowHeight="14.5"/>
  <cols>
    <col min="1" max="16384" width="8.81640625" style="204"/>
  </cols>
  <sheetData>
    <row r="2" spans="5:5">
      <c r="E2" s="204"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Getting Started</vt:lpstr>
      <vt:lpstr>What you earn</vt:lpstr>
      <vt:lpstr>What you spend</vt:lpstr>
      <vt:lpstr>Spending totals</vt:lpstr>
      <vt:lpstr>Your results</vt:lpstr>
      <vt:lpstr>ADMIN</vt:lpstr>
    </vt:vector>
  </TitlesOfParts>
  <Manager/>
  <Company>Moneysupermarket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Knight</dc:creator>
  <cp:keywords/>
  <dc:description/>
  <cp:lastModifiedBy>Chris Knight (He/Him)</cp:lastModifiedBy>
  <cp:revision/>
  <dcterms:created xsi:type="dcterms:W3CDTF">2023-08-11T11:40:25Z</dcterms:created>
  <dcterms:modified xsi:type="dcterms:W3CDTF">2024-08-21T13:12:05Z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f25fe2-eb40-4143-af0c-2dc44b1b6322_Enabled">
    <vt:lpwstr>true</vt:lpwstr>
  </property>
  <property fmtid="{D5CDD505-2E9C-101B-9397-08002B2CF9AE}" pid="3" name="MSIP_Label_ccf25fe2-eb40-4143-af0c-2dc44b1b6322_SetDate">
    <vt:lpwstr>2023-08-11T15:48:17Z</vt:lpwstr>
  </property>
  <property fmtid="{D5CDD505-2E9C-101B-9397-08002B2CF9AE}" pid="4" name="MSIP_Label_ccf25fe2-eb40-4143-af0c-2dc44b1b6322_Method">
    <vt:lpwstr>Privileged</vt:lpwstr>
  </property>
  <property fmtid="{D5CDD505-2E9C-101B-9397-08002B2CF9AE}" pid="5" name="MSIP_Label_ccf25fe2-eb40-4143-af0c-2dc44b1b6322_Name">
    <vt:lpwstr>CONFIDENTIAL</vt:lpwstr>
  </property>
  <property fmtid="{D5CDD505-2E9C-101B-9397-08002B2CF9AE}" pid="6" name="MSIP_Label_ccf25fe2-eb40-4143-af0c-2dc44b1b6322_SiteId">
    <vt:lpwstr>cc9ac222-431d-48f9-9fac-afc0ae0cc73c</vt:lpwstr>
  </property>
  <property fmtid="{D5CDD505-2E9C-101B-9397-08002B2CF9AE}" pid="7" name="MSIP_Label_ccf25fe2-eb40-4143-af0c-2dc44b1b6322_ActionId">
    <vt:lpwstr>91295aa6-0556-422c-a14b-276b08a095b3</vt:lpwstr>
  </property>
  <property fmtid="{D5CDD505-2E9C-101B-9397-08002B2CF9AE}" pid="8" name="MSIP_Label_ccf25fe2-eb40-4143-af0c-2dc44b1b6322_ContentBits">
    <vt:lpwstr>2</vt:lpwstr>
  </property>
</Properties>
</file>